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enom\Ortak\Aktüerya Ve Maliye\Dönemlik Raporlamalar\Aylık\2 Prim Adet\2025\2025-12\Portal&amp;Web\Yeni Branş Düzenlemesine Göre\"/>
    </mc:Choice>
  </mc:AlternateContent>
  <xr:revisionPtr revIDLastSave="0" documentId="13_ncr:1_{1621739F-3D53-4ED3-8845-6DBAD4B79C8B}" xr6:coauthVersionLast="36" xr6:coauthVersionMax="36" xr10:uidLastSave="{00000000-0000-0000-0000-000000000000}"/>
  <bookViews>
    <workbookView xWindow="0" yWindow="0" windowWidth="23040" windowHeight="8952" xr2:uid="{675B8F25-4212-4521-9E8D-E2BC501558CC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Acente!$C$1:$C$78</definedName>
    <definedName name="_xlnm._FilterDatabase" localSheetId="31" hidden="1">Banka!$C$1:$C$78</definedName>
    <definedName name="_xlnm._FilterDatabase" localSheetId="1" hidden="1">'Branş Bazlı Analiz'!$C$1:$C$78</definedName>
    <definedName name="_xlnm._FilterDatabase" localSheetId="32" hidden="1">Broker!$C$1:$C$78</definedName>
    <definedName name="_xlnm._FilterDatabase" localSheetId="23" hidden="1">Destek!$C$1:$C$78</definedName>
    <definedName name="_xlnm._FilterDatabase" localSheetId="24" hidden="1">'Dev.Dest.Tarım Sigortaları'!$C$1:$C$78</definedName>
    <definedName name="_xlnm._FilterDatabase" localSheetId="33" hidden="1">Diğer!$C$1:$C$78</definedName>
    <definedName name="_xlnm._FilterDatabase" localSheetId="21" hidden="1">'Finansal Kayıplar'!$C$1:$C$78</definedName>
    <definedName name="_xlnm._FilterDatabase" localSheetId="0" hidden="1">Genel!#REF!</definedName>
    <definedName name="_xlnm._FilterDatabase" localSheetId="18" hidden="1">'Genel Sorumluluk'!$C$1:$C$78</definedName>
    <definedName name="_xlnm._FilterDatabase" localSheetId="13" hidden="1">'Genel Zararlar'!$C$1:$C$78</definedName>
    <definedName name="_xlnm._FilterDatabase" localSheetId="5" hidden="1">'Hastalık-Sağlık'!$C$1:$C$78</definedName>
    <definedName name="_xlnm._FilterDatabase" localSheetId="9" hidden="1">'Hava Araçları'!$C$1:$C$78</definedName>
    <definedName name="_xlnm._FilterDatabase" localSheetId="16" hidden="1">'Hava Araçları Sorumluluk'!$C$1:$C$78</definedName>
    <definedName name="_xlnm._FilterDatabase" localSheetId="3" hidden="1">Hayat!$C$1:$C$78</definedName>
    <definedName name="_xlnm._FilterDatabase" localSheetId="28" hidden="1">'Hayat Grubu Toplam'!$C$1:$C$78</definedName>
    <definedName name="_xlnm._FilterDatabase" localSheetId="2" hidden="1">Hayatdışı!$C$1:$C$78</definedName>
    <definedName name="_xlnm._FilterDatabase" localSheetId="27" hidden="1">'H-Hastalık Sağlık'!$C$1:$C$78</definedName>
    <definedName name="_xlnm._FilterDatabase" localSheetId="26" hidden="1">'H-Hayat Toplam'!$C$1:$C$78</definedName>
    <definedName name="_xlnm._FilterDatabase" localSheetId="22" hidden="1">'Hukuksal Koruma'!$C$1:$C$78</definedName>
    <definedName name="_xlnm._FilterDatabase" localSheetId="6" hidden="1">'Kara Araçları'!$C$1:$C$78</definedName>
    <definedName name="_xlnm._FilterDatabase" localSheetId="14" hidden="1">'Kara Araçları Sorumluluk'!$C$1:$C$78</definedName>
    <definedName name="_xlnm._FilterDatabase" localSheetId="7" hidden="1">Kasko!$C$1:$C$78</definedName>
    <definedName name="_xlnm._FilterDatabase" localSheetId="4" hidden="1">Kaza!$C$1:$C$78</definedName>
    <definedName name="_xlnm._FilterDatabase" localSheetId="20" hidden="1">Kefalet!$C$1:$C$78</definedName>
    <definedName name="_xlnm._FilterDatabase" localSheetId="19" hidden="1">Kredi!$C$1:$C$78</definedName>
    <definedName name="_xlnm._FilterDatabase" localSheetId="29" hidden="1">Merkez!$C$1:$C$78</definedName>
    <definedName name="_xlnm._FilterDatabase" localSheetId="25" hidden="1">'Mühendislik Sigortaları'!$C$1:$C$78</definedName>
    <definedName name="_xlnm._FilterDatabase" localSheetId="11" hidden="1">Nakliyat!$C$1:$C$78</definedName>
    <definedName name="_xlnm._FilterDatabase" localSheetId="8" hidden="1">'Raylı Araçlar'!$C$1:$C$78</definedName>
    <definedName name="_xlnm._FilterDatabase" localSheetId="10" hidden="1">'Su Araçları'!$C$1:$C$78</definedName>
    <definedName name="_xlnm._FilterDatabase" localSheetId="17" hidden="1">'Su Araçları Sorumluluk'!$C$1:$C$78</definedName>
    <definedName name="_xlnm._FilterDatabase" localSheetId="15" hidden="1">Trafik!$C$1:$C$78</definedName>
    <definedName name="_xlnm._FilterDatabase" localSheetId="12" hidden="1">'Yangın ve Doğal Afetler'!$C$1:$C$78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'Branş Bazlı Analiz'!$CQ$3:$CQ$95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J4" i="1"/>
  <c r="F50" i="22"/>
  <c r="J25" i="28"/>
  <c r="G28" i="26"/>
  <c r="J21" i="28"/>
  <c r="F33" i="26"/>
  <c r="E13" i="29"/>
  <c r="G9" i="26"/>
  <c r="E75" i="22"/>
  <c r="F72" i="15"/>
  <c r="M43" i="6"/>
  <c r="F50" i="19"/>
  <c r="H32" i="29"/>
  <c r="E70" i="15"/>
  <c r="F7" i="25"/>
  <c r="K41" i="22"/>
  <c r="G57" i="19"/>
  <c r="K17" i="22"/>
  <c r="H72" i="25"/>
  <c r="E10" i="27"/>
  <c r="N52" i="19"/>
  <c r="D7" i="22"/>
  <c r="I38" i="29"/>
  <c r="F54" i="19"/>
  <c r="D57" i="24"/>
  <c r="D72" i="20"/>
  <c r="E60" i="24"/>
  <c r="E24" i="11"/>
  <c r="D37" i="27"/>
  <c r="D47" i="24"/>
  <c r="E52" i="21"/>
  <c r="G16" i="21"/>
  <c r="N16" i="6"/>
  <c r="D59" i="25"/>
  <c r="F19" i="25"/>
  <c r="F53" i="29"/>
  <c r="M56" i="28"/>
  <c r="I74" i="29"/>
  <c r="F45" i="21"/>
  <c r="D14" i="28"/>
  <c r="F21" i="22"/>
  <c r="E31" i="29"/>
  <c r="J65" i="25"/>
  <c r="F47" i="25"/>
  <c r="F35" i="21"/>
  <c r="M21" i="28"/>
  <c r="E17" i="13"/>
  <c r="D38" i="10"/>
  <c r="D9" i="29"/>
  <c r="E21" i="21"/>
  <c r="E50" i="27"/>
  <c r="E49" i="29"/>
  <c r="D43" i="25"/>
  <c r="D36" i="22"/>
  <c r="L21" i="14"/>
  <c r="E22" i="5"/>
  <c r="G30" i="22"/>
  <c r="D51" i="15"/>
  <c r="F36" i="25"/>
  <c r="I47" i="29"/>
  <c r="F54" i="21"/>
  <c r="G54" i="26"/>
  <c r="H28" i="25"/>
  <c r="J33" i="25"/>
  <c r="F43" i="29"/>
  <c r="D73" i="29"/>
  <c r="L10" i="22"/>
  <c r="K14" i="19"/>
  <c r="N63" i="6"/>
  <c r="M62" i="28"/>
  <c r="R37" i="4"/>
  <c r="F56" i="19"/>
  <c r="T73" i="14"/>
  <c r="N7" i="6"/>
  <c r="I51" i="29"/>
  <c r="H68" i="29"/>
  <c r="G71" i="29"/>
  <c r="Q55" i="19"/>
  <c r="S35" i="4"/>
  <c r="N54" i="6"/>
  <c r="H53" i="22"/>
  <c r="N52" i="14"/>
  <c r="O24" i="14"/>
  <c r="H17" i="25"/>
  <c r="D37" i="22"/>
  <c r="Q43" i="19"/>
  <c r="N35" i="6"/>
  <c r="G70" i="19"/>
  <c r="G19" i="4"/>
  <c r="G22" i="28"/>
  <c r="F32" i="14"/>
  <c r="E73" i="29"/>
  <c r="D50" i="19"/>
  <c r="D56" i="29"/>
  <c r="F30" i="14"/>
  <c r="E13" i="22"/>
  <c r="I71" i="29"/>
  <c r="H57" i="19"/>
  <c r="E11" i="27"/>
  <c r="G24" i="25"/>
  <c r="E49" i="7"/>
  <c r="E33" i="21"/>
  <c r="M58" i="4"/>
  <c r="F26" i="29"/>
  <c r="H73" i="22"/>
  <c r="I74" i="19"/>
  <c r="Q59" i="19"/>
  <c r="P58" i="14"/>
  <c r="E46" i="15"/>
  <c r="D73" i="27"/>
  <c r="E8" i="21"/>
  <c r="R32" i="14"/>
  <c r="D48" i="10"/>
  <c r="F15" i="26"/>
  <c r="E13" i="20"/>
  <c r="F35" i="19"/>
  <c r="D45" i="9"/>
  <c r="I22" i="20"/>
  <c r="D61" i="25"/>
  <c r="K67" i="22"/>
  <c r="I39" i="3"/>
  <c r="J58" i="19"/>
  <c r="I51" i="3"/>
  <c r="I47" i="14"/>
  <c r="M35" i="3"/>
  <c r="E28" i="7"/>
  <c r="J39" i="28"/>
  <c r="F64" i="26"/>
  <c r="G23" i="26"/>
  <c r="M69" i="28"/>
  <c r="N64" i="19"/>
  <c r="H43" i="20"/>
  <c r="P71" i="19"/>
  <c r="K10" i="22"/>
  <c r="S8" i="14"/>
  <c r="I30" i="28"/>
  <c r="J34" i="25"/>
  <c r="I52" i="14"/>
  <c r="D68" i="23"/>
  <c r="D73" i="28"/>
  <c r="F64" i="21"/>
  <c r="E7" i="26"/>
  <c r="D31" i="20"/>
  <c r="D24" i="28"/>
  <c r="E54" i="27"/>
  <c r="N44" i="19"/>
  <c r="E40" i="20"/>
  <c r="J49" i="19"/>
  <c r="I13" i="25"/>
  <c r="E37" i="22"/>
  <c r="N47" i="19"/>
  <c r="G65" i="28"/>
  <c r="D7" i="21"/>
  <c r="E63" i="11"/>
  <c r="G35" i="4"/>
  <c r="M70" i="4"/>
  <c r="N72" i="6"/>
  <c r="D12" i="28"/>
  <c r="D21" i="23"/>
  <c r="E66" i="20"/>
  <c r="M44" i="19"/>
  <c r="D60" i="26"/>
  <c r="D62" i="21"/>
  <c r="D67" i="21"/>
  <c r="F52" i="26"/>
  <c r="D65" i="14"/>
  <c r="E49" i="24"/>
  <c r="J74" i="25"/>
  <c r="F48" i="25"/>
  <c r="E52" i="20"/>
  <c r="L59" i="22"/>
  <c r="D26" i="5"/>
  <c r="E28" i="25"/>
  <c r="I35" i="29"/>
  <c r="U30" i="14"/>
  <c r="G21" i="22"/>
  <c r="F40" i="21"/>
  <c r="I8" i="28"/>
  <c r="F45" i="28"/>
  <c r="K53" i="19"/>
  <c r="D37" i="12"/>
  <c r="L44" i="6"/>
  <c r="I28" i="22"/>
  <c r="I23" i="14"/>
  <c r="E69" i="21"/>
  <c r="F45" i="26"/>
  <c r="G29" i="28"/>
  <c r="F15" i="28"/>
  <c r="N19" i="6"/>
  <c r="P41" i="19"/>
  <c r="I67" i="20"/>
  <c r="J36" i="28"/>
  <c r="F56" i="20"/>
  <c r="G7" i="26"/>
  <c r="T13" i="14"/>
  <c r="M42" i="6"/>
  <c r="H40" i="14"/>
  <c r="E43" i="20"/>
  <c r="D16" i="23"/>
  <c r="E53" i="13"/>
  <c r="E36" i="29"/>
  <c r="D56" i="5"/>
  <c r="E43" i="22"/>
  <c r="P56" i="14"/>
  <c r="G44" i="14"/>
  <c r="E46" i="14"/>
  <c r="I33" i="29"/>
  <c r="S11" i="4"/>
  <c r="E57" i="7"/>
  <c r="K29" i="22"/>
  <c r="I17" i="28"/>
  <c r="I14" i="20"/>
  <c r="F52" i="20"/>
  <c r="F29" i="21"/>
  <c r="F39" i="25"/>
  <c r="E9" i="13"/>
  <c r="P34" i="14"/>
  <c r="F27" i="14"/>
  <c r="D19" i="28"/>
  <c r="M12" i="6"/>
  <c r="L74" i="6"/>
  <c r="K42" i="25"/>
  <c r="D31" i="25"/>
  <c r="I21" i="22"/>
  <c r="F74" i="26"/>
  <c r="E65" i="24"/>
  <c r="H56" i="29"/>
  <c r="H29" i="4"/>
  <c r="G72" i="26"/>
  <c r="I42" i="14"/>
  <c r="L44" i="28"/>
  <c r="E50" i="19"/>
  <c r="I22" i="25"/>
  <c r="G17" i="29"/>
  <c r="G10" i="20"/>
  <c r="G28" i="20"/>
  <c r="J30" i="19"/>
  <c r="J59" i="14"/>
  <c r="E53" i="7"/>
  <c r="K62" i="22"/>
  <c r="F13" i="14"/>
  <c r="U52" i="14"/>
  <c r="N54" i="13"/>
  <c r="D41" i="22"/>
  <c r="E15" i="13"/>
  <c r="N9" i="6"/>
  <c r="E44" i="5"/>
  <c r="X12" i="3"/>
  <c r="I53" i="28"/>
  <c r="F65" i="29"/>
  <c r="M46" i="28"/>
  <c r="D37" i="24"/>
  <c r="F61" i="22"/>
  <c r="D51" i="28"/>
  <c r="D19" i="27"/>
  <c r="E9" i="7"/>
  <c r="D44" i="26"/>
  <c r="J40" i="14"/>
  <c r="E15" i="26"/>
  <c r="I8" i="29"/>
  <c r="G9" i="20"/>
  <c r="H73" i="25"/>
  <c r="J13" i="25"/>
  <c r="H25" i="14"/>
  <c r="Q54" i="19"/>
  <c r="G38" i="20"/>
  <c r="D33" i="24"/>
  <c r="D48" i="26"/>
  <c r="H74" i="20"/>
  <c r="F11" i="29"/>
  <c r="H27" i="22"/>
  <c r="E64" i="29"/>
  <c r="N59" i="19"/>
  <c r="G47" i="26"/>
  <c r="D56" i="16"/>
  <c r="H52" i="20"/>
  <c r="D33" i="20"/>
  <c r="F32" i="29"/>
  <c r="I69" i="20"/>
  <c r="F25" i="22"/>
  <c r="J21" i="22"/>
  <c r="G23" i="21"/>
  <c r="D19" i="26"/>
  <c r="K57" i="19"/>
  <c r="L11" i="22"/>
  <c r="D74" i="26"/>
  <c r="E64" i="13"/>
  <c r="G62" i="22"/>
  <c r="E47" i="27"/>
  <c r="H45" i="22"/>
  <c r="F40" i="19"/>
  <c r="F17" i="29"/>
  <c r="L64" i="28"/>
  <c r="R15" i="14"/>
  <c r="E10" i="13"/>
  <c r="D57" i="21"/>
  <c r="D57" i="7"/>
  <c r="E47" i="19"/>
  <c r="J29" i="25"/>
  <c r="D25" i="24"/>
  <c r="K54" i="25"/>
  <c r="D54" i="5"/>
  <c r="D21" i="26"/>
  <c r="H17" i="20"/>
  <c r="E10" i="20"/>
  <c r="I40" i="14"/>
  <c r="D41" i="17"/>
  <c r="L15" i="28"/>
  <c r="G45" i="22"/>
  <c r="D16" i="22"/>
  <c r="G51" i="28"/>
  <c r="E10" i="15"/>
  <c r="D53" i="25"/>
  <c r="H19" i="4"/>
  <c r="G38" i="22"/>
  <c r="T41" i="4"/>
  <c r="D43" i="29"/>
  <c r="E35" i="25"/>
  <c r="D65" i="12"/>
  <c r="J25" i="25"/>
  <c r="E24" i="13"/>
  <c r="M33" i="28"/>
  <c r="J69" i="14"/>
  <c r="E34" i="29"/>
  <c r="J11" i="22"/>
  <c r="E64" i="5"/>
  <c r="E38" i="21"/>
  <c r="H64" i="20"/>
  <c r="H65" i="29"/>
  <c r="D15" i="15"/>
  <c r="D10" i="23"/>
  <c r="E67" i="26"/>
  <c r="F43" i="25"/>
  <c r="L47" i="28"/>
  <c r="L72" i="22"/>
  <c r="E34" i="13"/>
  <c r="L74" i="4"/>
  <c r="E28" i="19"/>
  <c r="F52" i="21"/>
  <c r="E13" i="7"/>
  <c r="M24" i="14"/>
  <c r="K51" i="22"/>
  <c r="E33" i="12"/>
  <c r="G69" i="20"/>
  <c r="D55" i="25"/>
  <c r="J17" i="28"/>
  <c r="G23" i="20"/>
  <c r="G16" i="20"/>
  <c r="J42" i="28"/>
  <c r="I64" i="19"/>
  <c r="D45" i="29"/>
  <c r="R51" i="4"/>
  <c r="D41" i="24"/>
  <c r="M34" i="6"/>
  <c r="D12" i="26"/>
  <c r="E63" i="19"/>
  <c r="D36" i="28"/>
  <c r="K69" i="19"/>
  <c r="D25" i="7"/>
  <c r="E12" i="19"/>
  <c r="E21" i="26"/>
  <c r="BZ66" i="3"/>
  <c r="H16" i="25"/>
  <c r="L34" i="14"/>
  <c r="D22" i="21"/>
  <c r="H49" i="13"/>
  <c r="F12" i="20"/>
  <c r="G53" i="4"/>
  <c r="D17" i="8"/>
  <c r="P63" i="14"/>
  <c r="Q8" i="14"/>
  <c r="H22" i="13"/>
  <c r="G68" i="20"/>
  <c r="BE75" i="3"/>
  <c r="D10" i="15"/>
  <c r="F27" i="25"/>
  <c r="E36" i="24"/>
  <c r="G64" i="28"/>
  <c r="N24" i="6"/>
  <c r="G71" i="20"/>
  <c r="H46" i="22"/>
  <c r="G74" i="19"/>
  <c r="E26" i="5"/>
  <c r="E68" i="22"/>
  <c r="D22" i="15"/>
  <c r="L17" i="22"/>
  <c r="K13" i="25"/>
  <c r="L48" i="19"/>
  <c r="D69" i="26"/>
  <c r="F35" i="20"/>
  <c r="G45" i="21"/>
  <c r="I26" i="20"/>
  <c r="L36" i="28"/>
  <c r="E38" i="22"/>
  <c r="K69" i="25"/>
  <c r="D56" i="22"/>
  <c r="F52" i="29"/>
  <c r="M35" i="28"/>
  <c r="E59" i="19"/>
  <c r="E28" i="20"/>
  <c r="J35" i="22"/>
  <c r="D8" i="5"/>
  <c r="E70" i="24"/>
  <c r="E37" i="20"/>
  <c r="D44" i="21"/>
  <c r="F27" i="28"/>
  <c r="J55" i="22"/>
  <c r="I48" i="20"/>
  <c r="D20" i="22"/>
  <c r="J10" i="22"/>
  <c r="J29" i="22"/>
  <c r="H24" i="25"/>
  <c r="F26" i="22"/>
  <c r="L68" i="19"/>
  <c r="E30" i="27"/>
  <c r="I20" i="29"/>
  <c r="G56" i="25"/>
  <c r="N75" i="19"/>
  <c r="L42" i="6"/>
  <c r="F75" i="11"/>
  <c r="D74" i="28"/>
  <c r="E28" i="13"/>
  <c r="G69" i="21"/>
  <c r="F44" i="22"/>
  <c r="G11" i="29"/>
  <c r="E20" i="19"/>
  <c r="G64" i="21"/>
  <c r="D74" i="5"/>
  <c r="E18" i="21"/>
  <c r="K68" i="19"/>
  <c r="G22" i="26"/>
  <c r="I58" i="22"/>
  <c r="N41" i="6"/>
  <c r="E53" i="24"/>
  <c r="I55" i="28"/>
  <c r="N9" i="19"/>
  <c r="H16" i="22"/>
  <c r="E63" i="29"/>
  <c r="F64" i="25"/>
  <c r="L42" i="22"/>
  <c r="L38" i="14"/>
  <c r="F11" i="21"/>
  <c r="D71" i="25"/>
  <c r="K64" i="22"/>
  <c r="K70" i="25"/>
  <c r="E32" i="24"/>
  <c r="M57" i="28"/>
  <c r="H26" i="20"/>
  <c r="H74" i="19"/>
  <c r="G57" i="26"/>
  <c r="G14" i="20"/>
  <c r="J17" i="25"/>
  <c r="E23" i="27"/>
  <c r="L15" i="22"/>
  <c r="M44" i="6"/>
  <c r="E25" i="20"/>
  <c r="P20" i="19"/>
  <c r="J10" i="28"/>
  <c r="M64" i="19"/>
  <c r="I74" i="28"/>
  <c r="I71" i="14"/>
  <c r="E17" i="7"/>
  <c r="E16" i="19"/>
  <c r="L28" i="22"/>
  <c r="F23" i="21"/>
  <c r="E30" i="20"/>
  <c r="F14" i="26"/>
  <c r="D69" i="25"/>
  <c r="J71" i="22"/>
  <c r="L51" i="28"/>
  <c r="E67" i="15"/>
  <c r="J53" i="25"/>
  <c r="F59" i="20"/>
  <c r="D8" i="20"/>
  <c r="H13" i="29"/>
  <c r="L58" i="19"/>
  <c r="Q12" i="19"/>
  <c r="D21" i="21"/>
  <c r="N19" i="14"/>
  <c r="D34" i="24"/>
  <c r="F45" i="29"/>
  <c r="D74" i="19"/>
  <c r="G64" i="26"/>
  <c r="G54" i="14"/>
  <c r="E58" i="15"/>
  <c r="K32" i="25"/>
  <c r="P42" i="19"/>
  <c r="E39" i="26"/>
  <c r="R47" i="4"/>
  <c r="D56" i="24"/>
  <c r="H31" i="20"/>
  <c r="J39" i="22"/>
  <c r="E56" i="16"/>
  <c r="E65" i="15"/>
  <c r="D53" i="7"/>
  <c r="D43" i="18"/>
  <c r="D63" i="17"/>
  <c r="T18" i="14"/>
  <c r="N31" i="6"/>
  <c r="E71" i="20"/>
  <c r="F41" i="28"/>
  <c r="F23" i="19"/>
  <c r="H70" i="19"/>
  <c r="M38" i="14"/>
  <c r="O45" i="3"/>
  <c r="G59" i="29"/>
  <c r="M7" i="6"/>
  <c r="N16" i="13"/>
  <c r="T64" i="3"/>
  <c r="E17" i="27"/>
  <c r="J60" i="19"/>
  <c r="D32" i="18"/>
  <c r="E25" i="21"/>
  <c r="E23" i="19"/>
  <c r="L70" i="28"/>
  <c r="H40" i="20"/>
  <c r="E47" i="13"/>
  <c r="E74" i="26"/>
  <c r="N7" i="14"/>
  <c r="M45" i="6"/>
  <c r="R35" i="4"/>
  <c r="E45" i="29"/>
  <c r="D53" i="12"/>
  <c r="D16" i="19"/>
  <c r="R21" i="4"/>
  <c r="P15" i="14"/>
  <c r="F74" i="22"/>
  <c r="M26" i="14"/>
  <c r="AB20" i="3"/>
  <c r="H63" i="5"/>
  <c r="L19" i="14"/>
  <c r="G36" i="21"/>
  <c r="T16" i="3"/>
  <c r="H12" i="19"/>
  <c r="D62" i="18"/>
  <c r="H45" i="25"/>
  <c r="G54" i="21"/>
  <c r="G69" i="22"/>
  <c r="G46" i="20"/>
  <c r="M66" i="4"/>
  <c r="M58" i="28"/>
  <c r="D47" i="23"/>
  <c r="L31" i="22"/>
  <c r="D33" i="25"/>
  <c r="I63" i="20"/>
  <c r="O10" i="14"/>
  <c r="S25" i="14"/>
  <c r="E27" i="24"/>
  <c r="E52" i="29"/>
  <c r="D67" i="26"/>
  <c r="E64" i="26"/>
  <c r="E11" i="20"/>
  <c r="E41" i="13"/>
  <c r="D27" i="25"/>
  <c r="H69" i="4"/>
  <c r="L26" i="22"/>
  <c r="J32" i="28"/>
  <c r="N52" i="6"/>
  <c r="G40" i="26"/>
  <c r="L65" i="22"/>
  <c r="D16" i="29"/>
  <c r="H65" i="25"/>
  <c r="T11" i="4"/>
  <c r="I41" i="28"/>
  <c r="I43" i="20"/>
  <c r="J12" i="29"/>
  <c r="D26" i="21"/>
  <c r="F47" i="20"/>
  <c r="D72" i="22"/>
  <c r="G63" i="22"/>
  <c r="J43" i="28"/>
  <c r="D52" i="22"/>
  <c r="J20" i="29"/>
  <c r="S56" i="14"/>
  <c r="J64" i="22"/>
  <c r="K53" i="25"/>
  <c r="G11" i="19"/>
  <c r="M64" i="28"/>
  <c r="E54" i="13"/>
  <c r="I35" i="22"/>
  <c r="D10" i="29"/>
  <c r="J45" i="19"/>
  <c r="E40" i="26"/>
  <c r="G12" i="25"/>
  <c r="E64" i="25"/>
  <c r="E47" i="20"/>
  <c r="D22" i="5"/>
  <c r="D39" i="15"/>
  <c r="T35" i="4"/>
  <c r="G9" i="4"/>
  <c r="K46" i="25"/>
  <c r="D32" i="20"/>
  <c r="J8" i="22"/>
  <c r="E43" i="21"/>
  <c r="D47" i="25"/>
  <c r="F74" i="28"/>
  <c r="I44" i="29"/>
  <c r="E12" i="12"/>
  <c r="J55" i="28"/>
  <c r="K71" i="22"/>
  <c r="F14" i="28"/>
  <c r="I50" i="29"/>
  <c r="D44" i="16"/>
  <c r="K37" i="19"/>
  <c r="E58" i="14"/>
  <c r="F17" i="15"/>
  <c r="E9" i="24"/>
  <c r="I9" i="22"/>
  <c r="D55" i="26"/>
  <c r="H40" i="29"/>
  <c r="F10" i="20"/>
  <c r="I20" i="28"/>
  <c r="E12" i="5"/>
  <c r="H21" i="4"/>
  <c r="L12" i="28"/>
  <c r="D29" i="15"/>
  <c r="U27" i="14"/>
  <c r="F34" i="29"/>
  <c r="K28" i="22"/>
  <c r="E64" i="22"/>
  <c r="T25" i="4"/>
  <c r="D13" i="20"/>
  <c r="E20" i="14"/>
  <c r="H51" i="20"/>
  <c r="F21" i="20"/>
  <c r="J74" i="28"/>
  <c r="F35" i="26"/>
  <c r="F44" i="29"/>
  <c r="E33" i="26"/>
  <c r="E28" i="16"/>
  <c r="H22" i="25"/>
  <c r="H19" i="22"/>
  <c r="E52" i="25"/>
  <c r="E72" i="29"/>
  <c r="E40" i="24"/>
  <c r="O28" i="19"/>
  <c r="D57" i="11"/>
  <c r="W73" i="3"/>
  <c r="I23" i="28"/>
  <c r="H58" i="25"/>
  <c r="BL44" i="3"/>
  <c r="E20" i="22"/>
  <c r="H61" i="14"/>
  <c r="F24" i="11"/>
  <c r="O47" i="19"/>
  <c r="E45" i="26"/>
  <c r="G29" i="26"/>
  <c r="G19" i="15"/>
  <c r="H73" i="19"/>
  <c r="L54" i="28"/>
  <c r="E45" i="13"/>
  <c r="F49" i="14"/>
  <c r="F70" i="19"/>
  <c r="G33" i="4"/>
  <c r="D16" i="16"/>
  <c r="N51" i="6"/>
  <c r="I25" i="25"/>
  <c r="E52" i="13"/>
  <c r="Q66" i="19"/>
  <c r="K73" i="25"/>
  <c r="G14" i="29"/>
  <c r="F69" i="20"/>
  <c r="M60" i="28"/>
  <c r="I75" i="22"/>
  <c r="D73" i="24"/>
  <c r="P63" i="19"/>
  <c r="D11" i="23"/>
  <c r="D25" i="22"/>
  <c r="K56" i="19"/>
  <c r="G35" i="21"/>
  <c r="D12" i="21"/>
  <c r="K45" i="19"/>
  <c r="D32" i="22"/>
  <c r="Q47" i="19"/>
  <c r="F30" i="20"/>
  <c r="N56" i="19"/>
  <c r="F29" i="28"/>
  <c r="J37" i="25"/>
  <c r="H44" i="25"/>
  <c r="D71" i="23"/>
  <c r="I17" i="25"/>
  <c r="J22" i="29"/>
  <c r="E35" i="20"/>
  <c r="E65" i="12"/>
  <c r="E44" i="25"/>
  <c r="K48" i="19"/>
  <c r="N21" i="6"/>
  <c r="D47" i="28"/>
  <c r="F51" i="21"/>
  <c r="E59" i="20"/>
  <c r="I19" i="28"/>
  <c r="D67" i="22"/>
  <c r="K40" i="14"/>
  <c r="G51" i="22"/>
  <c r="M29" i="19"/>
  <c r="I69" i="22"/>
  <c r="E56" i="22"/>
  <c r="N43" i="19"/>
  <c r="E7" i="13"/>
  <c r="D73" i="12"/>
  <c r="M45" i="28"/>
  <c r="O52" i="19"/>
  <c r="H57" i="20"/>
  <c r="E58" i="19"/>
  <c r="F38" i="25"/>
  <c r="D45" i="23"/>
  <c r="F66" i="19"/>
  <c r="G74" i="22"/>
  <c r="G68" i="21"/>
  <c r="N48" i="6"/>
  <c r="F60" i="25"/>
  <c r="K74" i="25"/>
  <c r="I58" i="25"/>
  <c r="J64" i="19"/>
  <c r="I41" i="29"/>
  <c r="H39" i="22"/>
  <c r="L65" i="6"/>
  <c r="G28" i="21"/>
  <c r="H66" i="19"/>
  <c r="J47" i="22"/>
  <c r="F60" i="15"/>
  <c r="P66" i="14"/>
  <c r="E71" i="16"/>
  <c r="E54" i="4"/>
  <c r="I67" i="29"/>
  <c r="H65" i="19"/>
  <c r="G51" i="4"/>
  <c r="G38" i="29"/>
  <c r="E25" i="12"/>
  <c r="I49" i="25"/>
  <c r="H49" i="14"/>
  <c r="H17" i="29"/>
  <c r="H41" i="25"/>
  <c r="M11" i="28"/>
  <c r="E40" i="21"/>
  <c r="E70" i="29"/>
  <c r="G35" i="15"/>
  <c r="D66" i="28"/>
  <c r="P72" i="19"/>
  <c r="D69" i="12"/>
  <c r="F66" i="11"/>
  <c r="M22" i="4"/>
  <c r="N64" i="13"/>
  <c r="Q13" i="14"/>
  <c r="E18" i="2"/>
  <c r="N15" i="13"/>
  <c r="U63" i="14"/>
  <c r="G61" i="4"/>
  <c r="E19" i="21"/>
  <c r="D39" i="28"/>
  <c r="J41" i="22"/>
  <c r="G23" i="29"/>
  <c r="S51" i="4"/>
  <c r="N50" i="6"/>
  <c r="F9" i="29"/>
  <c r="L48" i="3"/>
  <c r="E20" i="29"/>
  <c r="N21" i="19"/>
  <c r="E19" i="15"/>
  <c r="E10" i="4"/>
  <c r="H64" i="14"/>
  <c r="L33" i="22"/>
  <c r="K19" i="19"/>
  <c r="J69" i="28"/>
  <c r="E27" i="27"/>
  <c r="F19" i="21"/>
  <c r="J54" i="28"/>
  <c r="H38" i="20"/>
  <c r="G65" i="29"/>
  <c r="E14" i="26"/>
  <c r="D7" i="29"/>
  <c r="Q62" i="19"/>
  <c r="I16" i="22"/>
  <c r="D37" i="28"/>
  <c r="L52" i="19"/>
  <c r="E41" i="24"/>
  <c r="D23" i="24"/>
  <c r="G27" i="28"/>
  <c r="H63" i="22"/>
  <c r="G63" i="28"/>
  <c r="E57" i="24"/>
  <c r="H23" i="20"/>
  <c r="D48" i="16"/>
  <c r="G74" i="20"/>
  <c r="D75" i="28"/>
  <c r="D58" i="23"/>
  <c r="I66" i="28"/>
  <c r="I59" i="29"/>
  <c r="D74" i="22"/>
  <c r="H50" i="20"/>
  <c r="D62" i="26"/>
  <c r="H59" i="20"/>
  <c r="E46" i="13"/>
  <c r="J38" i="19"/>
  <c r="F65" i="15"/>
  <c r="Q50" i="19"/>
  <c r="H58" i="19"/>
  <c r="D19" i="22"/>
  <c r="M28" i="28"/>
  <c r="E64" i="24"/>
  <c r="K66" i="25"/>
  <c r="D20" i="20"/>
  <c r="H65" i="4"/>
  <c r="E56" i="25"/>
  <c r="I29" i="28"/>
  <c r="N29" i="6"/>
  <c r="M16" i="6"/>
  <c r="L30" i="6"/>
  <c r="G44" i="19"/>
  <c r="G43" i="28"/>
  <c r="E36" i="13"/>
  <c r="G56" i="14"/>
  <c r="E16" i="26"/>
  <c r="F49" i="20"/>
  <c r="I7" i="28"/>
  <c r="J72" i="28"/>
  <c r="D9" i="26"/>
  <c r="D59" i="9"/>
  <c r="H69" i="22"/>
  <c r="F57" i="4"/>
  <c r="K26" i="25"/>
  <c r="G47" i="29"/>
  <c r="M71" i="28"/>
  <c r="F7" i="15"/>
  <c r="F40" i="25"/>
  <c r="G66" i="28"/>
  <c r="E69" i="7"/>
  <c r="E58" i="24"/>
  <c r="I15" i="6"/>
  <c r="N70" i="6"/>
  <c r="F40" i="20"/>
  <c r="D41" i="26"/>
  <c r="D31" i="23"/>
  <c r="F27" i="22"/>
  <c r="D68" i="18"/>
  <c r="D9" i="23"/>
  <c r="N66" i="6"/>
  <c r="D23" i="9"/>
  <c r="D65" i="17"/>
  <c r="J73" i="22"/>
  <c r="D75" i="19"/>
  <c r="P70" i="14"/>
  <c r="G62" i="21"/>
  <c r="H18" i="25"/>
  <c r="L28" i="28"/>
  <c r="L33" i="28"/>
  <c r="G48" i="20"/>
  <c r="L67" i="22"/>
  <c r="D56" i="14"/>
  <c r="K74" i="14"/>
  <c r="H72" i="20"/>
  <c r="E65" i="16"/>
  <c r="O15" i="14"/>
  <c r="BR38" i="3"/>
  <c r="H9" i="5"/>
  <c r="I29" i="25"/>
  <c r="G16" i="25"/>
  <c r="H52" i="25"/>
  <c r="G32" i="22"/>
  <c r="Q60" i="19"/>
  <c r="K22" i="25"/>
  <c r="F9" i="22"/>
  <c r="L56" i="19"/>
  <c r="D45" i="21"/>
  <c r="N47" i="6"/>
  <c r="G57" i="21"/>
  <c r="G53" i="29"/>
  <c r="D60" i="21"/>
  <c r="E49" i="12"/>
  <c r="I55" i="22"/>
  <c r="D17" i="25"/>
  <c r="F63" i="28"/>
  <c r="D67" i="18"/>
  <c r="E41" i="7"/>
  <c r="H9" i="20"/>
  <c r="K21" i="25"/>
  <c r="P67" i="19"/>
  <c r="I61" i="25"/>
  <c r="D35" i="23"/>
  <c r="E65" i="7"/>
  <c r="G53" i="28"/>
  <c r="I10" i="28"/>
  <c r="I72" i="20"/>
  <c r="D67" i="29"/>
  <c r="E15" i="25"/>
  <c r="D62" i="28"/>
  <c r="D37" i="20"/>
  <c r="I30" i="14"/>
  <c r="J46" i="28"/>
  <c r="J45" i="28"/>
  <c r="G29" i="29"/>
  <c r="E70" i="14"/>
  <c r="H73" i="14"/>
  <c r="Q58" i="14"/>
  <c r="J39" i="29"/>
  <c r="D38" i="21"/>
  <c r="D27" i="28"/>
  <c r="F59" i="26"/>
  <c r="O67" i="19"/>
  <c r="D37" i="26"/>
  <c r="J69" i="29"/>
  <c r="D39" i="17"/>
  <c r="I57" i="20"/>
  <c r="E60" i="25"/>
  <c r="F37" i="28"/>
  <c r="I38" i="28"/>
  <c r="N67" i="6"/>
  <c r="L64" i="19"/>
  <c r="E72" i="25"/>
  <c r="J75" i="19"/>
  <c r="J11" i="29"/>
  <c r="H29" i="29"/>
  <c r="F24" i="25"/>
  <c r="E17" i="15"/>
  <c r="D51" i="17"/>
  <c r="F57" i="19"/>
  <c r="E56" i="4"/>
  <c r="D60" i="11"/>
  <c r="D49" i="23"/>
  <c r="D59" i="8"/>
  <c r="O33" i="3"/>
  <c r="L11" i="6"/>
  <c r="D61" i="24"/>
  <c r="G26" i="26"/>
  <c r="H11" i="19"/>
  <c r="N37" i="6"/>
  <c r="D63" i="11"/>
  <c r="O65" i="14"/>
  <c r="M54" i="28"/>
  <c r="M46" i="19"/>
  <c r="I18" i="25"/>
  <c r="S63" i="4"/>
  <c r="I57" i="14"/>
  <c r="BV10" i="3"/>
  <c r="M23" i="6"/>
  <c r="AR64" i="3"/>
  <c r="H22" i="29"/>
  <c r="E25" i="14"/>
  <c r="J72" i="14"/>
  <c r="E20" i="24"/>
  <c r="K10" i="19"/>
  <c r="D8" i="8"/>
  <c r="E65" i="13"/>
  <c r="F71" i="21"/>
  <c r="I53" i="19"/>
  <c r="H31" i="19"/>
  <c r="BX44" i="3"/>
  <c r="I66" i="14"/>
  <c r="F73" i="4"/>
  <c r="BK57" i="3"/>
  <c r="M74" i="14"/>
  <c r="E17" i="16"/>
  <c r="BB66" i="3"/>
  <c r="L68" i="4"/>
  <c r="G54" i="22"/>
  <c r="G72" i="1"/>
  <c r="E21" i="7"/>
  <c r="E8" i="25"/>
  <c r="F38" i="26"/>
  <c r="F27" i="11"/>
  <c r="J31" i="29"/>
  <c r="F16" i="20"/>
  <c r="F20" i="25"/>
  <c r="D18" i="20"/>
  <c r="D58" i="14"/>
  <c r="G59" i="20"/>
  <c r="L50" i="14"/>
  <c r="I33" i="28"/>
  <c r="R75" i="14"/>
  <c r="H29" i="25"/>
  <c r="H41" i="29"/>
  <c r="D74" i="21"/>
  <c r="D31" i="21"/>
  <c r="E73" i="12"/>
  <c r="E46" i="5"/>
  <c r="E51" i="14"/>
  <c r="D20" i="19"/>
  <c r="H13" i="14"/>
  <c r="D7" i="27"/>
  <c r="I61" i="19"/>
  <c r="G56" i="19"/>
  <c r="H39" i="19"/>
  <c r="D32" i="28"/>
  <c r="E68" i="24"/>
  <c r="D72" i="28"/>
  <c r="E48" i="5"/>
  <c r="E60" i="5"/>
  <c r="F12" i="11"/>
  <c r="D30" i="23"/>
  <c r="G50" i="20"/>
  <c r="E43" i="27"/>
  <c r="G71" i="21"/>
  <c r="G64" i="20"/>
  <c r="L23" i="22"/>
  <c r="I9" i="20"/>
  <c r="J66" i="29"/>
  <c r="K61" i="25"/>
  <c r="D55" i="29"/>
  <c r="D32" i="8"/>
  <c r="D28" i="29"/>
  <c r="L47" i="6"/>
  <c r="E61" i="29"/>
  <c r="G47" i="20"/>
  <c r="J51" i="29"/>
  <c r="R75" i="4"/>
  <c r="F15" i="11"/>
  <c r="J53" i="19"/>
  <c r="D46" i="29"/>
  <c r="F68" i="26"/>
  <c r="L9" i="19"/>
  <c r="D44" i="25"/>
  <c r="CH58" i="3"/>
  <c r="E12" i="25"/>
  <c r="T11" i="14"/>
  <c r="AW47" i="3"/>
  <c r="CQ13" i="3"/>
  <c r="H42" i="25"/>
  <c r="L9" i="14"/>
  <c r="I62" i="19"/>
  <c r="J65" i="22"/>
  <c r="E14" i="21"/>
  <c r="E16" i="25"/>
  <c r="K68" i="25"/>
  <c r="L13" i="6"/>
  <c r="S13" i="4"/>
  <c r="BM55" i="3"/>
  <c r="H22" i="19"/>
  <c r="R48" i="14"/>
  <c r="D39" i="14"/>
  <c r="H62" i="25"/>
  <c r="X36" i="3"/>
  <c r="I45" i="14"/>
  <c r="F25" i="26"/>
  <c r="CN52" i="3"/>
  <c r="E73" i="22"/>
  <c r="F66" i="20"/>
  <c r="I54" i="25"/>
  <c r="N67" i="14"/>
  <c r="E18" i="20"/>
  <c r="L12" i="22"/>
  <c r="L55" i="6"/>
  <c r="H17" i="22"/>
  <c r="M67" i="14"/>
  <c r="N39" i="13"/>
  <c r="N73" i="6"/>
  <c r="D19" i="18"/>
  <c r="M30" i="4"/>
  <c r="G43" i="20"/>
  <c r="I37" i="28"/>
  <c r="I45" i="6"/>
  <c r="E14" i="20"/>
  <c r="N34" i="3"/>
  <c r="D16" i="17"/>
  <c r="O43" i="19"/>
  <c r="D72" i="23"/>
  <c r="G62" i="20"/>
  <c r="D25" i="12"/>
  <c r="I48" i="28"/>
  <c r="E24" i="19"/>
  <c r="E51" i="19"/>
  <c r="G43" i="26"/>
  <c r="I49" i="29"/>
  <c r="M62" i="6"/>
  <c r="H66" i="20"/>
  <c r="AM57" i="3"/>
  <c r="S71" i="14"/>
  <c r="AD54" i="3"/>
  <c r="D18" i="15"/>
  <c r="BJ22" i="3"/>
  <c r="J72" i="22"/>
  <c r="U24" i="14"/>
  <c r="BP16" i="3"/>
  <c r="H66" i="22"/>
  <c r="H15" i="4"/>
  <c r="J63" i="29"/>
  <c r="E10" i="14"/>
  <c r="F68" i="29"/>
  <c r="O53" i="19"/>
  <c r="E27" i="29"/>
  <c r="L68" i="6"/>
  <c r="I56" i="29"/>
  <c r="E70" i="13"/>
  <c r="H14" i="22"/>
  <c r="E11" i="29"/>
  <c r="F18" i="29"/>
  <c r="M49" i="28"/>
  <c r="I56" i="20"/>
  <c r="H28" i="22"/>
  <c r="E40" i="25"/>
  <c r="R63" i="14"/>
  <c r="H9" i="25"/>
  <c r="E20" i="25"/>
  <c r="G64" i="25"/>
  <c r="D35" i="25"/>
  <c r="N60" i="14"/>
  <c r="J15" i="28"/>
  <c r="L69" i="19"/>
  <c r="J68" i="28"/>
  <c r="F55" i="19"/>
  <c r="I11" i="29"/>
  <c r="D44" i="23"/>
  <c r="D64" i="29"/>
  <c r="D35" i="20"/>
  <c r="E45" i="7"/>
  <c r="Q32" i="19"/>
  <c r="I45" i="20"/>
  <c r="I19" i="20"/>
  <c r="G43" i="4"/>
  <c r="T71" i="4"/>
  <c r="M42" i="4"/>
  <c r="H44" i="29"/>
  <c r="D55" i="21"/>
  <c r="E23" i="13"/>
  <c r="M19" i="6"/>
  <c r="E37" i="7"/>
  <c r="M14" i="6"/>
  <c r="F43" i="22"/>
  <c r="I51" i="22"/>
  <c r="E44" i="21"/>
  <c r="M57" i="6"/>
  <c r="K64" i="14"/>
  <c r="F51" i="25"/>
  <c r="D33" i="26"/>
  <c r="G15" i="28"/>
  <c r="D52" i="24"/>
  <c r="D62" i="19"/>
  <c r="D32" i="23"/>
  <c r="F68" i="21"/>
  <c r="L35" i="22"/>
  <c r="F75" i="28"/>
  <c r="G25" i="26"/>
  <c r="D57" i="25"/>
  <c r="H42" i="19"/>
  <c r="Q46" i="19"/>
  <c r="H75" i="22"/>
  <c r="F47" i="21"/>
  <c r="D55" i="22"/>
  <c r="F51" i="5"/>
  <c r="F46" i="20"/>
  <c r="BF74" i="3"/>
  <c r="E25" i="4"/>
  <c r="D59" i="22"/>
  <c r="D37" i="7"/>
  <c r="G23" i="4"/>
  <c r="I70" i="22"/>
  <c r="H62" i="20"/>
  <c r="D69" i="23"/>
  <c r="F71" i="29"/>
  <c r="J65" i="19"/>
  <c r="T47" i="4"/>
  <c r="F68" i="19"/>
  <c r="F23" i="26"/>
  <c r="E62" i="21"/>
  <c r="N34" i="13"/>
  <c r="AA69" i="3"/>
  <c r="N33" i="13"/>
  <c r="L38" i="6"/>
  <c r="J14" i="3"/>
  <c r="AN56" i="3"/>
  <c r="L24" i="4"/>
  <c r="AF28" i="3"/>
  <c r="D48" i="21"/>
  <c r="G18" i="28"/>
  <c r="T54" i="14"/>
  <c r="S59" i="4"/>
  <c r="Q58" i="19"/>
  <c r="E42" i="27"/>
  <c r="U47" i="14"/>
  <c r="J8" i="28"/>
  <c r="J62" i="25"/>
  <c r="Q75" i="14"/>
  <c r="D17" i="24"/>
  <c r="J62" i="22"/>
  <c r="G65" i="26"/>
  <c r="E37" i="14"/>
  <c r="L20" i="13"/>
  <c r="BX56" i="3"/>
  <c r="N22" i="13"/>
  <c r="E39" i="16"/>
  <c r="E43" i="16"/>
  <c r="H50" i="29"/>
  <c r="K59" i="22"/>
  <c r="G9" i="21"/>
  <c r="G8" i="25"/>
  <c r="M60" i="4"/>
  <c r="R59" i="4"/>
  <c r="E7" i="22"/>
  <c r="CS47" i="3"/>
  <c r="D18" i="11"/>
  <c r="F54" i="14"/>
  <c r="D61" i="28"/>
  <c r="J7" i="28"/>
  <c r="L8" i="22"/>
  <c r="D13" i="10"/>
  <c r="J70" i="22"/>
  <c r="I33" i="25"/>
  <c r="E72" i="13"/>
  <c r="E16" i="13"/>
  <c r="E50" i="26"/>
  <c r="S67" i="4"/>
  <c r="D61" i="27"/>
  <c r="I10" i="22"/>
  <c r="F38" i="28"/>
  <c r="I21" i="20"/>
  <c r="H51" i="22"/>
  <c r="E28" i="21"/>
  <c r="E18" i="13"/>
  <c r="E70" i="5"/>
  <c r="T37" i="4"/>
  <c r="D50" i="26"/>
  <c r="G33" i="21"/>
  <c r="K49" i="19"/>
  <c r="M65" i="19"/>
  <c r="K18" i="25"/>
  <c r="F50" i="29"/>
  <c r="K16" i="22"/>
  <c r="H59" i="4"/>
  <c r="E18" i="27"/>
  <c r="Q63" i="14"/>
  <c r="D38" i="26"/>
  <c r="K9" i="25"/>
  <c r="G61" i="14"/>
  <c r="H64" i="25"/>
  <c r="H18" i="19"/>
  <c r="N29" i="19"/>
  <c r="D40" i="26"/>
  <c r="F38" i="29"/>
  <c r="F59" i="25"/>
  <c r="G66" i="26"/>
  <c r="F61" i="26"/>
  <c r="O63" i="14"/>
  <c r="H37" i="22"/>
  <c r="L38" i="4"/>
  <c r="F34" i="26"/>
  <c r="F54" i="3"/>
  <c r="R73" i="14"/>
  <c r="H8" i="29"/>
  <c r="L57" i="19"/>
  <c r="G21" i="26"/>
  <c r="Q15" i="19"/>
  <c r="BE63" i="3"/>
  <c r="N26" i="6"/>
  <c r="O58" i="14"/>
  <c r="D46" i="20"/>
  <c r="D24" i="10"/>
  <c r="BK45" i="3"/>
  <c r="E71" i="4"/>
  <c r="G33" i="29"/>
  <c r="E55" i="26"/>
  <c r="E12" i="13"/>
  <c r="D51" i="23"/>
  <c r="E36" i="25"/>
  <c r="D44" i="18"/>
  <c r="H17" i="4"/>
  <c r="F27" i="19"/>
  <c r="G41" i="28"/>
  <c r="I28" i="14"/>
  <c r="K13" i="22"/>
  <c r="D18" i="8"/>
  <c r="BI59" i="3"/>
  <c r="L62" i="14"/>
  <c r="M52" i="14"/>
  <c r="E31" i="2"/>
  <c r="L23" i="28"/>
  <c r="H21" i="20"/>
  <c r="J60" i="29"/>
  <c r="O46" i="14"/>
  <c r="D62" i="22"/>
  <c r="Q42" i="19"/>
  <c r="D32" i="14"/>
  <c r="R12" i="14"/>
  <c r="L15" i="6"/>
  <c r="T61" i="14"/>
  <c r="I53" i="29"/>
  <c r="T15" i="4"/>
  <c r="N10" i="6"/>
  <c r="H75" i="14"/>
  <c r="H7" i="13"/>
  <c r="N26" i="19"/>
  <c r="D22" i="26"/>
  <c r="G59" i="26"/>
  <c r="F55" i="21"/>
  <c r="G68" i="14"/>
  <c r="D13" i="28"/>
  <c r="D35" i="27"/>
  <c r="F29" i="4"/>
  <c r="M46" i="6"/>
  <c r="G75" i="28"/>
  <c r="D70" i="22"/>
  <c r="D25" i="27"/>
  <c r="D36" i="11"/>
  <c r="K48" i="25"/>
  <c r="P59" i="19"/>
  <c r="N65" i="13"/>
  <c r="L43" i="6"/>
  <c r="S41" i="4"/>
  <c r="H55" i="13"/>
  <c r="BA55" i="3"/>
  <c r="E22" i="7"/>
  <c r="AO31" i="3"/>
  <c r="H33" i="22"/>
  <c r="G68" i="22"/>
  <c r="L56" i="28"/>
  <c r="I33" i="22"/>
  <c r="G25" i="4"/>
  <c r="H39" i="5"/>
  <c r="D21" i="22"/>
  <c r="F35" i="25"/>
  <c r="H13" i="13"/>
  <c r="E52" i="26"/>
  <c r="J48" i="29"/>
  <c r="K45" i="25"/>
  <c r="L69" i="14"/>
  <c r="T30" i="14"/>
  <c r="I57" i="6"/>
  <c r="BQ63" i="3"/>
  <c r="G42" i="29"/>
  <c r="S65" i="4"/>
  <c r="K9" i="14"/>
  <c r="N34" i="14"/>
  <c r="F73" i="28"/>
  <c r="M60" i="14"/>
  <c r="K65" i="19"/>
  <c r="E22" i="21"/>
  <c r="H51" i="19"/>
  <c r="E53" i="27"/>
  <c r="Q11" i="14"/>
  <c r="G12" i="26"/>
  <c r="BH36" i="3"/>
  <c r="AP66" i="3"/>
  <c r="E39" i="13"/>
  <c r="CH46" i="3"/>
  <c r="BQ38" i="3"/>
  <c r="L62" i="4"/>
  <c r="CF22" i="3"/>
  <c r="H38" i="3"/>
  <c r="E41" i="3"/>
  <c r="BB18" i="3"/>
  <c r="L14" i="19"/>
  <c r="E21" i="5"/>
  <c r="BE14" i="3"/>
  <c r="F75" i="22"/>
  <c r="E43" i="29"/>
  <c r="M13" i="28"/>
  <c r="M65" i="6"/>
  <c r="F14" i="22"/>
  <c r="L45" i="14"/>
  <c r="BU23" i="3"/>
  <c r="E10" i="2"/>
  <c r="D26" i="9"/>
  <c r="K13" i="3"/>
  <c r="Q21" i="19"/>
  <c r="D66" i="29"/>
  <c r="K35" i="13"/>
  <c r="H42" i="5"/>
  <c r="G49" i="15"/>
  <c r="J34" i="14"/>
  <c r="E85" i="1"/>
  <c r="CK43" i="3"/>
  <c r="BA54" i="3"/>
  <c r="D24" i="18"/>
  <c r="F119" i="1"/>
  <c r="F67" i="19"/>
  <c r="E46" i="20"/>
  <c r="M32" i="6"/>
  <c r="F66" i="14"/>
  <c r="E31" i="16"/>
  <c r="D22" i="24"/>
  <c r="H64" i="3"/>
  <c r="P12" i="19"/>
  <c r="BN54" i="3"/>
  <c r="F37" i="1"/>
  <c r="G63" i="19"/>
  <c r="E61" i="13"/>
  <c r="J19" i="25"/>
  <c r="J19" i="19"/>
  <c r="F35" i="15"/>
  <c r="BZ53" i="3"/>
  <c r="D59" i="10"/>
  <c r="F50" i="25"/>
  <c r="CO63" i="3"/>
  <c r="L32" i="6"/>
  <c r="CA17" i="3"/>
  <c r="L41" i="22"/>
  <c r="E27" i="11"/>
  <c r="F52" i="28"/>
  <c r="F54" i="11"/>
  <c r="P14" i="14"/>
  <c r="G21" i="4"/>
  <c r="J59" i="22"/>
  <c r="I20" i="20"/>
  <c r="H12" i="25"/>
  <c r="D37" i="10"/>
  <c r="D26" i="28"/>
  <c r="F69" i="22"/>
  <c r="Q67" i="19"/>
  <c r="K70" i="22"/>
  <c r="G52" i="20"/>
  <c r="E73" i="20"/>
  <c r="F50" i="28"/>
  <c r="J47" i="14"/>
  <c r="G44" i="22"/>
  <c r="G35" i="20"/>
  <c r="F55" i="26"/>
  <c r="Q48" i="19"/>
  <c r="N64" i="6"/>
  <c r="D42" i="20"/>
  <c r="D44" i="8"/>
  <c r="D19" i="29"/>
  <c r="D59" i="19"/>
  <c r="J44" i="28"/>
  <c r="D44" i="20"/>
  <c r="D11" i="25"/>
  <c r="E64" i="20"/>
  <c r="H19" i="20"/>
  <c r="E68" i="13"/>
  <c r="G28" i="25"/>
  <c r="H61" i="20"/>
  <c r="E31" i="13"/>
  <c r="G33" i="26"/>
  <c r="L49" i="22"/>
  <c r="D53" i="15"/>
  <c r="I67" i="22"/>
  <c r="D71" i="20"/>
  <c r="D39" i="20"/>
  <c r="D43" i="22"/>
  <c r="N39" i="6"/>
  <c r="H69" i="19"/>
  <c r="J28" i="22"/>
  <c r="J11" i="14"/>
  <c r="E72" i="16"/>
  <c r="J61" i="19"/>
  <c r="E44" i="11"/>
  <c r="N38" i="13"/>
  <c r="F68" i="15"/>
  <c r="J21" i="29"/>
  <c r="E16" i="5"/>
  <c r="R13" i="14"/>
  <c r="T53" i="4"/>
  <c r="L22" i="4"/>
  <c r="H55" i="4"/>
  <c r="F37" i="4"/>
  <c r="P68" i="3"/>
  <c r="D8" i="21"/>
  <c r="E56" i="19"/>
  <c r="H43" i="22"/>
  <c r="E50" i="4"/>
  <c r="E19" i="29"/>
  <c r="L60" i="22"/>
  <c r="K26" i="19"/>
  <c r="N29" i="14"/>
  <c r="M20" i="4"/>
  <c r="D28" i="17"/>
  <c r="D48" i="27"/>
  <c r="F65" i="28"/>
  <c r="J59" i="28"/>
  <c r="G59" i="28"/>
  <c r="F39" i="5"/>
  <c r="CS35" i="3"/>
  <c r="D39" i="11"/>
  <c r="D27" i="29"/>
  <c r="G31" i="15"/>
  <c r="D21" i="25"/>
  <c r="Q74" i="19"/>
  <c r="D21" i="7"/>
  <c r="N62" i="6"/>
  <c r="S73" i="14"/>
  <c r="D49" i="25"/>
  <c r="D45" i="7"/>
  <c r="N30" i="6"/>
  <c r="N51" i="13"/>
  <c r="M15" i="14"/>
  <c r="M36" i="6"/>
  <c r="G7" i="28"/>
  <c r="E62" i="2"/>
  <c r="R44" i="14"/>
  <c r="F62" i="19"/>
  <c r="Y71" i="3"/>
  <c r="K56" i="22"/>
  <c r="H33" i="20"/>
  <c r="G18" i="26"/>
  <c r="M55" i="6"/>
  <c r="S20" i="14"/>
  <c r="M18" i="4"/>
  <c r="M53" i="14"/>
  <c r="H32" i="25"/>
  <c r="G9" i="22"/>
  <c r="D74" i="10"/>
  <c r="F20" i="20"/>
  <c r="T39" i="4"/>
  <c r="D28" i="26"/>
  <c r="G41" i="14"/>
  <c r="E72" i="15"/>
  <c r="J58" i="25"/>
  <c r="M62" i="14"/>
  <c r="T27" i="4"/>
  <c r="H53" i="5"/>
  <c r="E22" i="4"/>
  <c r="G34" i="13"/>
  <c r="E51" i="27"/>
  <c r="L72" i="28"/>
  <c r="L18" i="6"/>
  <c r="M12" i="14"/>
  <c r="L73" i="6"/>
  <c r="J31" i="28"/>
  <c r="L65" i="13"/>
  <c r="E63" i="4"/>
  <c r="F20" i="28"/>
  <c r="K72" i="19"/>
  <c r="J18" i="29"/>
  <c r="D51" i="19"/>
  <c r="F58" i="28"/>
  <c r="F28" i="25"/>
  <c r="I39" i="14"/>
  <c r="O13" i="14"/>
  <c r="L63" i="6"/>
  <c r="K33" i="14"/>
  <c r="BP52" i="3"/>
  <c r="O50" i="14"/>
  <c r="G59" i="21"/>
  <c r="E24" i="5"/>
  <c r="E36" i="16"/>
  <c r="G7" i="19"/>
  <c r="J70" i="25"/>
  <c r="D62" i="10"/>
  <c r="J34" i="28"/>
  <c r="S17" i="3"/>
  <c r="G17" i="21"/>
  <c r="S53" i="3"/>
  <c r="E36" i="7"/>
  <c r="AK11" i="3"/>
  <c r="L21" i="22"/>
  <c r="BW21" i="3"/>
  <c r="G27" i="26"/>
  <c r="E24" i="22"/>
  <c r="BQ14" i="3"/>
  <c r="D50" i="21"/>
  <c r="AH73" i="3"/>
  <c r="I36" i="28"/>
  <c r="BT34" i="3"/>
  <c r="D11" i="20"/>
  <c r="F43" i="28"/>
  <c r="U23" i="14"/>
  <c r="E75" i="24"/>
  <c r="L29" i="19"/>
  <c r="E12" i="16"/>
  <c r="L17" i="13"/>
  <c r="AG75" i="3"/>
  <c r="K31" i="19"/>
  <c r="BT12" i="3"/>
  <c r="F45" i="4"/>
  <c r="K8" i="19"/>
  <c r="AI11" i="3"/>
  <c r="E37" i="2"/>
  <c r="G60" i="1"/>
  <c r="BG72" i="3"/>
  <c r="D46" i="14"/>
  <c r="D12" i="15"/>
  <c r="D60" i="10"/>
  <c r="F33" i="4"/>
  <c r="N25" i="3"/>
  <c r="E45" i="21"/>
  <c r="E26" i="26"/>
  <c r="H53" i="29"/>
  <c r="H12" i="5"/>
  <c r="D17" i="12"/>
  <c r="H38" i="29"/>
  <c r="S29" i="4"/>
  <c r="G65" i="21"/>
  <c r="BI35" i="3"/>
  <c r="E65" i="4"/>
  <c r="I13" i="19"/>
  <c r="D72" i="10"/>
  <c r="Q61" i="14"/>
  <c r="AH24" i="3"/>
  <c r="CT20" i="3"/>
  <c r="H27" i="3"/>
  <c r="F43" i="4"/>
  <c r="CS10" i="3"/>
  <c r="D58" i="16"/>
  <c r="BH24" i="3"/>
  <c r="AI58" i="3"/>
  <c r="G57" i="20"/>
  <c r="L31" i="6"/>
  <c r="H14" i="20"/>
  <c r="N17" i="14"/>
  <c r="AA57" i="3"/>
  <c r="L59" i="19"/>
  <c r="F74" i="15"/>
  <c r="T63" i="14"/>
  <c r="E36" i="2"/>
  <c r="F46" i="22"/>
  <c r="M38" i="6"/>
  <c r="H49" i="5"/>
  <c r="AX44" i="3"/>
  <c r="E22" i="20"/>
  <c r="T46" i="4"/>
  <c r="BE74" i="3"/>
  <c r="D21" i="15"/>
  <c r="G13" i="4"/>
  <c r="D12" i="5"/>
  <c r="J26" i="13"/>
  <c r="G30" i="28"/>
  <c r="D13" i="27"/>
  <c r="F39" i="4"/>
  <c r="D18" i="27"/>
  <c r="F42" i="14"/>
  <c r="E65" i="21"/>
  <c r="I73" i="22"/>
  <c r="N11" i="6"/>
  <c r="E53" i="2"/>
  <c r="CI33" i="3"/>
  <c r="E74" i="2"/>
  <c r="C51" i="1"/>
  <c r="CO73" i="3"/>
  <c r="D71" i="15"/>
  <c r="AU58" i="3"/>
  <c r="E13" i="1"/>
  <c r="E73" i="1"/>
  <c r="AS15" i="3"/>
  <c r="AW22" i="3"/>
  <c r="I62" i="13"/>
  <c r="CL40" i="3"/>
  <c r="I17" i="29"/>
  <c r="I71" i="22"/>
  <c r="D70" i="24"/>
  <c r="H67" i="13"/>
  <c r="E57" i="20"/>
  <c r="H55" i="22"/>
  <c r="M51" i="6"/>
  <c r="M71" i="3"/>
  <c r="BR72" i="3"/>
  <c r="D17" i="26"/>
  <c r="Z10" i="3"/>
  <c r="D48" i="19"/>
  <c r="G59" i="14"/>
  <c r="D34" i="26"/>
  <c r="W48" i="3"/>
  <c r="E71" i="12"/>
  <c r="BP43" i="3"/>
  <c r="BK42" i="3"/>
  <c r="F39" i="6"/>
  <c r="N37" i="13"/>
  <c r="S28" i="3"/>
  <c r="I29" i="29"/>
  <c r="G11" i="20"/>
  <c r="J52" i="22"/>
  <c r="G33" i="22"/>
  <c r="Q70" i="19"/>
  <c r="I12" i="28"/>
  <c r="D15" i="25"/>
  <c r="F72" i="25"/>
  <c r="K73" i="19"/>
  <c r="J57" i="25"/>
  <c r="F40" i="28"/>
  <c r="G35" i="28"/>
  <c r="F28" i="21"/>
  <c r="G40" i="21"/>
  <c r="G69" i="26"/>
  <c r="E18" i="26"/>
  <c r="E49" i="20"/>
  <c r="E73" i="24"/>
  <c r="E61" i="20"/>
  <c r="G30" i="14"/>
  <c r="L60" i="19"/>
  <c r="G31" i="19"/>
  <c r="T13" i="4"/>
  <c r="G22" i="21"/>
  <c r="K29" i="25"/>
  <c r="N68" i="19"/>
  <c r="K22" i="22"/>
  <c r="G20" i="14"/>
  <c r="E72" i="12"/>
  <c r="N53" i="6"/>
  <c r="E11" i="25"/>
  <c r="E26" i="21"/>
  <c r="L51" i="22"/>
  <c r="D20" i="16"/>
  <c r="D66" i="20"/>
  <c r="I18" i="14"/>
  <c r="E14" i="5"/>
  <c r="M30" i="6"/>
  <c r="F16" i="28"/>
  <c r="D60" i="28"/>
  <c r="E15" i="20"/>
  <c r="R28" i="14"/>
  <c r="F20" i="14"/>
  <c r="AU61" i="3"/>
  <c r="BU59" i="3"/>
  <c r="E55" i="3"/>
  <c r="I40" i="29"/>
  <c r="J13" i="29"/>
  <c r="Q36" i="19"/>
  <c r="D54" i="29"/>
  <c r="T46" i="14"/>
  <c r="D23" i="22"/>
  <c r="H53" i="4"/>
  <c r="D16" i="24"/>
  <c r="O51" i="14"/>
  <c r="E62" i="4"/>
  <c r="T27" i="14"/>
  <c r="AM33" i="3"/>
  <c r="E55" i="27"/>
  <c r="F11" i="20"/>
  <c r="E54" i="11"/>
  <c r="M36" i="14"/>
  <c r="D57" i="23"/>
  <c r="L46" i="6"/>
  <c r="D19" i="25"/>
  <c r="I42" i="22"/>
  <c r="D25" i="10"/>
  <c r="F22" i="21"/>
  <c r="K25" i="19"/>
  <c r="AA9" i="3"/>
  <c r="R61" i="4"/>
  <c r="K71" i="19"/>
  <c r="N12" i="19"/>
  <c r="D13" i="24"/>
  <c r="D50" i="22"/>
  <c r="F68" i="14"/>
  <c r="D72" i="27"/>
  <c r="E25" i="29"/>
  <c r="K34" i="19"/>
  <c r="L62" i="28"/>
  <c r="E25" i="7"/>
  <c r="D8" i="16"/>
  <c r="E32" i="4"/>
  <c r="J20" i="25"/>
  <c r="H61" i="25"/>
  <c r="P9" i="19"/>
  <c r="Q23" i="19"/>
  <c r="E36" i="5"/>
  <c r="F71" i="28"/>
  <c r="I60" i="6"/>
  <c r="T31" i="4"/>
  <c r="D43" i="21"/>
  <c r="J17" i="22"/>
  <c r="E19" i="26"/>
  <c r="D34" i="9"/>
  <c r="F69" i="4"/>
  <c r="H15" i="5"/>
  <c r="J26" i="25"/>
  <c r="G8" i="29"/>
  <c r="D41" i="21"/>
  <c r="H63" i="4"/>
  <c r="E40" i="7"/>
  <c r="H41" i="5"/>
  <c r="E60" i="27"/>
  <c r="F13" i="20"/>
  <c r="E62" i="11"/>
  <c r="E22" i="2"/>
  <c r="H52" i="13"/>
  <c r="E22" i="14"/>
  <c r="L14" i="13"/>
  <c r="E33" i="24"/>
  <c r="F42" i="20"/>
  <c r="E36" i="19"/>
  <c r="M23" i="28"/>
  <c r="N20" i="6"/>
  <c r="D20" i="5"/>
  <c r="M58" i="6"/>
  <c r="F9" i="4"/>
  <c r="D63" i="29"/>
  <c r="M48" i="28"/>
  <c r="J22" i="22"/>
  <c r="D49" i="19"/>
  <c r="I73" i="25"/>
  <c r="E71" i="13"/>
  <c r="D71" i="9"/>
  <c r="E40" i="29"/>
  <c r="E9" i="11"/>
  <c r="H31" i="13"/>
  <c r="F12" i="22"/>
  <c r="BS49" i="3"/>
  <c r="O75" i="19"/>
  <c r="M74" i="4"/>
  <c r="G39" i="19"/>
  <c r="L75" i="6"/>
  <c r="M56" i="4"/>
  <c r="Q24" i="19"/>
  <c r="F14" i="25"/>
  <c r="F60" i="14"/>
  <c r="G19" i="22"/>
  <c r="CB52" i="3"/>
  <c r="K70" i="19"/>
  <c r="F47" i="28"/>
  <c r="P30" i="3"/>
  <c r="I24" i="6"/>
  <c r="BR62" i="3"/>
  <c r="E27" i="7"/>
  <c r="D19" i="8"/>
  <c r="M63" i="6"/>
  <c r="F37" i="20"/>
  <c r="E13" i="13"/>
  <c r="N53" i="3"/>
  <c r="M47" i="28"/>
  <c r="T25" i="14"/>
  <c r="E72" i="24"/>
  <c r="T26" i="14"/>
  <c r="F18" i="21"/>
  <c r="I25" i="19"/>
  <c r="M23" i="3"/>
  <c r="E59" i="13"/>
  <c r="BJ58" i="3"/>
  <c r="D62" i="17"/>
  <c r="E32" i="7"/>
  <c r="E32" i="13"/>
  <c r="D48" i="15"/>
  <c r="AM43" i="3"/>
  <c r="BC39" i="3"/>
  <c r="CT45" i="3"/>
  <c r="W49" i="3"/>
  <c r="BN29" i="3"/>
  <c r="E37" i="27"/>
  <c r="D29" i="8"/>
  <c r="P15" i="4"/>
  <c r="G58" i="28"/>
  <c r="H50" i="19"/>
  <c r="D30" i="20"/>
  <c r="D37" i="25"/>
  <c r="U33" i="14"/>
  <c r="D29" i="29"/>
  <c r="E9" i="4"/>
  <c r="S18" i="14"/>
  <c r="E59" i="22"/>
  <c r="H73" i="5"/>
  <c r="H21" i="29"/>
  <c r="E44" i="12"/>
  <c r="G39" i="4"/>
  <c r="D56" i="27"/>
  <c r="R46" i="14"/>
  <c r="M24" i="4"/>
  <c r="Q48" i="14"/>
  <c r="E18" i="19"/>
  <c r="AT49" i="3"/>
  <c r="J32" i="22"/>
  <c r="H13" i="19"/>
  <c r="L53" i="22"/>
  <c r="F24" i="15"/>
  <c r="H23" i="19"/>
  <c r="J28" i="28"/>
  <c r="I30" i="19"/>
  <c r="J49" i="29"/>
  <c r="E34" i="2"/>
  <c r="E9" i="2"/>
  <c r="H66" i="5"/>
  <c r="CO15" i="3"/>
  <c r="E8" i="13"/>
  <c r="Q47" i="14"/>
  <c r="D74" i="25"/>
  <c r="E28" i="12"/>
  <c r="J31" i="25"/>
  <c r="H71" i="20"/>
  <c r="M72" i="6"/>
  <c r="Q32" i="14"/>
  <c r="S54" i="4"/>
  <c r="BO64" i="3"/>
  <c r="E28" i="29"/>
  <c r="E8" i="14"/>
  <c r="D54" i="27"/>
  <c r="D49" i="28"/>
  <c r="AI25" i="3"/>
  <c r="G69" i="19"/>
  <c r="P39" i="19"/>
  <c r="E75" i="11"/>
  <c r="AQ63" i="3"/>
  <c r="G29" i="25"/>
  <c r="BB30" i="3"/>
  <c r="M28" i="6"/>
  <c r="L60" i="14"/>
  <c r="D38" i="24"/>
  <c r="BP15" i="3"/>
  <c r="D70" i="26"/>
  <c r="CO51" i="3"/>
  <c r="AK59" i="3"/>
  <c r="BT46" i="3"/>
  <c r="D28" i="10"/>
  <c r="AC66" i="3"/>
  <c r="H13" i="4"/>
  <c r="F47" i="26"/>
  <c r="D28" i="16"/>
  <c r="M52" i="6"/>
  <c r="M64" i="4"/>
  <c r="R56" i="14"/>
  <c r="N28" i="19"/>
  <c r="D23" i="8"/>
  <c r="O47" i="14"/>
  <c r="AV22" i="3"/>
  <c r="E27" i="2"/>
  <c r="F48" i="5"/>
  <c r="CG33" i="3"/>
  <c r="K67" i="19"/>
  <c r="AL70" i="3"/>
  <c r="G38" i="3"/>
  <c r="CF10" i="3"/>
  <c r="F24" i="5"/>
  <c r="BQ26" i="3"/>
  <c r="D13" i="2"/>
  <c r="C121" i="1"/>
  <c r="I27" i="22"/>
  <c r="D64" i="17"/>
  <c r="E66" i="19"/>
  <c r="E63" i="25"/>
  <c r="K52" i="22"/>
  <c r="J57" i="19"/>
  <c r="J26" i="22"/>
  <c r="D65" i="25"/>
  <c r="T61" i="4"/>
  <c r="K37" i="25"/>
  <c r="E25" i="24"/>
  <c r="F15" i="20"/>
  <c r="F26" i="26"/>
  <c r="E8" i="26"/>
  <c r="D69" i="24"/>
  <c r="F17" i="28"/>
  <c r="R61" i="14"/>
  <c r="M43" i="14"/>
  <c r="E68" i="25"/>
  <c r="H60" i="29"/>
  <c r="E26" i="27"/>
  <c r="E23" i="26"/>
  <c r="F33" i="21"/>
  <c r="F41" i="29"/>
  <c r="G53" i="20"/>
  <c r="L32" i="28"/>
  <c r="E34" i="27"/>
  <c r="F57" i="26"/>
  <c r="M10" i="28"/>
  <c r="F22" i="26"/>
  <c r="H33" i="4"/>
  <c r="D30" i="8"/>
  <c r="E7" i="14"/>
  <c r="J36" i="14"/>
  <c r="AJ48" i="3"/>
  <c r="E46" i="19"/>
  <c r="L22" i="28"/>
  <c r="I65" i="28"/>
  <c r="F26" i="21"/>
  <c r="BY55" i="3"/>
  <c r="E28" i="22"/>
  <c r="N59" i="13"/>
  <c r="D40" i="19"/>
  <c r="F72" i="21"/>
  <c r="J56" i="28"/>
  <c r="J30" i="28"/>
  <c r="G33" i="20"/>
  <c r="E68" i="16"/>
  <c r="E22" i="24"/>
  <c r="E61" i="24"/>
  <c r="N50" i="13"/>
  <c r="P30" i="14"/>
  <c r="L60" i="6"/>
  <c r="L26" i="13"/>
  <c r="BF50" i="3"/>
  <c r="F61" i="29"/>
  <c r="D9" i="24"/>
  <c r="E74" i="27"/>
  <c r="Q10" i="14"/>
  <c r="G40" i="29"/>
  <c r="L7" i="14"/>
  <c r="F32" i="22"/>
  <c r="L42" i="4"/>
  <c r="G50" i="19"/>
  <c r="BO41" i="3"/>
  <c r="E60" i="2"/>
  <c r="L25" i="19"/>
  <c r="E8" i="29"/>
  <c r="G54" i="20"/>
  <c r="D47" i="20"/>
  <c r="F28" i="20"/>
  <c r="T52" i="14"/>
  <c r="E58" i="27"/>
  <c r="D29" i="24"/>
  <c r="K38" i="14"/>
  <c r="D25" i="25"/>
  <c r="E74" i="13"/>
  <c r="I49" i="20"/>
  <c r="E37" i="4"/>
  <c r="CD26" i="3"/>
  <c r="G25" i="28"/>
  <c r="L71" i="19"/>
  <c r="K10" i="25"/>
  <c r="E52" i="5"/>
  <c r="G15" i="22"/>
  <c r="F26" i="28"/>
  <c r="N75" i="13"/>
  <c r="F48" i="22"/>
  <c r="D66" i="27"/>
  <c r="G31" i="29"/>
  <c r="I9" i="25"/>
  <c r="E44" i="26"/>
  <c r="I62" i="29"/>
  <c r="F9" i="28"/>
  <c r="D54" i="8"/>
  <c r="N20" i="19"/>
  <c r="I72" i="29"/>
  <c r="E37" i="29"/>
  <c r="N40" i="6"/>
  <c r="J46" i="22"/>
  <c r="H24" i="29"/>
  <c r="U42" i="14"/>
  <c r="BY67" i="3"/>
  <c r="CN40" i="3"/>
  <c r="D14" i="10"/>
  <c r="D38" i="20"/>
  <c r="F58" i="21"/>
  <c r="AC18" i="3"/>
  <c r="AV58" i="3"/>
  <c r="M73" i="28"/>
  <c r="CT33" i="3"/>
  <c r="AN7" i="3"/>
  <c r="CI32" i="3"/>
  <c r="J9" i="25"/>
  <c r="R37" i="14"/>
  <c r="E27" i="13"/>
  <c r="K44" i="22"/>
  <c r="M64" i="6"/>
  <c r="N58" i="13"/>
  <c r="G20" i="29"/>
  <c r="K59" i="19"/>
  <c r="U75" i="3"/>
  <c r="G30" i="5"/>
  <c r="BL7" i="3"/>
  <c r="CT22" i="3"/>
  <c r="BY30" i="3"/>
  <c r="E32" i="2"/>
  <c r="AJ24" i="3"/>
  <c r="CS23" i="3"/>
  <c r="N55" i="19"/>
  <c r="F15" i="22"/>
  <c r="G65" i="3"/>
  <c r="E59" i="4"/>
  <c r="D21" i="12"/>
  <c r="D32" i="25"/>
  <c r="D64" i="5"/>
  <c r="D35" i="10"/>
  <c r="D75" i="15"/>
  <c r="F18" i="3"/>
  <c r="E30" i="19"/>
  <c r="D26" i="6"/>
  <c r="F9" i="21"/>
  <c r="F46" i="19"/>
  <c r="E40" i="19"/>
  <c r="N48" i="19"/>
  <c r="D33" i="21"/>
  <c r="J69" i="19"/>
  <c r="M67" i="6"/>
  <c r="E55" i="21"/>
  <c r="K41" i="25"/>
  <c r="E47" i="25"/>
  <c r="F42" i="19"/>
  <c r="J10" i="25"/>
  <c r="E74" i="5"/>
  <c r="P41" i="14"/>
  <c r="P17" i="14"/>
  <c r="G48" i="25"/>
  <c r="D50" i="5"/>
  <c r="M56" i="6"/>
  <c r="H19" i="19"/>
  <c r="E54" i="26"/>
  <c r="D40" i="21"/>
  <c r="P27" i="14"/>
  <c r="E9" i="21"/>
  <c r="F69" i="11"/>
  <c r="T7" i="4"/>
  <c r="H62" i="19"/>
  <c r="F64" i="28"/>
  <c r="E29" i="26"/>
  <c r="I34" i="22"/>
  <c r="L13" i="28"/>
  <c r="R68" i="14"/>
  <c r="N18" i="13"/>
  <c r="E30" i="5"/>
  <c r="E24" i="2"/>
  <c r="K25" i="3"/>
  <c r="E43" i="25"/>
  <c r="E71" i="19"/>
  <c r="K17" i="19"/>
  <c r="H18" i="5"/>
  <c r="E39" i="24"/>
  <c r="L51" i="6"/>
  <c r="L62" i="19"/>
  <c r="G37" i="22"/>
  <c r="H49" i="29"/>
  <c r="K46" i="22"/>
  <c r="G8" i="14"/>
  <c r="O12" i="19"/>
  <c r="D45" i="11"/>
  <c r="H13" i="5"/>
  <c r="E54" i="29"/>
  <c r="E39" i="29"/>
  <c r="CL66" i="3"/>
  <c r="G7" i="15"/>
  <c r="G43" i="15"/>
  <c r="AH14" i="3"/>
  <c r="E39" i="27"/>
  <c r="F58" i="26"/>
  <c r="E50" i="13"/>
  <c r="M54" i="6"/>
  <c r="O55" i="19"/>
  <c r="H71" i="14"/>
  <c r="G14" i="15"/>
  <c r="Q35" i="19"/>
  <c r="D51" i="26"/>
  <c r="M8" i="6"/>
  <c r="G38" i="14"/>
  <c r="E33" i="11"/>
  <c r="E55" i="16"/>
  <c r="E31" i="25"/>
  <c r="S21" i="4"/>
  <c r="F53" i="28"/>
  <c r="I15" i="29"/>
  <c r="I69" i="25"/>
  <c r="E29" i="12"/>
  <c r="F68" i="25"/>
  <c r="E25" i="13"/>
  <c r="E44" i="7"/>
  <c r="E20" i="16"/>
  <c r="F8" i="14"/>
  <c r="E13" i="14"/>
  <c r="L44" i="4"/>
  <c r="I59" i="14"/>
  <c r="E12" i="26"/>
  <c r="H40" i="22"/>
  <c r="H37" i="14"/>
  <c r="E60" i="16"/>
  <c r="D64" i="20"/>
  <c r="H7" i="5"/>
  <c r="D46" i="19"/>
  <c r="P8" i="3"/>
  <c r="I25" i="28"/>
  <c r="D50" i="28"/>
  <c r="T55" i="4"/>
  <c r="G18" i="20"/>
  <c r="L70" i="4"/>
  <c r="L71" i="22"/>
  <c r="E8" i="19"/>
  <c r="D35" i="9"/>
  <c r="J21" i="25"/>
  <c r="D73" i="26"/>
  <c r="F15" i="5"/>
  <c r="E67" i="22"/>
  <c r="O71" i="19"/>
  <c r="O57" i="3"/>
  <c r="L18" i="14"/>
  <c r="E12" i="4"/>
  <c r="D54" i="15"/>
  <c r="K14" i="13"/>
  <c r="D29" i="2"/>
  <c r="I14" i="3"/>
  <c r="AT50" i="3"/>
  <c r="E57" i="5"/>
  <c r="BW45" i="3"/>
  <c r="L74" i="14"/>
  <c r="M8" i="4"/>
  <c r="E63" i="14"/>
  <c r="D44" i="14"/>
  <c r="F55" i="15"/>
  <c r="H29" i="5"/>
  <c r="D36" i="5"/>
  <c r="D41" i="12"/>
  <c r="R67" i="4"/>
  <c r="F49" i="28"/>
  <c r="M16" i="4"/>
  <c r="CR71" i="3"/>
  <c r="D41" i="16"/>
  <c r="AA43" i="3"/>
  <c r="D63" i="10"/>
  <c r="G44" i="26"/>
  <c r="E48" i="25"/>
  <c r="O24" i="19"/>
  <c r="Q27" i="19"/>
  <c r="L40" i="19"/>
  <c r="F15" i="25"/>
  <c r="P66" i="19"/>
  <c r="D13" i="23"/>
  <c r="H37" i="19"/>
  <c r="AN8" i="3"/>
  <c r="D51" i="5"/>
  <c r="E73" i="4"/>
  <c r="G61" i="26"/>
  <c r="G52" i="21"/>
  <c r="D53" i="14"/>
  <c r="M56" i="19"/>
  <c r="D70" i="23"/>
  <c r="M48" i="19"/>
  <c r="E12" i="24"/>
  <c r="E68" i="14"/>
  <c r="G52" i="26"/>
  <c r="N60" i="19"/>
  <c r="H56" i="25"/>
  <c r="I49" i="19"/>
  <c r="E33" i="13"/>
  <c r="D54" i="22"/>
  <c r="J49" i="25"/>
  <c r="H37" i="4"/>
  <c r="E14" i="22"/>
  <c r="K64" i="25"/>
  <c r="D28" i="5"/>
  <c r="F45" i="22"/>
  <c r="D57" i="26"/>
  <c r="G11" i="4"/>
  <c r="D47" i="26"/>
  <c r="I68" i="28"/>
  <c r="E47" i="21"/>
  <c r="F75" i="14"/>
  <c r="D68" i="22"/>
  <c r="G14" i="22"/>
  <c r="I50" i="19"/>
  <c r="F7" i="22"/>
  <c r="F51" i="28"/>
  <c r="E69" i="12"/>
  <c r="L62" i="13"/>
  <c r="U69" i="14"/>
  <c r="G70" i="13"/>
  <c r="D45" i="25"/>
  <c r="D11" i="28"/>
  <c r="G40" i="20"/>
  <c r="E54" i="20"/>
  <c r="AV60" i="3"/>
  <c r="N32" i="6"/>
  <c r="I48" i="29"/>
  <c r="I42" i="6"/>
  <c r="D8" i="28"/>
  <c r="P51" i="14"/>
  <c r="G46" i="19"/>
  <c r="E38" i="27"/>
  <c r="D52" i="16"/>
  <c r="CN64" i="3"/>
  <c r="F21" i="11"/>
  <c r="D28" i="20"/>
  <c r="G75" i="15"/>
  <c r="BG37" i="3"/>
  <c r="G35" i="14"/>
  <c r="D45" i="24"/>
  <c r="D62" i="29"/>
  <c r="G68" i="29"/>
  <c r="E7" i="29"/>
  <c r="D52" i="23"/>
  <c r="R39" i="4"/>
  <c r="M18" i="6"/>
  <c r="N63" i="13"/>
  <c r="N42" i="13"/>
  <c r="N48" i="13"/>
  <c r="M70" i="6"/>
  <c r="E29" i="16"/>
  <c r="H75" i="19"/>
  <c r="E30" i="22"/>
  <c r="D71" i="10"/>
  <c r="M24" i="28"/>
  <c r="H73" i="4"/>
  <c r="D75" i="22"/>
  <c r="E12" i="7"/>
  <c r="I18" i="28"/>
  <c r="J9" i="28"/>
  <c r="M72" i="19"/>
  <c r="L69" i="22"/>
  <c r="G61" i="20"/>
  <c r="E20" i="13"/>
  <c r="T71" i="14"/>
  <c r="U60" i="14"/>
  <c r="F53" i="15"/>
  <c r="BV34" i="3"/>
  <c r="G60" i="15"/>
  <c r="H68" i="25"/>
  <c r="D45" i="26"/>
  <c r="I58" i="29"/>
  <c r="D48" i="24"/>
  <c r="L53" i="6"/>
  <c r="J33" i="29"/>
  <c r="F12" i="25"/>
  <c r="F36" i="29"/>
  <c r="M39" i="28"/>
  <c r="J36" i="25"/>
  <c r="D24" i="21"/>
  <c r="E30" i="4"/>
  <c r="E51" i="20"/>
  <c r="D57" i="28"/>
  <c r="I45" i="25"/>
  <c r="F19" i="26"/>
  <c r="G67" i="4"/>
  <c r="E38" i="29"/>
  <c r="F26" i="15"/>
  <c r="L59" i="6"/>
  <c r="D36" i="15"/>
  <c r="L10" i="4"/>
  <c r="D53" i="16"/>
  <c r="F18" i="19"/>
  <c r="CG9" i="3"/>
  <c r="Q10" i="19"/>
  <c r="O74" i="19"/>
  <c r="G60" i="21"/>
  <c r="CU69" i="3"/>
  <c r="K71" i="14"/>
  <c r="S32" i="14"/>
  <c r="J58" i="22"/>
  <c r="M15" i="6"/>
  <c r="L40" i="4"/>
  <c r="F40" i="26"/>
  <c r="J21" i="14"/>
  <c r="BO17" i="3"/>
  <c r="CG47" i="3"/>
  <c r="H19" i="5"/>
  <c r="O20" i="3"/>
  <c r="S50" i="4"/>
  <c r="P61" i="19"/>
  <c r="AJ22" i="3"/>
  <c r="AD65" i="3"/>
  <c r="F53" i="3"/>
  <c r="G72" i="29"/>
  <c r="H70" i="22"/>
  <c r="F20" i="29"/>
  <c r="H31" i="29"/>
  <c r="S31" i="4"/>
  <c r="F20" i="22"/>
  <c r="D71" i="21"/>
  <c r="E19" i="3"/>
  <c r="E17" i="4"/>
  <c r="M38" i="19"/>
  <c r="CG46" i="3"/>
  <c r="CU33" i="3"/>
  <c r="S72" i="4"/>
  <c r="V38" i="3"/>
  <c r="L38" i="13"/>
  <c r="H51" i="5"/>
  <c r="T67" i="14"/>
  <c r="R19" i="4"/>
  <c r="F57" i="21"/>
  <c r="E41" i="15"/>
  <c r="D30" i="28"/>
  <c r="L50" i="6"/>
  <c r="BY19" i="3"/>
  <c r="L67" i="6"/>
  <c r="D57" i="22"/>
  <c r="E47" i="29"/>
  <c r="D30" i="19"/>
  <c r="BM18" i="3"/>
  <c r="D121" i="1"/>
  <c r="M68" i="14"/>
  <c r="C52" i="1"/>
  <c r="BD16" i="3"/>
  <c r="V14" i="3"/>
  <c r="M70" i="28"/>
  <c r="J52" i="25"/>
  <c r="E53" i="20"/>
  <c r="F70" i="22"/>
  <c r="BZ54" i="3"/>
  <c r="F15" i="4"/>
  <c r="H40" i="3"/>
  <c r="AG13" i="3"/>
  <c r="J24" i="22"/>
  <c r="AC43" i="3"/>
  <c r="T44" i="4"/>
  <c r="BT36" i="3"/>
  <c r="R66" i="14"/>
  <c r="F57" i="3"/>
  <c r="D74" i="4"/>
  <c r="E47" i="12"/>
  <c r="N11" i="13"/>
  <c r="F73" i="13"/>
  <c r="D20" i="18"/>
  <c r="J22" i="19"/>
  <c r="N46" i="6"/>
  <c r="E21" i="2"/>
  <c r="J63" i="19"/>
  <c r="N24" i="13"/>
  <c r="D15" i="7"/>
  <c r="M11" i="6"/>
  <c r="L39" i="19"/>
  <c r="K37" i="22"/>
  <c r="M10" i="6"/>
  <c r="L71" i="13"/>
  <c r="T24" i="14"/>
  <c r="BH47" i="3"/>
  <c r="S20" i="4"/>
  <c r="D15" i="2"/>
  <c r="CI8" i="3"/>
  <c r="F55" i="25"/>
  <c r="D61" i="19"/>
  <c r="D37" i="29"/>
  <c r="F63" i="4"/>
  <c r="G73" i="4"/>
  <c r="R30" i="14"/>
  <c r="D44" i="5"/>
  <c r="C40" i="1"/>
  <c r="AJ46" i="3"/>
  <c r="E27" i="4"/>
  <c r="K20" i="13"/>
  <c r="S13" i="14"/>
  <c r="N38" i="19"/>
  <c r="AU13" i="3"/>
  <c r="E47" i="1"/>
  <c r="E26" i="1"/>
  <c r="G46" i="28"/>
  <c r="CD61" i="3"/>
  <c r="BG52" i="3"/>
  <c r="O70" i="19"/>
  <c r="CR45" i="3"/>
  <c r="S14" i="3"/>
  <c r="J34" i="22"/>
  <c r="D69" i="11"/>
  <c r="K33" i="22"/>
  <c r="D72" i="26"/>
  <c r="F48" i="28"/>
  <c r="J14" i="19"/>
  <c r="H32" i="22"/>
  <c r="N41" i="19"/>
  <c r="D58" i="11"/>
  <c r="D9" i="2"/>
  <c r="BO53" i="3"/>
  <c r="D61" i="2"/>
  <c r="D18" i="26"/>
  <c r="CK17" i="3"/>
  <c r="BU50" i="3"/>
  <c r="P61" i="4"/>
  <c r="AE75" i="3"/>
  <c r="G12" i="5"/>
  <c r="D26" i="4"/>
  <c r="J23" i="19"/>
  <c r="G57" i="4"/>
  <c r="BV58" i="3"/>
  <c r="AB68" i="3"/>
  <c r="S49" i="4"/>
  <c r="E20" i="27"/>
  <c r="CB14" i="3"/>
  <c r="AE53" i="3"/>
  <c r="R18" i="3"/>
  <c r="D63" i="7"/>
  <c r="J15" i="4"/>
  <c r="F39" i="15"/>
  <c r="D25" i="18"/>
  <c r="AD41" i="3"/>
  <c r="I52" i="29"/>
  <c r="BU46" i="3"/>
  <c r="C37" i="1"/>
  <c r="P23" i="4"/>
  <c r="I21" i="25"/>
  <c r="E58" i="5"/>
  <c r="F72" i="29"/>
  <c r="E50" i="5"/>
  <c r="J51" i="19"/>
  <c r="D63" i="19"/>
  <c r="I69" i="19"/>
  <c r="H40" i="25"/>
  <c r="J23" i="14"/>
  <c r="F63" i="22"/>
  <c r="G51" i="29"/>
  <c r="S27" i="4"/>
  <c r="G48" i="28"/>
  <c r="M20" i="6"/>
  <c r="D67" i="27"/>
  <c r="H43" i="4"/>
  <c r="E16" i="16"/>
  <c r="M31" i="14"/>
  <c r="L56" i="4"/>
  <c r="L59" i="28"/>
  <c r="J42" i="29"/>
  <c r="D72" i="21"/>
  <c r="H42" i="14"/>
  <c r="G60" i="25"/>
  <c r="AE29" i="3"/>
  <c r="D24" i="16"/>
  <c r="D9" i="21"/>
  <c r="F63" i="25"/>
  <c r="I35" i="14"/>
  <c r="G25" i="21"/>
  <c r="L50" i="13"/>
  <c r="C64" i="1"/>
  <c r="Y11" i="3"/>
  <c r="G58" i="26"/>
  <c r="L48" i="14"/>
  <c r="E69" i="20"/>
  <c r="I10" i="19"/>
  <c r="L14" i="6"/>
  <c r="AP42" i="3"/>
  <c r="V26" i="3"/>
  <c r="K13" i="19"/>
  <c r="E67" i="13"/>
  <c r="J30" i="25"/>
  <c r="E22" i="26"/>
  <c r="R51" i="14"/>
  <c r="K48" i="22"/>
  <c r="F11" i="26"/>
  <c r="M25" i="19"/>
  <c r="I28" i="29"/>
  <c r="AL22" i="3"/>
  <c r="T52" i="3"/>
  <c r="E67" i="21"/>
  <c r="D23" i="23"/>
  <c r="E60" i="7"/>
  <c r="H55" i="20"/>
  <c r="H64" i="22"/>
  <c r="L21" i="19"/>
  <c r="J66" i="25"/>
  <c r="D15" i="17"/>
  <c r="L70" i="6"/>
  <c r="L51" i="14"/>
  <c r="K21" i="19"/>
  <c r="K23" i="22"/>
  <c r="F42" i="11"/>
  <c r="L70" i="14"/>
  <c r="H31" i="5"/>
  <c r="L29" i="6"/>
  <c r="F39" i="22"/>
  <c r="F14" i="21"/>
  <c r="D28" i="19"/>
  <c r="L13" i="22"/>
  <c r="N36" i="14"/>
  <c r="H19" i="13"/>
  <c r="D13" i="22"/>
  <c r="G15" i="20"/>
  <c r="S69" i="4"/>
  <c r="G56" i="22"/>
  <c r="G29" i="3"/>
  <c r="G20" i="20"/>
  <c r="O39" i="19"/>
  <c r="D25" i="23"/>
  <c r="BF14" i="3"/>
  <c r="M38" i="4"/>
  <c r="L47" i="13"/>
  <c r="AW46" i="3"/>
  <c r="J71" i="14"/>
  <c r="H57" i="22"/>
  <c r="I71" i="20"/>
  <c r="D65" i="10"/>
  <c r="BJ34" i="3"/>
  <c r="E51" i="11"/>
  <c r="H10" i="25"/>
  <c r="D32" i="4"/>
  <c r="G51" i="6"/>
  <c r="N70" i="13"/>
  <c r="AY68" i="3"/>
  <c r="AZ43" i="3"/>
  <c r="N28" i="6"/>
  <c r="I66" i="25"/>
  <c r="J16" i="25"/>
  <c r="N58" i="14"/>
  <c r="L34" i="6"/>
  <c r="AP18" i="3"/>
  <c r="AH38" i="3"/>
  <c r="X72" i="3"/>
  <c r="L25" i="6"/>
  <c r="G95" i="1"/>
  <c r="CF35" i="3"/>
  <c r="AB66" i="3"/>
  <c r="J53" i="22"/>
  <c r="N38" i="6"/>
  <c r="N59" i="6"/>
  <c r="H34" i="19"/>
  <c r="F21" i="21"/>
  <c r="G19" i="19"/>
  <c r="CQ25" i="3"/>
  <c r="H57" i="5"/>
  <c r="G67" i="29"/>
  <c r="H10" i="19"/>
  <c r="AM9" i="3"/>
  <c r="CE60" i="3"/>
  <c r="K40" i="25"/>
  <c r="F121" i="1"/>
  <c r="D15" i="14"/>
  <c r="E59" i="27"/>
  <c r="G50" i="15"/>
  <c r="G41" i="4"/>
  <c r="BC53" i="3"/>
  <c r="D9" i="12"/>
  <c r="BA31" i="3"/>
  <c r="E39" i="15"/>
  <c r="D25" i="1"/>
  <c r="E37" i="13"/>
  <c r="BB52" i="3"/>
  <c r="Y22" i="3"/>
  <c r="F59" i="1"/>
  <c r="G72" i="3"/>
  <c r="D7" i="2"/>
  <c r="D55" i="9"/>
  <c r="BZ65" i="3"/>
  <c r="H33" i="25"/>
  <c r="I15" i="22"/>
  <c r="G25" i="14"/>
  <c r="D8" i="19"/>
  <c r="H52" i="19"/>
  <c r="BI11" i="3"/>
  <c r="E24" i="27"/>
  <c r="AL8" i="3"/>
  <c r="H30" i="25"/>
  <c r="N9" i="3"/>
  <c r="T32" i="4"/>
  <c r="F68" i="20"/>
  <c r="BD75" i="3"/>
  <c r="K32" i="13"/>
  <c r="D25" i="2"/>
  <c r="D86" i="1"/>
  <c r="T42" i="4"/>
  <c r="G50" i="22"/>
  <c r="D17" i="28"/>
  <c r="E68" i="5"/>
  <c r="E61" i="4"/>
  <c r="E67" i="11"/>
  <c r="H58" i="29"/>
  <c r="S71" i="4"/>
  <c r="N14" i="13"/>
  <c r="H29" i="22"/>
  <c r="O49" i="14"/>
  <c r="J32" i="13"/>
  <c r="AN43" i="3"/>
  <c r="F67" i="22"/>
  <c r="F74" i="14"/>
  <c r="M61" i="6"/>
  <c r="CL52" i="3"/>
  <c r="E52" i="2"/>
  <c r="U57" i="14"/>
  <c r="G10" i="21"/>
  <c r="D70" i="15"/>
  <c r="D7" i="8"/>
  <c r="F8" i="29"/>
  <c r="E29" i="4"/>
  <c r="E68" i="4"/>
  <c r="L64" i="4"/>
  <c r="N40" i="13"/>
  <c r="L74" i="13"/>
  <c r="D57" i="20"/>
  <c r="M59" i="3"/>
  <c r="BJ33" i="3"/>
  <c r="K55" i="14"/>
  <c r="CH22" i="3"/>
  <c r="J67" i="14"/>
  <c r="AY48" i="3"/>
  <c r="AA55" i="3"/>
  <c r="CF24" i="3"/>
  <c r="AY30" i="3"/>
  <c r="J18" i="28"/>
  <c r="E57" i="11"/>
  <c r="H15" i="20"/>
  <c r="I49" i="28"/>
  <c r="K20" i="19"/>
  <c r="D24" i="4"/>
  <c r="L61" i="6"/>
  <c r="E64" i="27"/>
  <c r="G25" i="19"/>
  <c r="BA22" i="3"/>
  <c r="F118" i="1"/>
  <c r="X39" i="3"/>
  <c r="D66" i="6"/>
  <c r="D64" i="2"/>
  <c r="BI9" i="3"/>
  <c r="BR13" i="3"/>
  <c r="BG11" i="3"/>
  <c r="D53" i="20"/>
  <c r="Q50" i="3"/>
  <c r="C46" i="1"/>
  <c r="J50" i="22"/>
  <c r="AW45" i="3"/>
  <c r="H8" i="25"/>
  <c r="S19" i="4"/>
  <c r="E73" i="13"/>
  <c r="L12" i="6"/>
  <c r="U51" i="3"/>
  <c r="D12" i="11"/>
  <c r="C112" i="1"/>
  <c r="AJ59" i="3"/>
  <c r="BW33" i="3"/>
  <c r="M9" i="13"/>
  <c r="F72" i="20"/>
  <c r="O21" i="19"/>
  <c r="CS32" i="3"/>
  <c r="AN17" i="3"/>
  <c r="D70" i="16"/>
  <c r="I17" i="14"/>
  <c r="O48" i="3"/>
  <c r="CT49" i="3"/>
  <c r="BE23" i="3"/>
  <c r="F16" i="14"/>
  <c r="U38" i="14"/>
  <c r="Z31" i="3"/>
  <c r="G16" i="5"/>
  <c r="D17" i="6"/>
  <c r="D49" i="12"/>
  <c r="J46" i="19"/>
  <c r="F59" i="4"/>
  <c r="F21" i="4"/>
  <c r="R20" i="14"/>
  <c r="D53" i="2"/>
  <c r="CE23" i="3"/>
  <c r="AM56" i="3"/>
  <c r="AT14" i="3"/>
  <c r="AC28" i="3"/>
  <c r="D19" i="17"/>
  <c r="BO40" i="3"/>
  <c r="Q45" i="14"/>
  <c r="Z69" i="3"/>
  <c r="BJ31" i="3"/>
  <c r="F59" i="22"/>
  <c r="E73" i="7"/>
  <c r="E36" i="20"/>
  <c r="J18" i="25"/>
  <c r="E62" i="5"/>
  <c r="E57" i="21"/>
  <c r="H48" i="25"/>
  <c r="D49" i="29"/>
  <c r="G52" i="25"/>
  <c r="D47" i="27"/>
  <c r="P29" i="14"/>
  <c r="K57" i="25"/>
  <c r="H41" i="4"/>
  <c r="G12" i="28"/>
  <c r="G72" i="25"/>
  <c r="M59" i="19"/>
  <c r="D25" i="20"/>
  <c r="D73" i="19"/>
  <c r="G74" i="15"/>
  <c r="M41" i="28"/>
  <c r="K60" i="22"/>
  <c r="G27" i="22"/>
  <c r="O63" i="19"/>
  <c r="F41" i="4"/>
  <c r="T10" i="14"/>
  <c r="F36" i="26"/>
  <c r="G42" i="26"/>
  <c r="M33" i="6"/>
  <c r="R69" i="4"/>
  <c r="N12" i="14"/>
  <c r="BG61" i="3"/>
  <c r="D36" i="27"/>
  <c r="G44" i="28"/>
  <c r="E58" i="29"/>
  <c r="E26" i="22"/>
  <c r="T69" i="4"/>
  <c r="R71" i="4"/>
  <c r="G73" i="14"/>
  <c r="AN20" i="3"/>
  <c r="E59" i="16"/>
  <c r="H58" i="20"/>
  <c r="I53" i="25"/>
  <c r="G58" i="21"/>
  <c r="E15" i="14"/>
  <c r="M35" i="6"/>
  <c r="AJ60" i="3"/>
  <c r="E53" i="12"/>
  <c r="M48" i="14"/>
  <c r="E68" i="7"/>
  <c r="E23" i="2"/>
  <c r="Q31" i="3"/>
  <c r="T49" i="14"/>
  <c r="I15" i="28"/>
  <c r="D46" i="5"/>
  <c r="D59" i="27"/>
  <c r="I30" i="25"/>
  <c r="E45" i="24"/>
  <c r="F36" i="15"/>
  <c r="I64" i="20"/>
  <c r="F32" i="26"/>
  <c r="BE15" i="3"/>
  <c r="D18" i="18"/>
  <c r="K25" i="25"/>
  <c r="E49" i="22"/>
  <c r="E24" i="15"/>
  <c r="G75" i="21"/>
  <c r="G55" i="4"/>
  <c r="H61" i="19"/>
  <c r="E11" i="13"/>
  <c r="D27" i="11"/>
  <c r="E54" i="5"/>
  <c r="I31" i="29"/>
  <c r="E69" i="19"/>
  <c r="P55" i="19"/>
  <c r="G14" i="28"/>
  <c r="Q70" i="14"/>
  <c r="T75" i="4"/>
  <c r="E53" i="11"/>
  <c r="L41" i="28"/>
  <c r="Q73" i="14"/>
  <c r="T70" i="4"/>
  <c r="L35" i="13"/>
  <c r="CT46" i="3"/>
  <c r="H35" i="5"/>
  <c r="F42" i="28"/>
  <c r="T37" i="14"/>
  <c r="E49" i="13"/>
  <c r="I52" i="19"/>
  <c r="J74" i="14"/>
  <c r="E13" i="4"/>
  <c r="E48" i="22"/>
  <c r="BH72" i="3"/>
  <c r="J69" i="22"/>
  <c r="R65" i="14"/>
  <c r="AT72" i="3"/>
  <c r="D66" i="23"/>
  <c r="Q71" i="19"/>
  <c r="H16" i="20"/>
  <c r="J48" i="25"/>
  <c r="I18" i="19"/>
  <c r="P44" i="3"/>
  <c r="E14" i="2"/>
  <c r="O29" i="14"/>
  <c r="R62" i="14"/>
  <c r="CQ59" i="3"/>
  <c r="P56" i="3"/>
  <c r="F57" i="14"/>
  <c r="AO55" i="3"/>
  <c r="CU8" i="3"/>
  <c r="F56" i="22"/>
  <c r="E16" i="24"/>
  <c r="P24" i="19"/>
  <c r="H17" i="5"/>
  <c r="D53" i="28"/>
  <c r="P53" i="14"/>
  <c r="D18" i="29"/>
  <c r="M16" i="14"/>
  <c r="L37" i="19"/>
  <c r="AT38" i="3"/>
  <c r="CG45" i="3"/>
  <c r="D57" i="14"/>
  <c r="D10" i="27"/>
  <c r="F10" i="13"/>
  <c r="S30" i="4"/>
  <c r="D38" i="29"/>
  <c r="N36" i="19"/>
  <c r="E34" i="5"/>
  <c r="E40" i="11"/>
  <c r="M60" i="6"/>
  <c r="F24" i="14"/>
  <c r="I34" i="19"/>
  <c r="F75" i="21"/>
  <c r="I30" i="6"/>
  <c r="V60" i="3"/>
  <c r="P64" i="4"/>
  <c r="L41" i="13"/>
  <c r="CN38" i="3"/>
  <c r="AV33" i="3"/>
  <c r="BS36" i="3"/>
  <c r="AR25" i="3"/>
  <c r="D13" i="29"/>
  <c r="L58" i="28"/>
  <c r="L10" i="28"/>
  <c r="E10" i="5"/>
  <c r="N32" i="13"/>
  <c r="D54" i="18"/>
  <c r="AX10" i="3"/>
  <c r="S29" i="14"/>
  <c r="H16" i="13"/>
  <c r="E61" i="1"/>
  <c r="R9" i="14"/>
  <c r="L55" i="28"/>
  <c r="H60" i="19"/>
  <c r="G56" i="13"/>
  <c r="AZ18" i="3"/>
  <c r="AR28" i="3"/>
  <c r="L33" i="3"/>
  <c r="K24" i="25"/>
  <c r="I54" i="6"/>
  <c r="CT58" i="3"/>
  <c r="I60" i="22"/>
  <c r="G60" i="20"/>
  <c r="D15" i="29"/>
  <c r="L31" i="14"/>
  <c r="CO25" i="3"/>
  <c r="BR14" i="3"/>
  <c r="E63" i="2"/>
  <c r="I37" i="14"/>
  <c r="G18" i="29"/>
  <c r="BU58" i="3"/>
  <c r="AP53" i="3"/>
  <c r="F17" i="20"/>
  <c r="AF71" i="3"/>
  <c r="T40" i="4"/>
  <c r="BA64" i="3"/>
  <c r="M10" i="3"/>
  <c r="J45" i="25"/>
  <c r="G36" i="25"/>
  <c r="L41" i="6"/>
  <c r="L37" i="6"/>
  <c r="F7" i="28"/>
  <c r="N31" i="13"/>
  <c r="E26" i="20"/>
  <c r="D57" i="15"/>
  <c r="D18" i="12"/>
  <c r="D40" i="5"/>
  <c r="CL54" i="3"/>
  <c r="M11" i="3"/>
  <c r="Q55" i="3"/>
  <c r="CI31" i="3"/>
  <c r="D32" i="7"/>
  <c r="BV73" i="3"/>
  <c r="E54" i="22"/>
  <c r="T44" i="14"/>
  <c r="E60" i="13"/>
  <c r="J53" i="28"/>
  <c r="D11" i="21"/>
  <c r="E35" i="2"/>
  <c r="E58" i="7"/>
  <c r="W35" i="3"/>
  <c r="D39" i="5"/>
  <c r="AJ58" i="3"/>
  <c r="H37" i="5"/>
  <c r="O66" i="3"/>
  <c r="AB17" i="3"/>
  <c r="BY40" i="3"/>
  <c r="U36" i="3"/>
  <c r="AD69" i="3"/>
  <c r="G36" i="14"/>
  <c r="BK7" i="3"/>
  <c r="H30" i="4"/>
  <c r="AA32" i="3"/>
  <c r="AP40" i="3"/>
  <c r="AN18" i="3"/>
  <c r="F70" i="11"/>
  <c r="G54" i="13"/>
  <c r="D52" i="29"/>
  <c r="I69" i="29"/>
  <c r="D27" i="14"/>
  <c r="M51" i="14"/>
  <c r="I63" i="6"/>
  <c r="I36" i="6"/>
  <c r="F58" i="14"/>
  <c r="J42" i="19"/>
  <c r="D8" i="2"/>
  <c r="I8" i="19"/>
  <c r="H48" i="29"/>
  <c r="F36" i="5"/>
  <c r="BT70" i="3"/>
  <c r="M75" i="13"/>
  <c r="E53" i="16"/>
  <c r="L65" i="19"/>
  <c r="K21" i="22"/>
  <c r="BA66" i="3"/>
  <c r="BW11" i="3"/>
  <c r="G34" i="6"/>
  <c r="M48" i="3"/>
  <c r="I63" i="28"/>
  <c r="D20" i="6"/>
  <c r="E16" i="21"/>
  <c r="G49" i="14"/>
  <c r="E52" i="24"/>
  <c r="R73" i="4"/>
  <c r="F27" i="4"/>
  <c r="N57" i="6"/>
  <c r="G52" i="13"/>
  <c r="E70" i="4"/>
  <c r="R52" i="3"/>
  <c r="O9" i="19"/>
  <c r="R39" i="3"/>
  <c r="F31" i="26"/>
  <c r="P11" i="14"/>
  <c r="AN31" i="3"/>
  <c r="D14" i="18"/>
  <c r="AP64" i="3"/>
  <c r="BG10" i="3"/>
  <c r="N30" i="14"/>
  <c r="CN72" i="3"/>
  <c r="CQ47" i="3"/>
  <c r="G45" i="13"/>
  <c r="W22" i="3"/>
  <c r="AE12" i="3"/>
  <c r="E53" i="26"/>
  <c r="G11" i="26"/>
  <c r="D66" i="11"/>
  <c r="G66" i="14"/>
  <c r="R41" i="4"/>
  <c r="D34" i="5"/>
  <c r="BE39" i="3"/>
  <c r="CE24" i="3"/>
  <c r="CN28" i="3"/>
  <c r="I13" i="22"/>
  <c r="D39" i="21"/>
  <c r="AE52" i="3"/>
  <c r="BZ64" i="3"/>
  <c r="H49" i="3"/>
  <c r="D49" i="21"/>
  <c r="E44" i="2"/>
  <c r="AS10" i="3"/>
  <c r="O67" i="14"/>
  <c r="G53" i="5"/>
  <c r="G46" i="1"/>
  <c r="M39" i="19"/>
  <c r="CQ35" i="3"/>
  <c r="M22" i="28"/>
  <c r="F66" i="22"/>
  <c r="BR50" i="3"/>
  <c r="D72" i="29"/>
  <c r="BB64" i="3"/>
  <c r="G41" i="3"/>
  <c r="CG20" i="3"/>
  <c r="D33" i="5"/>
  <c r="AF14" i="3"/>
  <c r="G11" i="1"/>
  <c r="H49" i="20"/>
  <c r="D35" i="21"/>
  <c r="H41" i="20"/>
  <c r="P71" i="3"/>
  <c r="AQ64" i="3"/>
  <c r="BU70" i="3"/>
  <c r="BS40" i="3"/>
  <c r="BW44" i="3"/>
  <c r="CS72" i="3"/>
  <c r="AC29" i="3"/>
  <c r="E19" i="14"/>
  <c r="S64" i="14"/>
  <c r="H15" i="13"/>
  <c r="T57" i="14"/>
  <c r="E43" i="7"/>
  <c r="Q24" i="3"/>
  <c r="BX21" i="3"/>
  <c r="D36" i="2"/>
  <c r="H54" i="20"/>
  <c r="AB38" i="3"/>
  <c r="AR30" i="3"/>
  <c r="L63" i="14"/>
  <c r="H63" i="2"/>
  <c r="C96" i="1"/>
  <c r="I9" i="29"/>
  <c r="BD58" i="3"/>
  <c r="BS50" i="3"/>
  <c r="M59" i="28"/>
  <c r="G51" i="20"/>
  <c r="E21" i="24"/>
  <c r="H20" i="29"/>
  <c r="E14" i="27"/>
  <c r="L18" i="22"/>
  <c r="F39" i="28"/>
  <c r="G42" i="28"/>
  <c r="M68" i="4"/>
  <c r="D75" i="27"/>
  <c r="J45" i="14"/>
  <c r="D48" i="28"/>
  <c r="E38" i="13"/>
  <c r="J33" i="28"/>
  <c r="F28" i="28"/>
  <c r="T21" i="4"/>
  <c r="H59" i="29"/>
  <c r="E67" i="27"/>
  <c r="D65" i="18"/>
  <c r="F25" i="29"/>
  <c r="E61" i="12"/>
  <c r="D34" i="29"/>
  <c r="N24" i="14"/>
  <c r="E24" i="24"/>
  <c r="M59" i="6"/>
  <c r="I38" i="25"/>
  <c r="M52" i="19"/>
  <c r="D33" i="11"/>
  <c r="D20" i="14"/>
  <c r="I51" i="19"/>
  <c r="AU37" i="3"/>
  <c r="AV72" i="3"/>
  <c r="H25" i="5"/>
  <c r="E59" i="25"/>
  <c r="T59" i="4"/>
  <c r="N22" i="14"/>
  <c r="D26" i="10"/>
  <c r="D56" i="8"/>
  <c r="E33" i="2"/>
  <c r="AS51" i="3"/>
  <c r="P74" i="19"/>
  <c r="P43" i="19"/>
  <c r="G35" i="22"/>
  <c r="P8" i="19"/>
  <c r="L12" i="4"/>
  <c r="D40" i="24"/>
  <c r="E29" i="21"/>
  <c r="L28" i="4"/>
  <c r="E56" i="27"/>
  <c r="D65" i="20"/>
  <c r="E55" i="2"/>
  <c r="G40" i="25"/>
  <c r="F8" i="22"/>
  <c r="E16" i="12"/>
  <c r="E24" i="25"/>
  <c r="D61" i="20"/>
  <c r="L45" i="19"/>
  <c r="M31" i="28"/>
  <c r="E15" i="19"/>
  <c r="F73" i="14"/>
  <c r="K61" i="3"/>
  <c r="T45" i="4"/>
  <c r="G62" i="19"/>
  <c r="G75" i="22"/>
  <c r="Q67" i="14"/>
  <c r="I22" i="19"/>
  <c r="H7" i="19"/>
  <c r="G26" i="22"/>
  <c r="K22" i="19"/>
  <c r="G61" i="21"/>
  <c r="D40" i="17"/>
  <c r="I71" i="19"/>
  <c r="D54" i="21"/>
  <c r="E46" i="29"/>
  <c r="D51" i="25"/>
  <c r="K15" i="22"/>
  <c r="D21" i="11"/>
  <c r="I75" i="19"/>
  <c r="N53" i="13"/>
  <c r="E7" i="16"/>
  <c r="D45" i="27"/>
  <c r="D71" i="6"/>
  <c r="CI55" i="3"/>
  <c r="AA45" i="3"/>
  <c r="AH36" i="3"/>
  <c r="D56" i="18"/>
  <c r="F65" i="4"/>
  <c r="I41" i="19"/>
  <c r="BK69" i="3"/>
  <c r="Y47" i="3"/>
  <c r="V50" i="3"/>
  <c r="N14" i="6"/>
  <c r="N72" i="13"/>
  <c r="AY19" i="3"/>
  <c r="H15" i="3"/>
  <c r="F17" i="25"/>
  <c r="J22" i="25"/>
  <c r="G41" i="29"/>
  <c r="S15" i="4"/>
  <c r="F71" i="25"/>
  <c r="E35" i="22"/>
  <c r="E11" i="2"/>
  <c r="E34" i="7"/>
  <c r="P67" i="3"/>
  <c r="D41" i="2"/>
  <c r="M69" i="19"/>
  <c r="D40" i="4"/>
  <c r="F57" i="5"/>
  <c r="J56" i="22"/>
  <c r="E62" i="27"/>
  <c r="M52" i="4"/>
  <c r="H54" i="25"/>
  <c r="F50" i="26"/>
  <c r="G15" i="29"/>
  <c r="E11" i="21"/>
  <c r="N58" i="3"/>
  <c r="S45" i="14"/>
  <c r="O69" i="3"/>
  <c r="D12" i="4"/>
  <c r="M61" i="28"/>
  <c r="D62" i="1"/>
  <c r="AU12" i="3"/>
  <c r="AY32" i="3"/>
  <c r="G37" i="13"/>
  <c r="D42" i="27"/>
  <c r="E27" i="19"/>
  <c r="E7" i="20"/>
  <c r="N30" i="13"/>
  <c r="CC15" i="3"/>
  <c r="H60" i="20"/>
  <c r="W71" i="3"/>
  <c r="F69" i="5"/>
  <c r="F36" i="1"/>
  <c r="D7" i="10"/>
  <c r="F22" i="1"/>
  <c r="E16" i="22"/>
  <c r="BD73" i="3"/>
  <c r="D32" i="15"/>
  <c r="CQ10" i="3"/>
  <c r="AK46" i="3"/>
  <c r="E51" i="25"/>
  <c r="F16" i="21"/>
  <c r="D66" i="19"/>
  <c r="S62" i="14"/>
  <c r="M17" i="14"/>
  <c r="N52" i="13"/>
  <c r="E65" i="3"/>
  <c r="BX20" i="3"/>
  <c r="BM17" i="3"/>
  <c r="I26" i="25"/>
  <c r="G49" i="13"/>
  <c r="U41" i="14"/>
  <c r="E68" i="26"/>
  <c r="I53" i="14"/>
  <c r="CU36" i="3"/>
  <c r="D66" i="26"/>
  <c r="E8" i="22"/>
  <c r="N44" i="6"/>
  <c r="M65" i="14"/>
  <c r="U28" i="14"/>
  <c r="J34" i="19"/>
  <c r="H61" i="5"/>
  <c r="F15" i="19"/>
  <c r="I46" i="25"/>
  <c r="BU33" i="3"/>
  <c r="E56" i="2"/>
  <c r="D20" i="29"/>
  <c r="F32" i="28"/>
  <c r="H57" i="4"/>
  <c r="BU10" i="3"/>
  <c r="AX19" i="3"/>
  <c r="E51" i="5"/>
  <c r="AG73" i="3"/>
  <c r="I38" i="19"/>
  <c r="D32" i="29"/>
  <c r="E75" i="4"/>
  <c r="F16" i="26"/>
  <c r="G27" i="19"/>
  <c r="U71" i="14"/>
  <c r="D8" i="23"/>
  <c r="F56" i="14"/>
  <c r="E61" i="14"/>
  <c r="G16" i="13"/>
  <c r="G75" i="26"/>
  <c r="L19" i="6"/>
  <c r="G41" i="20"/>
  <c r="E27" i="16"/>
  <c r="D72" i="4"/>
  <c r="J61" i="29"/>
  <c r="CQ12" i="3"/>
  <c r="CC74" i="3"/>
  <c r="P31" i="3"/>
  <c r="G70" i="26"/>
  <c r="O46" i="19"/>
  <c r="E43" i="13"/>
  <c r="D39" i="27"/>
  <c r="J44" i="19"/>
  <c r="E30" i="2"/>
  <c r="F67" i="4"/>
  <c r="I62" i="3"/>
  <c r="I14" i="25"/>
  <c r="F26" i="20"/>
  <c r="G38" i="19"/>
  <c r="R12" i="4"/>
  <c r="W47" i="3"/>
  <c r="BN51" i="3"/>
  <c r="D24" i="22"/>
  <c r="CT43" i="3"/>
  <c r="J55" i="6"/>
  <c r="S24" i="14"/>
  <c r="W36" i="3"/>
  <c r="F107" i="1"/>
  <c r="D64" i="28"/>
  <c r="AF51" i="3"/>
  <c r="Z57" i="3"/>
  <c r="L61" i="28"/>
  <c r="D17" i="14"/>
  <c r="D59" i="20"/>
  <c r="D66" i="5"/>
  <c r="E15" i="11"/>
  <c r="L50" i="4"/>
  <c r="D58" i="28"/>
  <c r="BD40" i="3"/>
  <c r="D50" i="6"/>
  <c r="G71" i="14"/>
  <c r="G65" i="5"/>
  <c r="CL45" i="3"/>
  <c r="D70" i="2"/>
  <c r="AN19" i="3"/>
  <c r="O68" i="3"/>
  <c r="H25" i="3"/>
  <c r="I39" i="6"/>
  <c r="F61" i="13"/>
  <c r="G119" i="1"/>
  <c r="BX47" i="3"/>
  <c r="S21" i="3"/>
  <c r="J51" i="4"/>
  <c r="G48" i="26"/>
  <c r="AE16" i="3"/>
  <c r="T19" i="4"/>
  <c r="G7" i="20"/>
  <c r="J64" i="14"/>
  <c r="M14" i="4"/>
  <c r="C28" i="1"/>
  <c r="P50" i="14"/>
  <c r="F38" i="14"/>
  <c r="D12" i="16"/>
  <c r="S37" i="14"/>
  <c r="AC30" i="3"/>
  <c r="T27" i="3"/>
  <c r="J7" i="25"/>
  <c r="D48" i="1"/>
  <c r="CR31" i="3"/>
  <c r="P39" i="4"/>
  <c r="C13" i="1"/>
  <c r="E8" i="3"/>
  <c r="E34" i="21"/>
  <c r="CI63" i="3"/>
  <c r="L15" i="3"/>
  <c r="BU42" i="3"/>
  <c r="BA40" i="3"/>
  <c r="J41" i="13"/>
  <c r="D36" i="8"/>
  <c r="D36" i="20"/>
  <c r="M50" i="14"/>
  <c r="M18" i="28"/>
  <c r="E67" i="3"/>
  <c r="E57" i="15"/>
  <c r="BJ57" i="3"/>
  <c r="S26" i="4"/>
  <c r="CO38" i="3"/>
  <c r="D68" i="6"/>
  <c r="O34" i="14"/>
  <c r="G54" i="6"/>
  <c r="BW8" i="3"/>
  <c r="J31" i="22"/>
  <c r="BK67" i="3"/>
  <c r="V25" i="3"/>
  <c r="CG21" i="3"/>
  <c r="BV67" i="3"/>
  <c r="E74" i="14"/>
  <c r="M66" i="13"/>
  <c r="G36" i="6"/>
  <c r="AP30" i="3"/>
  <c r="H30" i="22"/>
  <c r="D14" i="23"/>
  <c r="E51" i="4"/>
  <c r="BU35" i="3"/>
  <c r="D123" i="1"/>
  <c r="CD72" i="3"/>
  <c r="Z21" i="3"/>
  <c r="I41" i="13"/>
  <c r="CF48" i="3"/>
  <c r="H63" i="3"/>
  <c r="BX41" i="3"/>
  <c r="D73" i="8"/>
  <c r="F7" i="13"/>
  <c r="D69" i="19"/>
  <c r="AR67" i="3"/>
  <c r="G58" i="1"/>
  <c r="E35" i="24"/>
  <c r="BZ28" i="3"/>
  <c r="K51" i="13"/>
  <c r="G63" i="2"/>
  <c r="E15" i="12"/>
  <c r="CK50" i="3"/>
  <c r="CU72" i="3"/>
  <c r="L68" i="22"/>
  <c r="D38" i="15"/>
  <c r="CL32" i="3"/>
  <c r="J45" i="4"/>
  <c r="P53" i="4"/>
  <c r="F31" i="21"/>
  <c r="CG25" i="3"/>
  <c r="I68" i="20"/>
  <c r="G66" i="4"/>
  <c r="CB9" i="3"/>
  <c r="F59" i="2"/>
  <c r="C126" i="1"/>
  <c r="F66" i="4"/>
  <c r="D27" i="26"/>
  <c r="D59" i="23"/>
  <c r="D12" i="19"/>
  <c r="J47" i="29"/>
  <c r="N71" i="19"/>
  <c r="L44" i="19"/>
  <c r="E72" i="20"/>
  <c r="J15" i="29"/>
  <c r="T49" i="4"/>
  <c r="T67" i="4"/>
  <c r="S44" i="14"/>
  <c r="E7" i="27"/>
  <c r="D13" i="25"/>
  <c r="H60" i="25"/>
  <c r="E23" i="25"/>
  <c r="I52" i="22"/>
  <c r="M34" i="4"/>
  <c r="K61" i="19"/>
  <c r="J57" i="14"/>
  <c r="E65" i="26"/>
  <c r="H50" i="22"/>
  <c r="D46" i="9"/>
  <c r="F56" i="29"/>
  <c r="E68" i="12"/>
  <c r="R25" i="14"/>
  <c r="E70" i="2"/>
  <c r="F39" i="14"/>
  <c r="J12" i="25"/>
  <c r="J62" i="3"/>
  <c r="M48" i="6"/>
  <c r="H23" i="5"/>
  <c r="F21" i="5"/>
  <c r="H34" i="22"/>
  <c r="E74" i="22"/>
  <c r="E7" i="15"/>
  <c r="L23" i="6"/>
  <c r="G57" i="22"/>
  <c r="BO65" i="3"/>
  <c r="D56" i="9"/>
  <c r="H7" i="20"/>
  <c r="K18" i="19"/>
  <c r="P60" i="19"/>
  <c r="F71" i="26"/>
  <c r="L24" i="14"/>
  <c r="F11" i="4"/>
  <c r="N41" i="14"/>
  <c r="O59" i="19"/>
  <c r="E16" i="20"/>
  <c r="O60" i="14"/>
  <c r="D20" i="24"/>
  <c r="R27" i="4"/>
  <c r="G40" i="28"/>
  <c r="G20" i="25"/>
  <c r="D43" i="26"/>
  <c r="CO75" i="3"/>
  <c r="G49" i="4"/>
  <c r="D47" i="19"/>
  <c r="I43" i="22"/>
  <c r="G56" i="29"/>
  <c r="I41" i="20"/>
  <c r="D43" i="8"/>
  <c r="CO61" i="3"/>
  <c r="BC64" i="3"/>
  <c r="T68" i="4"/>
  <c r="F47" i="11"/>
  <c r="E23" i="22"/>
  <c r="CQ61" i="3"/>
  <c r="E48" i="15"/>
  <c r="CE37" i="3"/>
  <c r="H65" i="5"/>
  <c r="AX21" i="3"/>
  <c r="F72" i="1"/>
  <c r="H55" i="29"/>
  <c r="F11" i="25"/>
  <c r="K34" i="22"/>
  <c r="H71" i="5"/>
  <c r="E36" i="4"/>
  <c r="D30" i="27"/>
  <c r="AY45" i="3"/>
  <c r="AT73" i="3"/>
  <c r="D46" i="7"/>
  <c r="CK67" i="3"/>
  <c r="BF61" i="3"/>
  <c r="E28" i="5"/>
  <c r="F33" i="11"/>
  <c r="F62" i="15"/>
  <c r="H38" i="25"/>
  <c r="D45" i="10"/>
  <c r="BM7" i="3"/>
  <c r="AC55" i="3"/>
  <c r="E30" i="24"/>
  <c r="H33" i="5"/>
  <c r="AQ39" i="3"/>
  <c r="AV48" i="3"/>
  <c r="J38" i="29"/>
  <c r="CE61" i="3"/>
  <c r="I22" i="29"/>
  <c r="CA41" i="3"/>
  <c r="E49" i="14"/>
  <c r="CN26" i="3"/>
  <c r="M49" i="14"/>
  <c r="D60" i="15"/>
  <c r="D41" i="29"/>
  <c r="G48" i="5"/>
  <c r="R43" i="14"/>
  <c r="AV9" i="3"/>
  <c r="L54" i="22"/>
  <c r="O75" i="14"/>
  <c r="D49" i="7"/>
  <c r="I18" i="20"/>
  <c r="CR72" i="3"/>
  <c r="N36" i="13"/>
  <c r="F35" i="4"/>
  <c r="S29" i="3"/>
  <c r="CR21" i="3"/>
  <c r="U25" i="3"/>
  <c r="BC14" i="3"/>
  <c r="P63" i="4"/>
  <c r="M36" i="28"/>
  <c r="D29" i="12"/>
  <c r="G69" i="4"/>
  <c r="D25" i="29"/>
  <c r="G21" i="15"/>
  <c r="BY43" i="3"/>
  <c r="BE61" i="3"/>
  <c r="D74" i="20"/>
  <c r="E65" i="20"/>
  <c r="G53" i="15"/>
  <c r="CS20" i="3"/>
  <c r="BN53" i="3"/>
  <c r="AI12" i="3"/>
  <c r="E13" i="2"/>
  <c r="G63" i="25"/>
  <c r="D22" i="23"/>
  <c r="G75" i="4"/>
  <c r="S55" i="4"/>
  <c r="H37" i="13"/>
  <c r="E20" i="7"/>
  <c r="G45" i="4"/>
  <c r="AT37" i="3"/>
  <c r="I75" i="20"/>
  <c r="D41" i="19"/>
  <c r="AU47" i="3"/>
  <c r="P73" i="4"/>
  <c r="CE34" i="3"/>
  <c r="Z13" i="3"/>
  <c r="D36" i="4"/>
  <c r="E64" i="21"/>
  <c r="I30" i="20"/>
  <c r="H14" i="25"/>
  <c r="CK7" i="3"/>
  <c r="S32" i="4"/>
  <c r="I27" i="6"/>
  <c r="F60" i="5"/>
  <c r="D26" i="2"/>
  <c r="F71" i="15"/>
  <c r="AF16" i="3"/>
  <c r="O72" i="19"/>
  <c r="AO40" i="3"/>
  <c r="BI51" i="3"/>
  <c r="D8" i="6"/>
  <c r="CS21" i="3"/>
  <c r="G45" i="28"/>
  <c r="E48" i="21"/>
  <c r="E66" i="11"/>
  <c r="E64" i="15"/>
  <c r="G45" i="19"/>
  <c r="CI9" i="3"/>
  <c r="BL42" i="3"/>
  <c r="W25" i="3"/>
  <c r="K45" i="22"/>
  <c r="D54" i="25"/>
  <c r="D23" i="2"/>
  <c r="E53" i="3"/>
  <c r="S50" i="3"/>
  <c r="J33" i="19"/>
  <c r="H51" i="2"/>
  <c r="H23" i="3"/>
  <c r="H50" i="14"/>
  <c r="E48" i="20"/>
  <c r="L59" i="14"/>
  <c r="N25" i="19"/>
  <c r="F47" i="4"/>
  <c r="E12" i="22"/>
  <c r="Q49" i="14"/>
  <c r="AH60" i="3"/>
  <c r="F23" i="1"/>
  <c r="R28" i="4"/>
  <c r="BO26" i="3"/>
  <c r="F53" i="22"/>
  <c r="M30" i="28"/>
  <c r="BC17" i="3"/>
  <c r="AS24" i="3"/>
  <c r="CF21" i="3"/>
  <c r="I48" i="25"/>
  <c r="D58" i="22"/>
  <c r="C62" i="1"/>
  <c r="R50" i="4"/>
  <c r="D57" i="8"/>
  <c r="N69" i="6"/>
  <c r="K43" i="14"/>
  <c r="D44" i="17"/>
  <c r="F25" i="14"/>
  <c r="D13" i="7"/>
  <c r="G26" i="15"/>
  <c r="M47" i="6"/>
  <c r="E41" i="25"/>
  <c r="AX33" i="3"/>
  <c r="Q16" i="3"/>
  <c r="G49" i="20"/>
  <c r="T23" i="14"/>
  <c r="CG66" i="3"/>
  <c r="J19" i="29"/>
  <c r="D85" i="1"/>
  <c r="P67" i="4"/>
  <c r="AI72" i="3"/>
  <c r="CD60" i="3"/>
  <c r="J16" i="14"/>
  <c r="E41" i="16"/>
  <c r="J23" i="28"/>
  <c r="AK21" i="3"/>
  <c r="AS13" i="3"/>
  <c r="U50" i="3"/>
  <c r="AP65" i="3"/>
  <c r="D19" i="6"/>
  <c r="K42" i="13"/>
  <c r="D37" i="18"/>
  <c r="I33" i="3"/>
  <c r="F58" i="22"/>
  <c r="F49" i="25"/>
  <c r="L34" i="3"/>
  <c r="CK22" i="3"/>
  <c r="I49" i="22"/>
  <c r="E7" i="7"/>
  <c r="R20" i="3"/>
  <c r="I26" i="14"/>
  <c r="AY23" i="3"/>
  <c r="O61" i="14"/>
  <c r="D13" i="16"/>
  <c r="R67" i="14"/>
  <c r="BQ24" i="3"/>
  <c r="CE66" i="3"/>
  <c r="G57" i="5"/>
  <c r="I17" i="4"/>
  <c r="BI29" i="3"/>
  <c r="H58" i="2"/>
  <c r="D119" i="1"/>
  <c r="G40" i="1"/>
  <c r="F37" i="6"/>
  <c r="BN35" i="3"/>
  <c r="AJ65" i="3"/>
  <c r="AK30" i="3"/>
  <c r="U59" i="3"/>
  <c r="E75" i="25"/>
  <c r="D60" i="27"/>
  <c r="N74" i="13"/>
  <c r="E7" i="2"/>
  <c r="BM54" i="3"/>
  <c r="AI35" i="3"/>
  <c r="E47" i="24"/>
  <c r="P49" i="4"/>
  <c r="D65" i="15"/>
  <c r="BD39" i="3"/>
  <c r="CB27" i="3"/>
  <c r="N20" i="3"/>
  <c r="CC49" i="3"/>
  <c r="R44" i="4"/>
  <c r="T21" i="14"/>
  <c r="J49" i="6"/>
  <c r="BQ66" i="3"/>
  <c r="G16" i="14"/>
  <c r="M38" i="3"/>
  <c r="F55" i="11"/>
  <c r="F46" i="28"/>
  <c r="D40" i="15"/>
  <c r="H42" i="20"/>
  <c r="F54" i="4"/>
  <c r="O53" i="4"/>
  <c r="F68" i="1"/>
  <c r="BF21" i="3"/>
  <c r="BM16" i="3"/>
  <c r="D73" i="4"/>
  <c r="G15" i="5"/>
  <c r="AT24" i="3"/>
  <c r="CI35" i="3"/>
  <c r="L40" i="13"/>
  <c r="E46" i="11"/>
  <c r="I64" i="6"/>
  <c r="AR41" i="3"/>
  <c r="AJ66" i="3"/>
  <c r="F12" i="4"/>
  <c r="BX13" i="3"/>
  <c r="I50" i="28"/>
  <c r="T65" i="14"/>
  <c r="CN58" i="3"/>
  <c r="AV56" i="3"/>
  <c r="F29" i="15"/>
  <c r="I56" i="28"/>
  <c r="J56" i="25"/>
  <c r="D44" i="11"/>
  <c r="G71" i="15"/>
  <c r="E62" i="1"/>
  <c r="S50" i="14"/>
  <c r="D66" i="4"/>
  <c r="BY41" i="3"/>
  <c r="F75" i="15"/>
  <c r="G64" i="29"/>
  <c r="I19" i="19"/>
  <c r="AC52" i="3"/>
  <c r="CT7" i="3"/>
  <c r="S18" i="4"/>
  <c r="E42" i="15"/>
  <c r="CH32" i="3"/>
  <c r="AJ70" i="3"/>
  <c r="E34" i="11"/>
  <c r="K9" i="3"/>
  <c r="F41" i="5"/>
  <c r="E75" i="1"/>
  <c r="O65" i="4"/>
  <c r="L39" i="4"/>
  <c r="J22" i="13"/>
  <c r="F23" i="5"/>
  <c r="D20" i="10"/>
  <c r="BA9" i="3"/>
  <c r="G49" i="22"/>
  <c r="AG55" i="3"/>
  <c r="D69" i="27"/>
  <c r="AN72" i="3"/>
  <c r="CE21" i="3"/>
  <c r="CF16" i="3"/>
  <c r="AO11" i="3"/>
  <c r="G61" i="5"/>
  <c r="U40" i="3"/>
  <c r="D15" i="20"/>
  <c r="G37" i="29"/>
  <c r="F63" i="19"/>
  <c r="P74" i="4"/>
  <c r="J33" i="22"/>
  <c r="D11" i="29"/>
  <c r="U11" i="14"/>
  <c r="M25" i="6"/>
  <c r="L32" i="4"/>
  <c r="BE38" i="3"/>
  <c r="O34" i="19"/>
  <c r="G58" i="13"/>
  <c r="M69" i="14"/>
  <c r="M55" i="28"/>
  <c r="M9" i="3"/>
  <c r="F51" i="6"/>
  <c r="G31" i="3"/>
  <c r="BE73" i="3"/>
  <c r="E95" i="1"/>
  <c r="BI21" i="3"/>
  <c r="U12" i="3"/>
  <c r="T14" i="3"/>
  <c r="D40" i="22"/>
  <c r="BP58" i="3"/>
  <c r="L30" i="3"/>
  <c r="G23" i="5"/>
  <c r="CO21" i="3"/>
  <c r="G54" i="2"/>
  <c r="CS13" i="3"/>
  <c r="F31" i="22"/>
  <c r="K30" i="22"/>
  <c r="AD27" i="3"/>
  <c r="P74" i="3"/>
  <c r="I16" i="29"/>
  <c r="CN74" i="3"/>
  <c r="AM39" i="3"/>
  <c r="W9" i="3"/>
  <c r="D56" i="10"/>
  <c r="D58" i="6"/>
  <c r="E41" i="5"/>
  <c r="X20" i="3"/>
  <c r="BG58" i="3"/>
  <c r="I70" i="4"/>
  <c r="G72" i="15"/>
  <c r="G10" i="22"/>
  <c r="AC7" i="3"/>
  <c r="CH57" i="3"/>
  <c r="D13" i="1"/>
  <c r="AL21" i="3"/>
  <c r="AA67" i="3"/>
  <c r="D28" i="12"/>
  <c r="R62" i="4"/>
  <c r="CU28" i="3"/>
  <c r="AG26" i="3"/>
  <c r="BP51" i="3"/>
  <c r="T34" i="3"/>
  <c r="G68" i="6"/>
  <c r="N35" i="19"/>
  <c r="F41" i="6"/>
  <c r="M13" i="13"/>
  <c r="J67" i="28"/>
  <c r="H68" i="22"/>
  <c r="E21" i="4"/>
  <c r="BS47" i="3"/>
  <c r="I71" i="25"/>
  <c r="D31" i="29"/>
  <c r="H28" i="20"/>
  <c r="G45" i="26"/>
  <c r="D18" i="22"/>
  <c r="E28" i="24"/>
  <c r="L34" i="28"/>
  <c r="F60" i="11"/>
  <c r="F71" i="20"/>
  <c r="J35" i="14"/>
  <c r="G44" i="25"/>
  <c r="D34" i="15"/>
  <c r="K50" i="14"/>
  <c r="E37" i="24"/>
  <c r="E32" i="25"/>
  <c r="G32" i="29"/>
  <c r="D20" i="8"/>
  <c r="J16" i="22"/>
  <c r="E14" i="13"/>
  <c r="M60" i="19"/>
  <c r="F29" i="29"/>
  <c r="G51" i="19"/>
  <c r="D9" i="28"/>
  <c r="N35" i="13"/>
  <c r="J28" i="14"/>
  <c r="D73" i="20"/>
  <c r="G44" i="29"/>
  <c r="D58" i="9"/>
  <c r="H53" i="25"/>
  <c r="Q44" i="14"/>
  <c r="D33" i="9"/>
  <c r="X48" i="3"/>
  <c r="D7" i="25"/>
  <c r="D53" i="17"/>
  <c r="G41" i="25"/>
  <c r="P20" i="14"/>
  <c r="J26" i="19"/>
  <c r="J29" i="29"/>
  <c r="J20" i="14"/>
  <c r="H67" i="20"/>
  <c r="D72" i="11"/>
  <c r="E48" i="7"/>
  <c r="E9" i="12"/>
  <c r="S17" i="4"/>
  <c r="L49" i="28"/>
  <c r="L46" i="22"/>
  <c r="D42" i="11"/>
  <c r="H53" i="19"/>
  <c r="I64" i="22"/>
  <c r="M50" i="4"/>
  <c r="L56" i="6"/>
  <c r="D41" i="25"/>
  <c r="E63" i="27"/>
  <c r="D8" i="22"/>
  <c r="P16" i="19"/>
  <c r="D31" i="8"/>
  <c r="G68" i="26"/>
  <c r="F30" i="22"/>
  <c r="E51" i="16"/>
  <c r="CR48" i="3"/>
  <c r="E59" i="14"/>
  <c r="AS26" i="3"/>
  <c r="J40" i="29"/>
  <c r="F48" i="20"/>
  <c r="D46" i="4"/>
  <c r="E42" i="20"/>
  <c r="H25" i="4"/>
  <c r="D29" i="23"/>
  <c r="E74" i="4"/>
  <c r="N10" i="13"/>
  <c r="E49" i="2"/>
  <c r="D54" i="12"/>
  <c r="CE25" i="3"/>
  <c r="M34" i="28"/>
  <c r="F69" i="19"/>
  <c r="M53" i="19"/>
  <c r="N8" i="6"/>
  <c r="M22" i="6"/>
  <c r="M75" i="28"/>
  <c r="I40" i="20"/>
  <c r="E60" i="1"/>
  <c r="E24" i="12"/>
  <c r="E71" i="26"/>
  <c r="F41" i="22"/>
  <c r="L69" i="6"/>
  <c r="E53" i="15"/>
  <c r="F66" i="26"/>
  <c r="D69" i="9"/>
  <c r="K34" i="25"/>
  <c r="D56" i="25"/>
  <c r="Z32" i="3"/>
  <c r="F12" i="28"/>
  <c r="J13" i="3"/>
  <c r="I15" i="3"/>
  <c r="D54" i="20"/>
  <c r="E45" i="20"/>
  <c r="E12" i="11"/>
  <c r="D47" i="29"/>
  <c r="F97" i="1"/>
  <c r="H25" i="29"/>
  <c r="AD29" i="3"/>
  <c r="E32" i="12"/>
  <c r="C87" i="1"/>
  <c r="D30" i="24"/>
  <c r="S64" i="3"/>
  <c r="BH11" i="3"/>
  <c r="F54" i="20"/>
  <c r="G49" i="29"/>
  <c r="H49" i="19"/>
  <c r="P75" i="14"/>
  <c r="G37" i="4"/>
  <c r="CD62" i="3"/>
  <c r="D56" i="19"/>
  <c r="BE26" i="3"/>
  <c r="K18" i="14"/>
  <c r="H28" i="29"/>
  <c r="G9" i="13"/>
  <c r="AA56" i="3"/>
  <c r="E34" i="15"/>
  <c r="P75" i="19"/>
  <c r="E39" i="14"/>
  <c r="AF52" i="3"/>
  <c r="E25" i="15"/>
  <c r="Y59" i="3"/>
  <c r="AI47" i="3"/>
  <c r="M14" i="19"/>
  <c r="T51" i="4"/>
  <c r="F67" i="13"/>
  <c r="G72" i="6"/>
  <c r="G27" i="6"/>
  <c r="D22" i="11"/>
  <c r="BI56" i="3"/>
  <c r="P22" i="19"/>
  <c r="I74" i="20"/>
  <c r="E66" i="27"/>
  <c r="J18" i="19"/>
  <c r="AS63" i="3"/>
  <c r="S59" i="14"/>
  <c r="G61" i="28"/>
  <c r="AL45" i="3"/>
  <c r="CC62" i="3"/>
  <c r="AI73" i="3"/>
  <c r="CF70" i="3"/>
  <c r="CL17" i="3"/>
  <c r="F65" i="3"/>
  <c r="AJ69" i="3"/>
  <c r="CG35" i="3"/>
  <c r="D65" i="7"/>
  <c r="F54" i="29"/>
  <c r="Q49" i="19"/>
  <c r="I55" i="19"/>
  <c r="AS61" i="3"/>
  <c r="F17" i="3"/>
  <c r="H13" i="22"/>
  <c r="J32" i="19"/>
  <c r="D34" i="8"/>
  <c r="G129" i="1"/>
  <c r="G62" i="3"/>
  <c r="D51" i="29"/>
  <c r="CQ39" i="3"/>
  <c r="CO24" i="3"/>
  <c r="R26" i="4"/>
  <c r="F16" i="11"/>
  <c r="H35" i="4"/>
  <c r="J46" i="25"/>
  <c r="P32" i="14"/>
  <c r="H36" i="19"/>
  <c r="H39" i="3"/>
  <c r="CU57" i="3"/>
  <c r="CN50" i="3"/>
  <c r="E25" i="2"/>
  <c r="I26" i="28"/>
  <c r="K72" i="3"/>
  <c r="AA68" i="3"/>
  <c r="F43" i="13"/>
  <c r="BI47" i="3"/>
  <c r="E26" i="3"/>
  <c r="K55" i="25"/>
  <c r="CA36" i="3"/>
  <c r="BW60" i="3"/>
  <c r="H61" i="3"/>
  <c r="P28" i="19"/>
  <c r="L36" i="22"/>
  <c r="G22" i="29"/>
  <c r="AZ56" i="3"/>
  <c r="BH71" i="3"/>
  <c r="S35" i="14"/>
  <c r="BB39" i="3"/>
  <c r="BD37" i="3"/>
  <c r="D14" i="2"/>
  <c r="R72" i="4"/>
  <c r="N13" i="13"/>
  <c r="D22" i="25"/>
  <c r="K25" i="22"/>
  <c r="E29" i="3"/>
  <c r="BE12" i="3"/>
  <c r="G39" i="6"/>
  <c r="CB23" i="3"/>
  <c r="BG44" i="3"/>
  <c r="G66" i="22"/>
  <c r="N8" i="19"/>
  <c r="D63" i="14"/>
  <c r="E49" i="11"/>
  <c r="BJ10" i="3"/>
  <c r="AL58" i="3"/>
  <c r="AB67" i="3"/>
  <c r="F75" i="26"/>
  <c r="BN75" i="3"/>
  <c r="J43" i="6"/>
  <c r="AG74" i="3"/>
  <c r="E45" i="5"/>
  <c r="L16" i="4"/>
  <c r="BG13" i="3"/>
  <c r="K12" i="14"/>
  <c r="S40" i="14"/>
  <c r="U49" i="3"/>
  <c r="E42" i="1"/>
  <c r="BN66" i="3"/>
  <c r="BZ18" i="3"/>
  <c r="G55" i="13"/>
  <c r="D61" i="9"/>
  <c r="N61" i="13"/>
  <c r="AC41" i="3"/>
  <c r="S46" i="4"/>
  <c r="P27" i="3"/>
  <c r="E60" i="22"/>
  <c r="AB29" i="3"/>
  <c r="J66" i="22"/>
  <c r="AS14" i="3"/>
  <c r="D71" i="1"/>
  <c r="D23" i="11"/>
  <c r="AM31" i="3"/>
  <c r="AT30" i="3"/>
  <c r="BC24" i="3"/>
  <c r="AY73" i="3"/>
  <c r="F74" i="11"/>
  <c r="D40" i="18"/>
  <c r="X11" i="3"/>
  <c r="CO62" i="3"/>
  <c r="F16" i="2"/>
  <c r="G43" i="19"/>
  <c r="AF59" i="3"/>
  <c r="X32" i="3"/>
  <c r="D27" i="9"/>
  <c r="J72" i="19"/>
  <c r="X50" i="3"/>
  <c r="U45" i="3"/>
  <c r="BK39" i="3"/>
  <c r="I10" i="13"/>
  <c r="H44" i="13"/>
  <c r="O19" i="14"/>
  <c r="AR34" i="3"/>
  <c r="F80" i="1"/>
  <c r="O51" i="19"/>
  <c r="D42" i="8"/>
  <c r="E26" i="2"/>
  <c r="I48" i="6"/>
  <c r="F96" i="1"/>
  <c r="E60" i="14"/>
  <c r="J70" i="19"/>
  <c r="F51" i="4"/>
  <c r="J72" i="3"/>
  <c r="BF57" i="3"/>
  <c r="H67" i="25"/>
  <c r="AP51" i="3"/>
  <c r="AB42" i="3"/>
  <c r="AE20" i="3"/>
  <c r="Y33" i="3"/>
  <c r="D21" i="16"/>
  <c r="T54" i="4"/>
  <c r="BM46" i="3"/>
  <c r="S64" i="4"/>
  <c r="G42" i="22"/>
  <c r="BO51" i="3"/>
  <c r="M20" i="19"/>
  <c r="E20" i="21"/>
  <c r="T70" i="14"/>
  <c r="AG53" i="3"/>
  <c r="J37" i="6"/>
  <c r="AP74" i="3"/>
  <c r="BF67" i="3"/>
  <c r="AZ8" i="3"/>
  <c r="R11" i="3"/>
  <c r="G27" i="15"/>
  <c r="AT40" i="3"/>
  <c r="J75" i="14"/>
  <c r="O32" i="14"/>
  <c r="I64" i="13"/>
  <c r="AY71" i="3"/>
  <c r="G59" i="2"/>
  <c r="J41" i="19"/>
  <c r="D34" i="28"/>
  <c r="F59" i="6"/>
  <c r="F58" i="11"/>
  <c r="H45" i="14"/>
  <c r="I36" i="19"/>
  <c r="I44" i="28"/>
  <c r="BD52" i="3"/>
  <c r="CD74" i="3"/>
  <c r="G24" i="15"/>
  <c r="AK57" i="3"/>
  <c r="E66" i="26"/>
  <c r="E15" i="2"/>
  <c r="V73" i="3"/>
  <c r="F28" i="29"/>
  <c r="G34" i="5"/>
  <c r="R70" i="4"/>
  <c r="E60" i="19"/>
  <c r="AY50" i="3"/>
  <c r="D57" i="5"/>
  <c r="AE26" i="3"/>
  <c r="AS18" i="3"/>
  <c r="D42" i="21"/>
  <c r="AK22" i="3"/>
  <c r="CL47" i="3"/>
  <c r="CH63" i="3"/>
  <c r="F72" i="13"/>
  <c r="Z59" i="3"/>
  <c r="AU38" i="3"/>
  <c r="J51" i="14"/>
  <c r="Q38" i="14"/>
  <c r="AK42" i="3"/>
  <c r="AQ61" i="3"/>
  <c r="D67" i="1"/>
  <c r="AC10" i="3"/>
  <c r="AH32" i="3"/>
  <c r="I56" i="4"/>
  <c r="I23" i="20"/>
  <c r="O27" i="4"/>
  <c r="BC73" i="3"/>
  <c r="AI69" i="3"/>
  <c r="CD63" i="3"/>
  <c r="D25" i="8"/>
  <c r="U70" i="14"/>
  <c r="D7" i="23"/>
  <c r="J66" i="4"/>
  <c r="J8" i="14"/>
  <c r="BK53" i="3"/>
  <c r="N45" i="6"/>
  <c r="J75" i="22"/>
  <c r="AU49" i="3"/>
  <c r="E58" i="2"/>
  <c r="H34" i="13"/>
  <c r="AX9" i="3"/>
  <c r="F52" i="11"/>
  <c r="Q30" i="3"/>
  <c r="G12" i="19"/>
  <c r="P45" i="14"/>
  <c r="BH31" i="3"/>
  <c r="BS60" i="3"/>
  <c r="BI33" i="3"/>
  <c r="D13" i="18"/>
  <c r="S66" i="14"/>
  <c r="AI13" i="3"/>
  <c r="O64" i="14"/>
  <c r="AO64" i="3"/>
  <c r="D19" i="4"/>
  <c r="F24" i="19"/>
  <c r="BO37" i="3"/>
  <c r="G16" i="15"/>
  <c r="BD49" i="3"/>
  <c r="F70" i="1"/>
  <c r="BI36" i="3"/>
  <c r="AR48" i="3"/>
  <c r="D70" i="18"/>
  <c r="F28" i="1"/>
  <c r="L37" i="13"/>
  <c r="K15" i="19"/>
  <c r="AF46" i="3"/>
  <c r="AV13" i="3"/>
  <c r="P38" i="14"/>
  <c r="N8" i="14"/>
  <c r="L33" i="13"/>
  <c r="G12" i="14"/>
  <c r="N46" i="19"/>
  <c r="AO57" i="3"/>
  <c r="K44" i="19"/>
  <c r="D69" i="20"/>
  <c r="AI48" i="3"/>
  <c r="CN16" i="3"/>
  <c r="I18" i="22"/>
  <c r="E25" i="26"/>
  <c r="I72" i="14"/>
  <c r="CN15" i="3"/>
  <c r="BV7" i="3"/>
  <c r="J36" i="3"/>
  <c r="J44" i="29"/>
  <c r="E56" i="20"/>
  <c r="H12" i="2"/>
  <c r="D118" i="1"/>
  <c r="D30" i="22"/>
  <c r="BC55" i="3"/>
  <c r="BT62" i="3"/>
  <c r="E31" i="26"/>
  <c r="L26" i="4"/>
  <c r="F61" i="21"/>
  <c r="E14" i="25"/>
  <c r="G43" i="22"/>
  <c r="T66" i="14"/>
  <c r="H39" i="4"/>
  <c r="E67" i="19"/>
  <c r="F50" i="21"/>
  <c r="E67" i="29"/>
  <c r="L46" i="28"/>
  <c r="F9" i="11"/>
  <c r="D19" i="21"/>
  <c r="I10" i="25"/>
  <c r="J44" i="22"/>
  <c r="L47" i="22"/>
  <c r="J73" i="25"/>
  <c r="K58" i="22"/>
  <c r="I53" i="22"/>
  <c r="J54" i="29"/>
  <c r="D67" i="20"/>
  <c r="E10" i="22"/>
  <c r="M29" i="6"/>
  <c r="H45" i="4"/>
  <c r="E43" i="26"/>
  <c r="I33" i="20"/>
  <c r="T47" i="14"/>
  <c r="F54" i="28"/>
  <c r="E39" i="21"/>
  <c r="M68" i="19"/>
  <c r="R39" i="14"/>
  <c r="D63" i="27"/>
  <c r="M73" i="6"/>
  <c r="E42" i="29"/>
  <c r="E60" i="12"/>
  <c r="H28" i="3"/>
  <c r="E48" i="24"/>
  <c r="H45" i="19"/>
  <c r="I57" i="19"/>
  <c r="E57" i="4"/>
  <c r="D45" i="12"/>
  <c r="G56" i="20"/>
  <c r="H21" i="5"/>
  <c r="K30" i="25"/>
  <c r="K28" i="25"/>
  <c r="K31" i="14"/>
  <c r="E27" i="25"/>
  <c r="I37" i="22"/>
  <c r="D61" i="12"/>
  <c r="L16" i="6"/>
  <c r="J26" i="14"/>
  <c r="F62" i="28"/>
  <c r="F16" i="25"/>
  <c r="H58" i="14"/>
  <c r="J38" i="28"/>
  <c r="L64" i="22"/>
  <c r="N36" i="6"/>
  <c r="L39" i="6"/>
  <c r="G58" i="29"/>
  <c r="S41" i="3"/>
  <c r="D40" i="29"/>
  <c r="D40" i="28"/>
  <c r="H51" i="29"/>
  <c r="E33" i="4"/>
  <c r="H47" i="29"/>
  <c r="P20" i="3"/>
  <c r="I42" i="29"/>
  <c r="AQ75" i="3"/>
  <c r="H20" i="25"/>
  <c r="I34" i="25"/>
  <c r="D15" i="21"/>
  <c r="CG71" i="3"/>
  <c r="H70" i="13"/>
  <c r="U27" i="3"/>
  <c r="BG25" i="3"/>
  <c r="BV8" i="3"/>
  <c r="J14" i="13"/>
  <c r="J73" i="19"/>
  <c r="I38" i="20"/>
  <c r="M17" i="19"/>
  <c r="D58" i="24"/>
  <c r="L49" i="6"/>
  <c r="E40" i="4"/>
  <c r="D51" i="7"/>
  <c r="D14" i="20"/>
  <c r="AI71" i="3"/>
  <c r="M28" i="19"/>
  <c r="R11" i="4"/>
  <c r="BG49" i="3"/>
  <c r="L29" i="13"/>
  <c r="CB40" i="3"/>
  <c r="E15" i="29"/>
  <c r="BP28" i="3"/>
  <c r="E59" i="12"/>
  <c r="AC54" i="3"/>
  <c r="E73" i="14"/>
  <c r="D62" i="25"/>
  <c r="G64" i="3"/>
  <c r="E30" i="13"/>
  <c r="L30" i="4"/>
  <c r="L24" i="3"/>
  <c r="F17" i="4"/>
  <c r="Q19" i="19"/>
  <c r="K68" i="14"/>
  <c r="D26" i="20"/>
  <c r="D69" i="2"/>
  <c r="J48" i="28"/>
  <c r="F61" i="28"/>
  <c r="J7" i="22"/>
  <c r="R64" i="4"/>
  <c r="G30" i="26"/>
  <c r="E52" i="4"/>
  <c r="N37" i="19"/>
  <c r="N12" i="13"/>
  <c r="I59" i="28"/>
  <c r="F27" i="21"/>
  <c r="BM19" i="3"/>
  <c r="D98" i="1"/>
  <c r="BN39" i="3"/>
  <c r="CU54" i="3"/>
  <c r="AR62" i="3"/>
  <c r="BP73" i="3"/>
  <c r="D36" i="26"/>
  <c r="K52" i="19"/>
  <c r="L44" i="13"/>
  <c r="D65" i="16"/>
  <c r="F22" i="20"/>
  <c r="CR60" i="3"/>
  <c r="E12" i="2"/>
  <c r="C88" i="1"/>
  <c r="BM67" i="3"/>
  <c r="BG60" i="3"/>
  <c r="Q36" i="14"/>
  <c r="U20" i="14"/>
  <c r="D71" i="2"/>
  <c r="E57" i="14"/>
  <c r="I12" i="25"/>
  <c r="O72" i="14"/>
  <c r="E38" i="5"/>
  <c r="G17" i="28"/>
  <c r="I74" i="25"/>
  <c r="AI49" i="3"/>
  <c r="F30" i="3"/>
  <c r="J73" i="3"/>
  <c r="CU32" i="3"/>
  <c r="BD14" i="3"/>
  <c r="E7" i="3"/>
  <c r="E11" i="1"/>
  <c r="T25" i="3"/>
  <c r="AI37" i="3"/>
  <c r="AF75" i="3"/>
  <c r="D52" i="5"/>
  <c r="Q40" i="19"/>
  <c r="I69" i="6"/>
  <c r="I24" i="22"/>
  <c r="CB28" i="3"/>
  <c r="CU31" i="3"/>
  <c r="CK18" i="3"/>
  <c r="O44" i="3"/>
  <c r="BP37" i="3"/>
  <c r="F51" i="19"/>
  <c r="P43" i="4"/>
  <c r="G9" i="2"/>
  <c r="D45" i="15"/>
  <c r="BV43" i="3"/>
  <c r="I29" i="13"/>
  <c r="CL53" i="3"/>
  <c r="D62" i="5"/>
  <c r="F52" i="25"/>
  <c r="E50" i="2"/>
  <c r="AU73" i="3"/>
  <c r="AH26" i="3"/>
  <c r="AY21" i="3"/>
  <c r="G70" i="22"/>
  <c r="AE48" i="3"/>
  <c r="AA19" i="3"/>
  <c r="AO62" i="3"/>
  <c r="AK69" i="3"/>
  <c r="E18" i="3"/>
  <c r="AS60" i="3"/>
  <c r="C75" i="1"/>
  <c r="BY70" i="3"/>
  <c r="E45" i="27"/>
  <c r="M7" i="28"/>
  <c r="J67" i="19"/>
  <c r="G32" i="26"/>
  <c r="I62" i="22"/>
  <c r="F57" i="20"/>
  <c r="AQ17" i="3"/>
  <c r="AL44" i="3"/>
  <c r="M47" i="3"/>
  <c r="BJ67" i="3"/>
  <c r="E38" i="4"/>
  <c r="AE51" i="3"/>
  <c r="BP39" i="3"/>
  <c r="M27" i="13"/>
  <c r="F46" i="15"/>
  <c r="E75" i="7"/>
  <c r="D38" i="6"/>
  <c r="M51" i="13"/>
  <c r="M66" i="14"/>
  <c r="CO49" i="3"/>
  <c r="CC50" i="3"/>
  <c r="N22" i="6"/>
  <c r="H43" i="5"/>
  <c r="E26" i="25"/>
  <c r="I58" i="20"/>
  <c r="CR12" i="3"/>
  <c r="D56" i="2"/>
  <c r="M40" i="4"/>
  <c r="AU36" i="3"/>
  <c r="U74" i="14"/>
  <c r="BZ29" i="3"/>
  <c r="BC41" i="3"/>
  <c r="AE39" i="3"/>
  <c r="K23" i="13"/>
  <c r="D62" i="11"/>
  <c r="AV57" i="3"/>
  <c r="Z55" i="3"/>
  <c r="J56" i="13"/>
  <c r="AH17" i="3"/>
  <c r="L45" i="28"/>
  <c r="E30" i="12"/>
  <c r="Z34" i="3"/>
  <c r="K44" i="13"/>
  <c r="Q34" i="19"/>
  <c r="CU18" i="3"/>
  <c r="G107" i="1"/>
  <c r="CA64" i="3"/>
  <c r="I8" i="14"/>
  <c r="D45" i="5"/>
  <c r="K32" i="19"/>
  <c r="S38" i="4"/>
  <c r="O8" i="3"/>
  <c r="E39" i="5"/>
  <c r="I7" i="3"/>
  <c r="AR46" i="3"/>
  <c r="G19" i="13"/>
  <c r="O28" i="14"/>
  <c r="V31" i="3"/>
  <c r="K24" i="13"/>
  <c r="AI10" i="3"/>
  <c r="N44" i="14"/>
  <c r="BU22" i="3"/>
  <c r="J43" i="3"/>
  <c r="AH66" i="3"/>
  <c r="CG17" i="3"/>
  <c r="BW35" i="3"/>
  <c r="BZ9" i="3"/>
  <c r="P13" i="19"/>
  <c r="F63" i="15"/>
  <c r="J61" i="14"/>
  <c r="D47" i="17"/>
  <c r="O40" i="4"/>
  <c r="L12" i="19"/>
  <c r="Q63" i="3"/>
  <c r="D45" i="6"/>
  <c r="S75" i="4"/>
  <c r="E71" i="21"/>
  <c r="AD18" i="3"/>
  <c r="F7" i="19"/>
  <c r="K29" i="19"/>
  <c r="AN32" i="3"/>
  <c r="K73" i="14"/>
  <c r="D60" i="14"/>
  <c r="BA29" i="3"/>
  <c r="H45" i="29"/>
  <c r="E17" i="26"/>
  <c r="E52" i="14"/>
  <c r="BB27" i="3"/>
  <c r="BH21" i="3"/>
  <c r="I61" i="3"/>
  <c r="G15" i="14"/>
  <c r="Y10" i="3"/>
  <c r="F70" i="13"/>
  <c r="X64" i="3"/>
  <c r="BJ38" i="3"/>
  <c r="BZ44" i="3"/>
  <c r="AK31" i="3"/>
  <c r="AU17" i="3"/>
  <c r="BP24" i="3"/>
  <c r="K12" i="19"/>
  <c r="D75" i="4"/>
  <c r="AX48" i="3"/>
  <c r="L9" i="13"/>
  <c r="AI32" i="3"/>
  <c r="E114" i="1"/>
  <c r="BL23" i="3"/>
  <c r="M75" i="19"/>
  <c r="H48" i="3"/>
  <c r="I43" i="3"/>
  <c r="BX36" i="3"/>
  <c r="F49" i="5"/>
  <c r="AJ37" i="3"/>
  <c r="H19" i="25"/>
  <c r="E27" i="3"/>
  <c r="AX73" i="3"/>
  <c r="AW19" i="3"/>
  <c r="K63" i="19"/>
  <c r="BZ35" i="3"/>
  <c r="M37" i="19"/>
  <c r="Q9" i="19"/>
  <c r="O58" i="19"/>
  <c r="D47" i="10"/>
  <c r="CQ72" i="3"/>
  <c r="I29" i="20"/>
  <c r="BO27" i="3"/>
  <c r="BE50" i="3"/>
  <c r="Q28" i="3"/>
  <c r="I50" i="22"/>
  <c r="J39" i="19"/>
  <c r="F25" i="11"/>
  <c r="F61" i="15"/>
  <c r="T62" i="3"/>
  <c r="Q64" i="3"/>
  <c r="Y58" i="3"/>
  <c r="K26" i="13"/>
  <c r="G26" i="19"/>
  <c r="CE51" i="3"/>
  <c r="BW18" i="3"/>
  <c r="J30" i="3"/>
  <c r="X9" i="3"/>
  <c r="BA37" i="3"/>
  <c r="CK37" i="3"/>
  <c r="AR20" i="3"/>
  <c r="K11" i="13"/>
  <c r="BB19" i="3"/>
  <c r="AE37" i="3"/>
  <c r="BE67" i="3"/>
  <c r="I68" i="14"/>
  <c r="G60" i="22"/>
  <c r="D33" i="29"/>
  <c r="D44" i="15"/>
  <c r="M45" i="14"/>
  <c r="AG19" i="3"/>
  <c r="J32" i="29"/>
  <c r="D59" i="4"/>
  <c r="R58" i="3"/>
  <c r="BW41" i="3"/>
  <c r="P50" i="19"/>
  <c r="G13" i="5"/>
  <c r="BN32" i="3"/>
  <c r="D17" i="17"/>
  <c r="E57" i="19"/>
  <c r="L32" i="19"/>
  <c r="T42" i="14"/>
  <c r="D24" i="23"/>
  <c r="U26" i="3"/>
  <c r="AL19" i="3"/>
  <c r="CF43" i="3"/>
  <c r="G27" i="3"/>
  <c r="BC62" i="3"/>
  <c r="N31" i="3"/>
  <c r="BS72" i="3"/>
  <c r="M74" i="3"/>
  <c r="AD51" i="3"/>
  <c r="H12" i="14"/>
  <c r="AJ35" i="3"/>
  <c r="D16" i="12"/>
  <c r="P59" i="4"/>
  <c r="CQ48" i="3"/>
  <c r="D63" i="4"/>
  <c r="G57" i="29"/>
  <c r="AX71" i="3"/>
  <c r="AS75" i="3"/>
  <c r="W55" i="3"/>
  <c r="AG59" i="3"/>
  <c r="BP22" i="3"/>
  <c r="AJ29" i="3"/>
  <c r="BZ63" i="3"/>
  <c r="BE52" i="3"/>
  <c r="BJ49" i="3"/>
  <c r="D72" i="24"/>
  <c r="AV50" i="3"/>
  <c r="W31" i="3"/>
  <c r="CD20" i="3"/>
  <c r="CB10" i="3"/>
  <c r="P56" i="4"/>
  <c r="AO15" i="3"/>
  <c r="Q30" i="19"/>
  <c r="I40" i="28"/>
  <c r="U63" i="3"/>
  <c r="G56" i="28"/>
  <c r="D59" i="28"/>
  <c r="L53" i="13"/>
  <c r="E34" i="26"/>
  <c r="AJ55" i="3"/>
  <c r="BU68" i="3"/>
  <c r="O22" i="3"/>
  <c r="F38" i="11"/>
  <c r="E43" i="24"/>
  <c r="Y44" i="3"/>
  <c r="AQ10" i="3"/>
  <c r="BX26" i="3"/>
  <c r="CE30" i="3"/>
  <c r="D21" i="1"/>
  <c r="AI66" i="3"/>
  <c r="E31" i="21"/>
  <c r="P65" i="19"/>
  <c r="F7" i="4"/>
  <c r="CH21" i="3"/>
  <c r="AT59" i="3"/>
  <c r="I14" i="14"/>
  <c r="AE28" i="3"/>
  <c r="Q33" i="14"/>
  <c r="F44" i="21"/>
  <c r="E13" i="11"/>
  <c r="D96" i="1"/>
  <c r="D67" i="2"/>
  <c r="W67" i="3"/>
  <c r="CD7" i="3"/>
  <c r="M26" i="13"/>
  <c r="E50" i="7"/>
  <c r="F33" i="25"/>
  <c r="CB54" i="3"/>
  <c r="CK30" i="3"/>
  <c r="I33" i="4"/>
  <c r="BB60" i="3"/>
  <c r="G47" i="22"/>
  <c r="D61" i="6"/>
  <c r="E26" i="16"/>
  <c r="K9" i="22"/>
  <c r="BQ8" i="3"/>
  <c r="F57" i="11"/>
  <c r="E11" i="26"/>
  <c r="CR36" i="3"/>
  <c r="U61" i="14"/>
  <c r="E34" i="22"/>
  <c r="D35" i="11"/>
  <c r="G49" i="28"/>
  <c r="BZ72" i="3"/>
  <c r="D21" i="8"/>
  <c r="K50" i="13"/>
  <c r="H74" i="22"/>
  <c r="BG59" i="3"/>
  <c r="CF38" i="3"/>
  <c r="O31" i="19"/>
  <c r="BM56" i="3"/>
  <c r="BU39" i="3"/>
  <c r="F41" i="13"/>
  <c r="G57" i="2"/>
  <c r="F69" i="6"/>
  <c r="AU51" i="3"/>
  <c r="G27" i="2"/>
  <c r="E32" i="11"/>
  <c r="D67" i="25"/>
  <c r="BQ51" i="3"/>
  <c r="E56" i="5"/>
  <c r="D32" i="6"/>
  <c r="F48" i="19"/>
  <c r="Q66" i="3"/>
  <c r="CL9" i="3"/>
  <c r="S26" i="3"/>
  <c r="D21" i="17"/>
  <c r="E60" i="20"/>
  <c r="E15" i="5"/>
  <c r="BM12" i="3"/>
  <c r="G49" i="25"/>
  <c r="G7" i="6"/>
  <c r="T38" i="14"/>
  <c r="Y68" i="3"/>
  <c r="G33" i="2"/>
  <c r="H48" i="2"/>
  <c r="L51" i="19"/>
  <c r="G67" i="3"/>
  <c r="J37" i="28"/>
  <c r="H24" i="19"/>
  <c r="M35" i="14"/>
  <c r="D74" i="2"/>
  <c r="AT11" i="3"/>
  <c r="J24" i="3"/>
  <c r="AK56" i="3"/>
  <c r="S7" i="14"/>
  <c r="P65" i="3"/>
  <c r="BK38" i="3"/>
  <c r="AO23" i="3"/>
  <c r="E125" i="1"/>
  <c r="AR49" i="3"/>
  <c r="AB70" i="3"/>
  <c r="D17" i="5"/>
  <c r="D63" i="23"/>
  <c r="D21" i="5"/>
  <c r="H75" i="20"/>
  <c r="K39" i="22"/>
  <c r="I29" i="3"/>
  <c r="BU72" i="3"/>
  <c r="CF7" i="3"/>
  <c r="U58" i="3"/>
  <c r="AU68" i="3"/>
  <c r="AY15" i="3"/>
  <c r="J23" i="6"/>
  <c r="J39" i="13"/>
  <c r="D26" i="26"/>
  <c r="I24" i="29"/>
  <c r="E55" i="13"/>
  <c r="I7" i="20"/>
  <c r="F33" i="22"/>
  <c r="I42" i="28"/>
  <c r="M28" i="4"/>
  <c r="D58" i="15"/>
  <c r="I57" i="25"/>
  <c r="E56" i="13"/>
  <c r="E72" i="5"/>
  <c r="T43" i="4"/>
  <c r="K47" i="22"/>
  <c r="F30" i="11"/>
  <c r="F8" i="25"/>
  <c r="K38" i="19"/>
  <c r="E51" i="26"/>
  <c r="L14" i="4"/>
  <c r="D66" i="8"/>
  <c r="D40" i="16"/>
  <c r="D65" i="8"/>
  <c r="D69" i="7"/>
  <c r="I23" i="25"/>
  <c r="R49" i="4"/>
  <c r="H57" i="25"/>
  <c r="M9" i="19"/>
  <c r="N33" i="6"/>
  <c r="Q68" i="14"/>
  <c r="BN18" i="3"/>
  <c r="AM45" i="3"/>
  <c r="E58" i="21"/>
  <c r="G32" i="14"/>
  <c r="F38" i="22"/>
  <c r="D52" i="17"/>
  <c r="R55" i="4"/>
  <c r="F66" i="28"/>
  <c r="K49" i="22"/>
  <c r="N57" i="13"/>
  <c r="F44" i="25"/>
  <c r="D28" i="24"/>
  <c r="H21" i="22"/>
  <c r="J27" i="29"/>
  <c r="H69" i="25"/>
  <c r="S11" i="14"/>
  <c r="F32" i="15"/>
  <c r="D11" i="18"/>
  <c r="E8" i="16"/>
  <c r="E48" i="13"/>
  <c r="D56" i="21"/>
  <c r="E65" i="27"/>
  <c r="D43" i="19"/>
  <c r="E75" i="19"/>
  <c r="N74" i="6"/>
  <c r="D64" i="24"/>
  <c r="I39" i="22"/>
  <c r="P39" i="14"/>
  <c r="F43" i="15"/>
  <c r="BN30" i="3"/>
  <c r="AH74" i="3"/>
  <c r="D45" i="2"/>
  <c r="N65" i="14"/>
  <c r="AM20" i="3"/>
  <c r="CF71" i="3"/>
  <c r="I50" i="20"/>
  <c r="D67" i="8"/>
  <c r="D15" i="28"/>
  <c r="D64" i="16"/>
  <c r="E43" i="15"/>
  <c r="R66" i="3"/>
  <c r="G67" i="22"/>
  <c r="D42" i="29"/>
  <c r="AA21" i="3"/>
  <c r="I25" i="20"/>
  <c r="D18" i="5"/>
  <c r="E11" i="4"/>
  <c r="D42" i="14"/>
  <c r="L43" i="14"/>
  <c r="E15" i="4"/>
  <c r="R53" i="3"/>
  <c r="F36" i="21"/>
  <c r="BB54" i="3"/>
  <c r="I45" i="22"/>
  <c r="R65" i="4"/>
  <c r="G55" i="22"/>
  <c r="G68" i="25"/>
  <c r="I35" i="20"/>
  <c r="L14" i="14"/>
  <c r="CB16" i="3"/>
  <c r="J15" i="22"/>
  <c r="T15" i="3"/>
  <c r="AZ44" i="3"/>
  <c r="BN42" i="3"/>
  <c r="E15" i="27"/>
  <c r="K14" i="14"/>
  <c r="R25" i="4"/>
  <c r="M20" i="28"/>
  <c r="K53" i="13"/>
  <c r="K35" i="14"/>
  <c r="F27" i="5"/>
  <c r="AT13" i="3"/>
  <c r="L46" i="3"/>
  <c r="F75" i="29"/>
  <c r="T61" i="3"/>
  <c r="D46" i="16"/>
  <c r="E60" i="4"/>
  <c r="I43" i="28"/>
  <c r="D26" i="17"/>
  <c r="F13" i="4"/>
  <c r="AY9" i="3"/>
  <c r="E31" i="15"/>
  <c r="L15" i="14"/>
  <c r="E64" i="12"/>
  <c r="G39" i="15"/>
  <c r="D39" i="8"/>
  <c r="Q62" i="14"/>
  <c r="P75" i="4"/>
  <c r="BR12" i="3"/>
  <c r="J65" i="29"/>
  <c r="D60" i="5"/>
  <c r="D41" i="7"/>
  <c r="AZ20" i="3"/>
  <c r="CB64" i="3"/>
  <c r="N42" i="19"/>
  <c r="F37" i="22"/>
  <c r="CS59" i="3"/>
  <c r="BT22" i="3"/>
  <c r="F25" i="13"/>
  <c r="G32" i="25"/>
  <c r="F67" i="25"/>
  <c r="E74" i="29"/>
  <c r="D23" i="27"/>
  <c r="M66" i="6"/>
  <c r="J52" i="19"/>
  <c r="I32" i="28"/>
  <c r="H53" i="20"/>
  <c r="K40" i="22"/>
  <c r="U54" i="14"/>
  <c r="E19" i="27"/>
  <c r="I63" i="19"/>
  <c r="R23" i="4"/>
  <c r="M9" i="28"/>
  <c r="R57" i="4"/>
  <c r="AW59" i="3"/>
  <c r="E61" i="7"/>
  <c r="J37" i="22"/>
  <c r="F71" i="4"/>
  <c r="D8" i="17"/>
  <c r="J7" i="19"/>
  <c r="N53" i="14"/>
  <c r="K56" i="25"/>
  <c r="P46" i="14"/>
  <c r="N62" i="13"/>
  <c r="E110" i="1"/>
  <c r="E75" i="13"/>
  <c r="G26" i="20"/>
  <c r="M26" i="28"/>
  <c r="D12" i="27"/>
  <c r="L66" i="4"/>
  <c r="K60" i="19"/>
  <c r="I40" i="22"/>
  <c r="E39" i="22"/>
  <c r="L43" i="28"/>
  <c r="E55" i="15"/>
  <c r="J45" i="29"/>
  <c r="AL46" i="3"/>
  <c r="L55" i="14"/>
  <c r="G63" i="4"/>
  <c r="D24" i="14"/>
  <c r="F28" i="13"/>
  <c r="H61" i="4"/>
  <c r="F31" i="4"/>
  <c r="U40" i="14"/>
  <c r="F55" i="4"/>
  <c r="L59" i="13"/>
  <c r="D13" i="11"/>
  <c r="I23" i="29"/>
  <c r="G21" i="21"/>
  <c r="L34" i="4"/>
  <c r="AK47" i="3"/>
  <c r="U74" i="3"/>
  <c r="G62" i="29"/>
  <c r="L8" i="28"/>
  <c r="J19" i="22"/>
  <c r="F9" i="26"/>
  <c r="G20" i="22"/>
  <c r="L47" i="19"/>
  <c r="D7" i="26"/>
  <c r="G69" i="28"/>
  <c r="L62" i="22"/>
  <c r="G65" i="4"/>
  <c r="N71" i="6"/>
  <c r="E38" i="20"/>
  <c r="N7" i="13"/>
  <c r="G68" i="19"/>
  <c r="N54" i="19"/>
  <c r="CC27" i="3"/>
  <c r="F14" i="29"/>
  <c r="D15" i="23"/>
  <c r="D10" i="20"/>
  <c r="D48" i="5"/>
  <c r="Q27" i="14"/>
  <c r="E62" i="13"/>
  <c r="G36" i="15"/>
  <c r="N75" i="6"/>
  <c r="G47" i="14"/>
  <c r="H49" i="25"/>
  <c r="G71" i="26"/>
  <c r="E71" i="25"/>
  <c r="D65" i="29"/>
  <c r="I11" i="14"/>
  <c r="L7" i="22"/>
  <c r="F41" i="15"/>
  <c r="N25" i="6"/>
  <c r="BI71" i="3"/>
  <c r="O41" i="14"/>
  <c r="E29" i="24"/>
  <c r="R54" i="3"/>
  <c r="E33" i="20"/>
  <c r="F23" i="4"/>
  <c r="E44" i="4"/>
  <c r="G40" i="3"/>
  <c r="AU48" i="3"/>
  <c r="J61" i="25"/>
  <c r="G28" i="22"/>
  <c r="R18" i="14"/>
  <c r="BW9" i="3"/>
  <c r="D70" i="7"/>
  <c r="G53" i="3"/>
  <c r="F18" i="11"/>
  <c r="E25" i="22"/>
  <c r="F29" i="25"/>
  <c r="F18" i="20"/>
  <c r="D11" i="22"/>
  <c r="BI46" i="3"/>
  <c r="F19" i="13"/>
  <c r="D45" i="28"/>
  <c r="I44" i="22"/>
  <c r="E52" i="12"/>
  <c r="I25" i="29"/>
  <c r="CQ23" i="3"/>
  <c r="CI19" i="3"/>
  <c r="K59" i="13"/>
  <c r="I36" i="20"/>
  <c r="N61" i="6"/>
  <c r="T62" i="14"/>
  <c r="K17" i="14"/>
  <c r="D20" i="2"/>
  <c r="H23" i="25"/>
  <c r="CE70" i="3"/>
  <c r="BI62" i="3"/>
  <c r="F15" i="21"/>
  <c r="N67" i="13"/>
  <c r="Y23" i="3"/>
  <c r="AP52" i="3"/>
  <c r="R10" i="14"/>
  <c r="J59" i="29"/>
  <c r="G13" i="13"/>
  <c r="G61" i="29"/>
  <c r="I24" i="20"/>
  <c r="Q7" i="19"/>
  <c r="N70" i="14"/>
  <c r="G24" i="22"/>
  <c r="D31" i="15"/>
  <c r="AE63" i="3"/>
  <c r="M17" i="28"/>
  <c r="BI69" i="3"/>
  <c r="BF23" i="3"/>
  <c r="L34" i="22"/>
  <c r="CE56" i="3"/>
  <c r="J58" i="29"/>
  <c r="K47" i="19"/>
  <c r="N46" i="13"/>
  <c r="E49" i="4"/>
  <c r="E26" i="4"/>
  <c r="AT62" i="3"/>
  <c r="E46" i="22"/>
  <c r="CK29" i="3"/>
  <c r="BF36" i="3"/>
  <c r="E18" i="14"/>
  <c r="D8" i="9"/>
  <c r="N49" i="14"/>
  <c r="E15" i="16"/>
  <c r="G23" i="1"/>
  <c r="CB62" i="3"/>
  <c r="L47" i="3"/>
  <c r="J53" i="14"/>
  <c r="L69" i="3"/>
  <c r="BR59" i="3"/>
  <c r="CO34" i="3"/>
  <c r="G30" i="29"/>
  <c r="U34" i="3"/>
  <c r="F38" i="21"/>
  <c r="D15" i="11"/>
  <c r="AV12" i="3"/>
  <c r="E40" i="22"/>
  <c r="I75" i="6"/>
  <c r="BI58" i="3"/>
  <c r="AU34" i="3"/>
  <c r="CB59" i="3"/>
  <c r="L67" i="19"/>
  <c r="CN49" i="3"/>
  <c r="F60" i="6"/>
  <c r="E43" i="5"/>
  <c r="AZ67" i="3"/>
  <c r="D55" i="19"/>
  <c r="E7" i="4"/>
  <c r="K7" i="14"/>
  <c r="E42" i="5"/>
  <c r="G24" i="5"/>
  <c r="BO28" i="3"/>
  <c r="D9" i="18"/>
  <c r="L14" i="28"/>
  <c r="G18" i="21"/>
  <c r="D27" i="27"/>
  <c r="E23" i="20"/>
  <c r="I28" i="20"/>
  <c r="J23" i="22"/>
  <c r="I45" i="19"/>
  <c r="K28" i="14"/>
  <c r="F35" i="29"/>
  <c r="K11" i="22"/>
  <c r="D9" i="11"/>
  <c r="E26" i="13"/>
  <c r="H55" i="5"/>
  <c r="N27" i="13"/>
  <c r="E44" i="20"/>
  <c r="I63" i="22"/>
  <c r="E19" i="19"/>
  <c r="J57" i="29"/>
  <c r="H71" i="29"/>
  <c r="N10" i="14"/>
  <c r="H10" i="13"/>
  <c r="D14" i="15"/>
  <c r="E62" i="22"/>
  <c r="G75" i="19"/>
  <c r="D10" i="5"/>
  <c r="BQ39" i="3"/>
  <c r="H49" i="4"/>
  <c r="E46" i="27"/>
  <c r="G26" i="29"/>
  <c r="G53" i="25"/>
  <c r="E67" i="16"/>
  <c r="F63" i="5"/>
  <c r="I31" i="28"/>
  <c r="H54" i="5"/>
  <c r="I37" i="20"/>
  <c r="J9" i="29"/>
  <c r="E17" i="24"/>
  <c r="I26" i="22"/>
  <c r="F44" i="19"/>
  <c r="F64" i="22"/>
  <c r="D42" i="18"/>
  <c r="D62" i="9"/>
  <c r="F75" i="5"/>
  <c r="G66" i="21"/>
  <c r="G37" i="14"/>
  <c r="E68" i="15"/>
  <c r="H58" i="22"/>
  <c r="F71" i="1"/>
  <c r="CH56" i="3"/>
  <c r="N51" i="19"/>
  <c r="D24" i="11"/>
  <c r="BQ15" i="3"/>
  <c r="M75" i="6"/>
  <c r="J30" i="29"/>
  <c r="F69" i="21"/>
  <c r="G48" i="15"/>
  <c r="E32" i="16"/>
  <c r="I67" i="28"/>
  <c r="D25" i="28"/>
  <c r="N13" i="19"/>
  <c r="M31" i="6"/>
  <c r="E62" i="26"/>
  <c r="E21" i="22"/>
  <c r="L46" i="4"/>
  <c r="M49" i="6"/>
  <c r="I33" i="6"/>
  <c r="D73" i="7"/>
  <c r="T33" i="4"/>
  <c r="I46" i="22"/>
  <c r="E56" i="24"/>
  <c r="I12" i="20"/>
  <c r="R45" i="4"/>
  <c r="G43" i="21"/>
  <c r="L8" i="4"/>
  <c r="J50" i="25"/>
  <c r="G53" i="22"/>
  <c r="H38" i="19"/>
  <c r="G39" i="21"/>
  <c r="F47" i="29"/>
  <c r="D68" i="16"/>
  <c r="E17" i="12"/>
  <c r="G17" i="25"/>
  <c r="O27" i="19"/>
  <c r="J8" i="25"/>
  <c r="D26" i="22"/>
  <c r="E29" i="27"/>
  <c r="H52" i="14"/>
  <c r="N63" i="19"/>
  <c r="D28" i="21"/>
  <c r="H26" i="29"/>
  <c r="K53" i="14"/>
  <c r="P36" i="19"/>
  <c r="W61" i="3"/>
  <c r="D36" i="16"/>
  <c r="CC61" i="3"/>
  <c r="D56" i="23"/>
  <c r="F39" i="19"/>
  <c r="S9" i="4"/>
  <c r="E41" i="27"/>
  <c r="D74" i="8"/>
  <c r="G71" i="4"/>
  <c r="D50" i="10"/>
  <c r="P10" i="14"/>
  <c r="BX8" i="3"/>
  <c r="D47" i="18"/>
  <c r="I37" i="19"/>
  <c r="CO37" i="3"/>
  <c r="D49" i="20"/>
  <c r="M21" i="6"/>
  <c r="K7" i="19"/>
  <c r="M7" i="14"/>
  <c r="N45" i="13"/>
  <c r="I41" i="25"/>
  <c r="AY55" i="3"/>
  <c r="J44" i="13"/>
  <c r="D65" i="24"/>
  <c r="N34" i="6"/>
  <c r="N20" i="13"/>
  <c r="Q41" i="3"/>
  <c r="O32" i="19"/>
  <c r="E15" i="21"/>
  <c r="J20" i="19"/>
  <c r="BV33" i="3"/>
  <c r="E44" i="19"/>
  <c r="G35" i="26"/>
  <c r="J52" i="14"/>
  <c r="P66" i="3"/>
  <c r="E15" i="24"/>
  <c r="E23" i="12"/>
  <c r="L45" i="22"/>
  <c r="BE34" i="3"/>
  <c r="U66" i="14"/>
  <c r="E28" i="4"/>
  <c r="E75" i="16"/>
  <c r="F16" i="29"/>
  <c r="E58" i="16"/>
  <c r="S24" i="4"/>
  <c r="BK56" i="3"/>
  <c r="D39" i="9"/>
  <c r="BF48" i="3"/>
  <c r="E41" i="14"/>
  <c r="D56" i="26"/>
  <c r="D41" i="14"/>
  <c r="E41" i="22"/>
  <c r="E52" i="16"/>
  <c r="I10" i="20"/>
  <c r="M34" i="3"/>
  <c r="E14" i="4"/>
  <c r="BJ32" i="3"/>
  <c r="D26" i="29"/>
  <c r="I72" i="3"/>
  <c r="P28" i="14"/>
  <c r="H11" i="4"/>
  <c r="G108" i="1"/>
  <c r="CT57" i="3"/>
  <c r="BO29" i="3"/>
  <c r="F19" i="14"/>
  <c r="F82" i="1"/>
  <c r="W72" i="3"/>
  <c r="AH11" i="3"/>
  <c r="L61" i="22"/>
  <c r="AI61" i="3"/>
  <c r="I58" i="19"/>
  <c r="E47" i="5"/>
  <c r="H48" i="20"/>
  <c r="D9" i="9"/>
  <c r="E75" i="14"/>
  <c r="D62" i="6"/>
  <c r="CR70" i="3"/>
  <c r="CR57" i="3"/>
  <c r="BI22" i="3"/>
  <c r="D73" i="6"/>
  <c r="R46" i="4"/>
  <c r="T26" i="4"/>
  <c r="CQ71" i="3"/>
  <c r="M30" i="13"/>
  <c r="BO56" i="3"/>
  <c r="D29" i="25"/>
  <c r="F19" i="4"/>
  <c r="H72" i="5"/>
  <c r="K38" i="25"/>
  <c r="G30" i="21"/>
  <c r="F69" i="26"/>
  <c r="O48" i="14"/>
  <c r="M12" i="4"/>
  <c r="F63" i="11"/>
  <c r="I54" i="28"/>
  <c r="E7" i="21"/>
  <c r="E65" i="2"/>
  <c r="T16" i="14"/>
  <c r="F65" i="26"/>
  <c r="E54" i="19"/>
  <c r="E32" i="5"/>
  <c r="G39" i="26"/>
  <c r="E31" i="22"/>
  <c r="H22" i="14"/>
  <c r="BF62" i="3"/>
  <c r="H36" i="25"/>
  <c r="E8" i="20"/>
  <c r="BH60" i="3"/>
  <c r="J56" i="14"/>
  <c r="P54" i="19"/>
  <c r="E55" i="19"/>
  <c r="F40" i="14"/>
  <c r="F74" i="20"/>
  <c r="D22" i="9"/>
  <c r="D61" i="15"/>
  <c r="AE27" i="3"/>
  <c r="F74" i="29"/>
  <c r="Q61" i="19"/>
  <c r="G36" i="19"/>
  <c r="D12" i="29"/>
  <c r="E13" i="24"/>
  <c r="H22" i="22"/>
  <c r="D7" i="19"/>
  <c r="K12" i="3"/>
  <c r="BL30" i="3"/>
  <c r="E9" i="29"/>
  <c r="D75" i="11"/>
  <c r="E72" i="4"/>
  <c r="N21" i="13"/>
  <c r="BC29" i="3"/>
  <c r="CG59" i="3"/>
  <c r="M71" i="6"/>
  <c r="L60" i="4"/>
  <c r="BS73" i="3"/>
  <c r="O44" i="14"/>
  <c r="BM40" i="3"/>
  <c r="CH70" i="3"/>
  <c r="Q37" i="14"/>
  <c r="E29" i="15"/>
  <c r="J37" i="14"/>
  <c r="L7" i="6"/>
  <c r="P56" i="19"/>
  <c r="D73" i="17"/>
  <c r="AA44" i="3"/>
  <c r="M45" i="13"/>
  <c r="D33" i="7"/>
  <c r="D67" i="23"/>
  <c r="H73" i="13"/>
  <c r="D63" i="1"/>
  <c r="N73" i="13"/>
  <c r="G24" i="6"/>
  <c r="H31" i="25"/>
  <c r="H26" i="19"/>
  <c r="F25" i="21"/>
  <c r="F66" i="21"/>
  <c r="J38" i="3"/>
  <c r="F73" i="1"/>
  <c r="G47" i="25"/>
  <c r="U44" i="14"/>
  <c r="D22" i="10"/>
  <c r="S51" i="3"/>
  <c r="BM28" i="3"/>
  <c r="M54" i="4"/>
  <c r="M41" i="6"/>
  <c r="AD66" i="3"/>
  <c r="R65" i="3"/>
  <c r="AT41" i="3"/>
  <c r="P51" i="4"/>
  <c r="BQ73" i="3"/>
  <c r="I63" i="29"/>
  <c r="E31" i="3"/>
  <c r="K56" i="3"/>
  <c r="J10" i="19"/>
  <c r="S26" i="14"/>
  <c r="D32" i="9"/>
  <c r="CH20" i="3"/>
  <c r="J47" i="3"/>
  <c r="T24" i="4"/>
  <c r="I26" i="13"/>
  <c r="H73" i="3"/>
  <c r="AR63" i="3"/>
  <c r="D71" i="28"/>
  <c r="AU20" i="3"/>
  <c r="L67" i="14"/>
  <c r="E65" i="22"/>
  <c r="I45" i="29"/>
  <c r="P23" i="19"/>
  <c r="D35" i="12"/>
  <c r="F51" i="15"/>
  <c r="AK44" i="3"/>
  <c r="G46" i="13"/>
  <c r="C49" i="1"/>
  <c r="CA62" i="3"/>
  <c r="J35" i="3"/>
  <c r="G59" i="22"/>
  <c r="K34" i="14"/>
  <c r="E40" i="13"/>
  <c r="D24" i="5"/>
  <c r="R17" i="4"/>
  <c r="CN63" i="3"/>
  <c r="O32" i="3"/>
  <c r="AU64" i="3"/>
  <c r="F72" i="5"/>
  <c r="AV47" i="3"/>
  <c r="J40" i="6"/>
  <c r="AD64" i="3"/>
  <c r="AZ7" i="3"/>
  <c r="F45" i="25"/>
  <c r="CF47" i="3"/>
  <c r="D44" i="22"/>
  <c r="E66" i="29"/>
  <c r="CQ49" i="3"/>
  <c r="F50" i="15"/>
  <c r="CD38" i="3"/>
  <c r="BX65" i="3"/>
  <c r="G21" i="14"/>
  <c r="F31" i="3"/>
  <c r="E64" i="19"/>
  <c r="CH43" i="3"/>
  <c r="CH25" i="3"/>
  <c r="H33" i="29"/>
  <c r="J36" i="29"/>
  <c r="F59" i="21"/>
  <c r="L44" i="22"/>
  <c r="F51" i="14"/>
  <c r="J75" i="29"/>
  <c r="G58" i="19"/>
  <c r="K65" i="22"/>
  <c r="CA29" i="3"/>
  <c r="U35" i="14"/>
  <c r="N70" i="3"/>
  <c r="P32" i="19"/>
  <c r="M9" i="6"/>
  <c r="D20" i="28"/>
  <c r="F51" i="11"/>
  <c r="M13" i="6"/>
  <c r="K18" i="22"/>
  <c r="N65" i="19"/>
  <c r="G27" i="4"/>
  <c r="M67" i="19"/>
  <c r="F45" i="19"/>
  <c r="D27" i="17"/>
  <c r="E8" i="24"/>
  <c r="G49" i="21"/>
  <c r="D33" i="23"/>
  <c r="E35" i="29"/>
  <c r="D72" i="5"/>
  <c r="BF49" i="3"/>
  <c r="D35" i="24"/>
  <c r="T64" i="14"/>
  <c r="BA67" i="3"/>
  <c r="CD36" i="3"/>
  <c r="E68" i="19"/>
  <c r="G38" i="15"/>
  <c r="D30" i="2"/>
  <c r="P18" i="3"/>
  <c r="G71" i="1"/>
  <c r="D36" i="29"/>
  <c r="M58" i="19"/>
  <c r="G53" i="19"/>
  <c r="CH8" i="3"/>
  <c r="P32" i="3"/>
  <c r="BN65" i="3"/>
  <c r="F74" i="19"/>
  <c r="E66" i="21"/>
  <c r="G18" i="6"/>
  <c r="AT36" i="3"/>
  <c r="E27" i="5"/>
  <c r="H7" i="25"/>
  <c r="I44" i="20"/>
  <c r="D46" i="24"/>
  <c r="G31" i="4"/>
  <c r="CH44" i="3"/>
  <c r="I31" i="19"/>
  <c r="CO39" i="3"/>
  <c r="P58" i="4"/>
  <c r="G43" i="13"/>
  <c r="X60" i="3"/>
  <c r="L9" i="6"/>
  <c r="G33" i="15"/>
  <c r="H11" i="5"/>
  <c r="BX7" i="3"/>
  <c r="P19" i="14"/>
  <c r="X67" i="3"/>
  <c r="E34" i="20"/>
  <c r="J38" i="25"/>
  <c r="E51" i="21"/>
  <c r="H34" i="25"/>
  <c r="L17" i="28"/>
  <c r="BF13" i="3"/>
  <c r="H36" i="5"/>
  <c r="D22" i="4"/>
  <c r="BN69" i="3"/>
  <c r="G12" i="6"/>
  <c r="CC75" i="3"/>
  <c r="U43" i="14"/>
  <c r="R26" i="14"/>
  <c r="S40" i="3"/>
  <c r="AB53" i="3"/>
  <c r="D27" i="5"/>
  <c r="I64" i="3"/>
  <c r="G51" i="25"/>
  <c r="D9" i="4"/>
  <c r="AR31" i="3"/>
  <c r="AX46" i="3"/>
  <c r="E57" i="13"/>
  <c r="AB43" i="3"/>
  <c r="AR16" i="3"/>
  <c r="N57" i="3"/>
  <c r="P58" i="19"/>
  <c r="AR50" i="3"/>
  <c r="E36" i="3"/>
  <c r="G59" i="1"/>
  <c r="P31" i="4"/>
  <c r="CO42" i="3"/>
  <c r="E55" i="29"/>
  <c r="M24" i="6"/>
  <c r="AY20" i="3"/>
  <c r="E62" i="25"/>
  <c r="D74" i="6"/>
  <c r="BN15" i="3"/>
  <c r="CD24" i="3"/>
  <c r="AI34" i="3"/>
  <c r="BL19" i="3"/>
  <c r="H24" i="2"/>
  <c r="BR19" i="3"/>
  <c r="D26" i="27"/>
  <c r="BW52" i="3"/>
  <c r="AN68" i="3"/>
  <c r="E64" i="4"/>
  <c r="E69" i="4"/>
  <c r="D34" i="21"/>
  <c r="H51" i="3"/>
  <c r="CS34" i="3"/>
  <c r="N33" i="3"/>
  <c r="AY44" i="3"/>
  <c r="BT10" i="3"/>
  <c r="BT27" i="3"/>
  <c r="P7" i="4"/>
  <c r="E21" i="1"/>
  <c r="E9" i="27"/>
  <c r="H30" i="14"/>
  <c r="N60" i="13"/>
  <c r="D22" i="17"/>
  <c r="CA75" i="3"/>
  <c r="AG25" i="3"/>
  <c r="AB19" i="3"/>
  <c r="I41" i="14"/>
  <c r="AV70" i="3"/>
  <c r="AK10" i="3"/>
  <c r="BZ16" i="3"/>
  <c r="G38" i="28"/>
  <c r="O65" i="19"/>
  <c r="P65" i="14"/>
  <c r="H10" i="22"/>
  <c r="E71" i="27"/>
  <c r="T29" i="4"/>
  <c r="G42" i="21"/>
  <c r="L21" i="28"/>
  <c r="D61" i="22"/>
  <c r="BY7" i="3"/>
  <c r="D54" i="11"/>
  <c r="I35" i="25"/>
  <c r="F23" i="20"/>
  <c r="D30" i="11"/>
  <c r="K26" i="14"/>
  <c r="F27" i="29"/>
  <c r="F65" i="21"/>
  <c r="BE27" i="3"/>
  <c r="E44" i="14"/>
  <c r="F74" i="21"/>
  <c r="R8" i="14"/>
  <c r="F62" i="26"/>
  <c r="H12" i="22"/>
  <c r="E50" i="22"/>
  <c r="H74" i="29"/>
  <c r="J61" i="28"/>
  <c r="N46" i="14"/>
  <c r="K37" i="14"/>
  <c r="D111" i="1"/>
  <c r="N31" i="14"/>
  <c r="R29" i="4"/>
  <c r="D14" i="25"/>
  <c r="D32" i="2"/>
  <c r="I31" i="20"/>
  <c r="BZ42" i="3"/>
  <c r="D44" i="4"/>
  <c r="K75" i="22"/>
  <c r="E17" i="19"/>
  <c r="G66" i="19"/>
  <c r="D12" i="10"/>
  <c r="G47" i="4"/>
  <c r="E61" i="2"/>
  <c r="N14" i="14"/>
  <c r="I13" i="3"/>
  <c r="F35" i="28"/>
  <c r="D46" i="15"/>
  <c r="F31" i="13"/>
  <c r="F25" i="20"/>
  <c r="I56" i="22"/>
  <c r="E42" i="21"/>
  <c r="AR61" i="3"/>
  <c r="N72" i="14"/>
  <c r="D99" i="1"/>
  <c r="S74" i="4"/>
  <c r="AO41" i="3"/>
  <c r="N58" i="19"/>
  <c r="M69" i="13"/>
  <c r="CI42" i="3"/>
  <c r="K72" i="25"/>
  <c r="F74" i="25"/>
  <c r="L62" i="6"/>
  <c r="G24" i="19"/>
  <c r="G37" i="20"/>
  <c r="D57" i="6"/>
  <c r="AJ34" i="3"/>
  <c r="F44" i="28"/>
  <c r="E42" i="13"/>
  <c r="E61" i="22"/>
  <c r="H74" i="14"/>
  <c r="E42" i="12"/>
  <c r="D17" i="2"/>
  <c r="F27" i="26"/>
  <c r="BA17" i="3"/>
  <c r="CC54" i="3"/>
  <c r="D23" i="25"/>
  <c r="I60" i="20"/>
  <c r="E8" i="4"/>
  <c r="E66" i="12"/>
  <c r="D73" i="1"/>
  <c r="Y45" i="3"/>
  <c r="D43" i="14"/>
  <c r="E56" i="15"/>
  <c r="X75" i="3"/>
  <c r="T26" i="3"/>
  <c r="CL15" i="3"/>
  <c r="K16" i="25"/>
  <c r="D13" i="12"/>
  <c r="CS22" i="3"/>
  <c r="CO74" i="3"/>
  <c r="BH45" i="3"/>
  <c r="K22" i="3"/>
  <c r="E49" i="1"/>
  <c r="R30" i="4"/>
  <c r="AZ35" i="3"/>
  <c r="I38" i="13"/>
  <c r="CK54" i="3"/>
  <c r="K21" i="14"/>
  <c r="L11" i="13"/>
  <c r="E70" i="16"/>
  <c r="E49" i="21"/>
  <c r="CN19" i="3"/>
  <c r="G14" i="3"/>
  <c r="AO30" i="3"/>
  <c r="CK52" i="3"/>
  <c r="K51" i="14"/>
  <c r="F83" i="1"/>
  <c r="BQ22" i="3"/>
  <c r="G32" i="28"/>
  <c r="J41" i="25"/>
  <c r="BJ46" i="3"/>
  <c r="O21" i="3"/>
  <c r="E46" i="16"/>
  <c r="D73" i="22"/>
  <c r="E31" i="19"/>
  <c r="R16" i="4"/>
  <c r="BL66" i="3"/>
  <c r="AT47" i="3"/>
  <c r="N71" i="13"/>
  <c r="O29" i="4"/>
  <c r="AE38" i="3"/>
  <c r="AI23" i="3"/>
  <c r="G71" i="5"/>
  <c r="H51" i="4"/>
  <c r="AV24" i="3"/>
  <c r="BO52" i="3"/>
  <c r="J8" i="13"/>
  <c r="AQ14" i="3"/>
  <c r="S32" i="3"/>
  <c r="I28" i="25"/>
  <c r="CH55" i="3"/>
  <c r="T74" i="4"/>
  <c r="L71" i="14"/>
  <c r="E35" i="11"/>
  <c r="H41" i="3"/>
  <c r="I54" i="3"/>
  <c r="AX63" i="3"/>
  <c r="F70" i="6"/>
  <c r="W12" i="3"/>
  <c r="CG12" i="3"/>
  <c r="BN43" i="3"/>
  <c r="H16" i="4"/>
  <c r="BB58" i="3"/>
  <c r="E73" i="3"/>
  <c r="BD29" i="3"/>
  <c r="F36" i="4"/>
  <c r="Q38" i="3"/>
  <c r="C47" i="1"/>
  <c r="E68" i="1"/>
  <c r="CO70" i="3"/>
  <c r="D31" i="27"/>
  <c r="U64" i="14"/>
  <c r="I62" i="25"/>
  <c r="BX55" i="3"/>
  <c r="D75" i="14"/>
  <c r="I29" i="22"/>
  <c r="E11" i="19"/>
  <c r="G57" i="1"/>
  <c r="M66" i="28"/>
  <c r="P17" i="3"/>
  <c r="CH9" i="3"/>
  <c r="BB15" i="3"/>
  <c r="BZ49" i="3"/>
  <c r="Q17" i="14"/>
  <c r="CF46" i="3"/>
  <c r="BR23" i="3"/>
  <c r="BQ72" i="3"/>
  <c r="E68" i="20"/>
  <c r="M35" i="13"/>
  <c r="M16" i="28"/>
  <c r="F64" i="1"/>
  <c r="BK19" i="3"/>
  <c r="CL22" i="3"/>
  <c r="F33" i="2"/>
  <c r="E41" i="1"/>
  <c r="I40" i="6"/>
  <c r="BQ69" i="3"/>
  <c r="O45" i="4"/>
  <c r="P35" i="14"/>
  <c r="BK18" i="3"/>
  <c r="BX38" i="3"/>
  <c r="H34" i="20"/>
  <c r="E22" i="13"/>
  <c r="L17" i="19"/>
  <c r="K58" i="19"/>
  <c r="E42" i="3"/>
  <c r="AK33" i="3"/>
  <c r="BO62" i="3"/>
  <c r="AA64" i="3"/>
  <c r="P45" i="19"/>
  <c r="M24" i="13"/>
  <c r="L20" i="22"/>
  <c r="H67" i="3"/>
  <c r="CN61" i="3"/>
  <c r="BC74" i="3"/>
  <c r="BA68" i="3"/>
  <c r="CF53" i="3"/>
  <c r="AM75" i="3"/>
  <c r="F24" i="20"/>
  <c r="BV39" i="3"/>
  <c r="D70" i="1"/>
  <c r="P36" i="14"/>
  <c r="S74" i="14"/>
  <c r="H54" i="2"/>
  <c r="D36" i="25"/>
  <c r="BH58" i="3"/>
  <c r="F73" i="11"/>
  <c r="F11" i="14"/>
  <c r="D57" i="1"/>
  <c r="AP63" i="3"/>
  <c r="BM33" i="3"/>
  <c r="BI61" i="3"/>
  <c r="D70" i="20"/>
  <c r="AX65" i="3"/>
  <c r="H63" i="19"/>
  <c r="CG23" i="3"/>
  <c r="I59" i="22"/>
  <c r="AQ53" i="3"/>
  <c r="T74" i="3"/>
  <c r="F57" i="6"/>
  <c r="CC13" i="3"/>
  <c r="G58" i="25"/>
  <c r="G36" i="29"/>
  <c r="BH23" i="3"/>
  <c r="I21" i="4"/>
  <c r="L22" i="3"/>
  <c r="AM30" i="3"/>
  <c r="BD8" i="3"/>
  <c r="H31" i="3"/>
  <c r="J27" i="4"/>
  <c r="BF63" i="3"/>
  <c r="C67" i="1"/>
  <c r="AG51" i="3"/>
  <c r="G55" i="19"/>
  <c r="CI65" i="3"/>
  <c r="AX7" i="3"/>
  <c r="AD7" i="3"/>
  <c r="AO32" i="3"/>
  <c r="H49" i="22"/>
  <c r="BB26" i="3"/>
  <c r="E89" i="1"/>
  <c r="E39" i="12"/>
  <c r="D51" i="27"/>
  <c r="Q64" i="14"/>
  <c r="AS25" i="3"/>
  <c r="X34" i="3"/>
  <c r="D51" i="21"/>
  <c r="D18" i="23"/>
  <c r="E38" i="14"/>
  <c r="AI46" i="3"/>
  <c r="G70" i="21"/>
  <c r="J33" i="13"/>
  <c r="BJ28" i="3"/>
  <c r="F41" i="11"/>
  <c r="E23" i="3"/>
  <c r="G50" i="28"/>
  <c r="E60" i="15"/>
  <c r="BA41" i="3"/>
  <c r="H54" i="19"/>
  <c r="D47" i="9"/>
  <c r="D69" i="21"/>
  <c r="H7" i="4"/>
  <c r="G29" i="4"/>
  <c r="S49" i="14"/>
  <c r="D70" i="9"/>
  <c r="K50" i="25"/>
  <c r="H24" i="5"/>
  <c r="L54" i="14"/>
  <c r="G15" i="4"/>
  <c r="D38" i="22"/>
  <c r="N17" i="13"/>
  <c r="H48" i="5"/>
  <c r="Q8" i="19"/>
  <c r="K33" i="25"/>
  <c r="H71" i="4"/>
  <c r="E35" i="27"/>
  <c r="E19" i="25"/>
  <c r="D41" i="15"/>
  <c r="L72" i="19"/>
  <c r="H25" i="20"/>
  <c r="I62" i="20"/>
  <c r="E27" i="22"/>
  <c r="G52" i="28"/>
  <c r="D70" i="5"/>
  <c r="P31" i="14"/>
  <c r="E29" i="2"/>
  <c r="D73" i="21"/>
  <c r="N23" i="6"/>
  <c r="CF36" i="3"/>
  <c r="G28" i="13"/>
  <c r="K69" i="14"/>
  <c r="E59" i="2"/>
  <c r="G29" i="22"/>
  <c r="BM53" i="3"/>
  <c r="BQ48" i="3"/>
  <c r="I70" i="25"/>
  <c r="CC51" i="3"/>
  <c r="E67" i="4"/>
  <c r="G10" i="13"/>
  <c r="L64" i="6"/>
  <c r="AU11" i="3"/>
  <c r="P8" i="14"/>
  <c r="G10" i="15"/>
  <c r="E70" i="22"/>
  <c r="G45" i="29"/>
  <c r="CS56" i="3"/>
  <c r="J20" i="13"/>
  <c r="J18" i="22"/>
  <c r="H64" i="13"/>
  <c r="F109" i="1"/>
  <c r="F30" i="19"/>
  <c r="AW69" i="3"/>
  <c r="D59" i="26"/>
  <c r="F13" i="15"/>
  <c r="D49" i="24"/>
  <c r="F45" i="11"/>
  <c r="F26" i="25"/>
  <c r="CK53" i="3"/>
  <c r="CK55" i="3"/>
  <c r="D68" i="4"/>
  <c r="D74" i="24"/>
  <c r="AU70" i="3"/>
  <c r="R52" i="4"/>
  <c r="F61" i="14"/>
  <c r="J54" i="25"/>
  <c r="E71" i="11"/>
  <c r="Q19" i="3"/>
  <c r="D44" i="2"/>
  <c r="G34" i="1"/>
  <c r="AV11" i="3"/>
  <c r="G48" i="29"/>
  <c r="M70" i="19"/>
  <c r="O36" i="14"/>
  <c r="N10" i="3"/>
  <c r="AL10" i="3"/>
  <c r="J21" i="19"/>
  <c r="M46" i="3"/>
  <c r="AU25" i="3"/>
  <c r="J14" i="22"/>
  <c r="CC26" i="3"/>
  <c r="M16" i="19"/>
  <c r="G13" i="15"/>
  <c r="D54" i="26"/>
  <c r="BX32" i="3"/>
  <c r="E42" i="4"/>
  <c r="F41" i="14"/>
  <c r="AW56" i="3"/>
  <c r="N19" i="3"/>
  <c r="D53" i="19"/>
  <c r="BV31" i="3"/>
  <c r="H15" i="2"/>
  <c r="AE50" i="3"/>
  <c r="D39" i="25"/>
  <c r="G28" i="28"/>
  <c r="CI57" i="3"/>
  <c r="D75" i="5"/>
  <c r="AB44" i="3"/>
  <c r="G75" i="6"/>
  <c r="AZ42" i="3"/>
  <c r="AV36" i="3"/>
  <c r="C97" i="1"/>
  <c r="AB65" i="3"/>
  <c r="G29" i="15"/>
  <c r="CT74" i="3"/>
  <c r="AS38" i="3"/>
  <c r="D67" i="19"/>
  <c r="L29" i="22"/>
  <c r="G17" i="3"/>
  <c r="E53" i="4"/>
  <c r="H58" i="13"/>
  <c r="D42" i="28"/>
  <c r="E74" i="15"/>
  <c r="D73" i="2"/>
  <c r="F43" i="21"/>
  <c r="C85" i="1"/>
  <c r="AH68" i="3"/>
  <c r="J11" i="28"/>
  <c r="T57" i="3"/>
  <c r="M30" i="3"/>
  <c r="H45" i="5"/>
  <c r="CH34" i="3"/>
  <c r="D12" i="24"/>
  <c r="F14" i="20"/>
  <c r="G20" i="5"/>
  <c r="D65" i="6"/>
  <c r="G35" i="25"/>
  <c r="E109" i="1"/>
  <c r="C56" i="1"/>
  <c r="I74" i="22"/>
  <c r="D18" i="7"/>
  <c r="H9" i="29"/>
  <c r="R23" i="14"/>
  <c r="P28" i="4"/>
  <c r="N61" i="3"/>
  <c r="G44" i="15"/>
  <c r="U14" i="14"/>
  <c r="AD63" i="3"/>
  <c r="Y7" i="3"/>
  <c r="J70" i="4"/>
  <c r="J54" i="6"/>
  <c r="BC34" i="3"/>
  <c r="G19" i="21"/>
  <c r="U49" i="14"/>
  <c r="BU67" i="3"/>
  <c r="CU10" i="3"/>
  <c r="F43" i="6"/>
  <c r="G39" i="28"/>
  <c r="Z46" i="3"/>
  <c r="I60" i="19"/>
  <c r="CI69" i="3"/>
  <c r="Y57" i="3"/>
  <c r="P61" i="14"/>
  <c r="L70" i="3"/>
  <c r="I40" i="25"/>
  <c r="H60" i="4"/>
  <c r="P41" i="4"/>
  <c r="I49" i="14"/>
  <c r="J65" i="13"/>
  <c r="G55" i="14"/>
  <c r="AA61" i="3"/>
  <c r="CE58" i="3"/>
  <c r="H8" i="19"/>
  <c r="AX35" i="3"/>
  <c r="BQ36" i="3"/>
  <c r="AM24" i="3"/>
  <c r="BG75" i="3"/>
  <c r="F15" i="6"/>
  <c r="CI14" i="3"/>
  <c r="BZ23" i="3"/>
  <c r="D72" i="25"/>
  <c r="D36" i="6"/>
  <c r="AC73" i="3"/>
  <c r="BE9" i="3"/>
  <c r="J75" i="6"/>
  <c r="J25" i="22"/>
  <c r="D17" i="4"/>
  <c r="BI39" i="3"/>
  <c r="BO10" i="3"/>
  <c r="E21" i="13"/>
  <c r="L18" i="4"/>
  <c r="BS61" i="3"/>
  <c r="CQ36" i="3"/>
  <c r="K54" i="14"/>
  <c r="N69" i="14"/>
  <c r="BD28" i="3"/>
  <c r="E73" i="2"/>
  <c r="L9" i="22"/>
  <c r="D46" i="26"/>
  <c r="L63" i="28"/>
  <c r="U70" i="3"/>
  <c r="BL15" i="3"/>
  <c r="CL27" i="3"/>
  <c r="O25" i="4"/>
  <c r="G20" i="13"/>
  <c r="BY52" i="3"/>
  <c r="CT62" i="3"/>
  <c r="BD57" i="3"/>
  <c r="J52" i="28"/>
  <c r="AV25" i="3"/>
  <c r="CG44" i="3"/>
  <c r="D66" i="1"/>
  <c r="D15" i="19"/>
  <c r="F8" i="4"/>
  <c r="D129" i="1"/>
  <c r="G38" i="21"/>
  <c r="BF34" i="3"/>
  <c r="AD20" i="3"/>
  <c r="CA18" i="3"/>
  <c r="P21" i="14"/>
  <c r="F34" i="14"/>
  <c r="K60" i="25"/>
  <c r="E8" i="11"/>
  <c r="E66" i="2"/>
  <c r="F39" i="11"/>
  <c r="AM52" i="3"/>
  <c r="J64" i="25"/>
  <c r="I44" i="13"/>
  <c r="G44" i="3"/>
  <c r="H69" i="14"/>
  <c r="D35" i="15"/>
  <c r="U14" i="3"/>
  <c r="F31" i="29"/>
  <c r="AA20" i="3"/>
  <c r="I46" i="19"/>
  <c r="X56" i="3"/>
  <c r="F42" i="2"/>
  <c r="E37" i="19"/>
  <c r="AQ38" i="3"/>
  <c r="BO35" i="3"/>
  <c r="E66" i="14"/>
  <c r="M55" i="13"/>
  <c r="BU60" i="3"/>
  <c r="I46" i="29"/>
  <c r="D58" i="10"/>
  <c r="F49" i="15"/>
  <c r="F59" i="14"/>
  <c r="K39" i="13"/>
  <c r="L42" i="28"/>
  <c r="F45" i="20"/>
  <c r="L10" i="6"/>
  <c r="AJ23" i="3"/>
  <c r="D62" i="2"/>
  <c r="CR9" i="3"/>
  <c r="AG14" i="3"/>
  <c r="BS34" i="3"/>
  <c r="BT45" i="3"/>
  <c r="AU46" i="3"/>
  <c r="AB10" i="3"/>
  <c r="G30" i="19"/>
  <c r="F26" i="19"/>
  <c r="AX61" i="3"/>
  <c r="F43" i="19"/>
  <c r="H39" i="14"/>
  <c r="M71" i="19"/>
  <c r="I73" i="19"/>
  <c r="D63" i="15"/>
  <c r="E51" i="13"/>
  <c r="E18" i="11"/>
  <c r="K9" i="19"/>
  <c r="E44" i="13"/>
  <c r="F38" i="20"/>
  <c r="H15" i="29"/>
  <c r="E29" i="13"/>
  <c r="R63" i="4"/>
  <c r="F23" i="25"/>
  <c r="T63" i="4"/>
  <c r="Q20" i="14"/>
  <c r="E63" i="13"/>
  <c r="N56" i="6"/>
  <c r="K65" i="25"/>
  <c r="E58" i="26"/>
  <c r="D68" i="25"/>
  <c r="E42" i="11"/>
  <c r="N50" i="14"/>
  <c r="CD13" i="3"/>
  <c r="L58" i="4"/>
  <c r="K42" i="22"/>
  <c r="L38" i="19"/>
  <c r="H59" i="14"/>
  <c r="M13" i="19"/>
  <c r="CF60" i="3"/>
  <c r="G23" i="14"/>
  <c r="H35" i="29"/>
  <c r="G42" i="6"/>
  <c r="R29" i="3"/>
  <c r="F69" i="14"/>
  <c r="L46" i="19"/>
  <c r="Q28" i="14"/>
  <c r="AY69" i="3"/>
  <c r="N19" i="19"/>
  <c r="BM64" i="3"/>
  <c r="E35" i="4"/>
  <c r="I61" i="20"/>
  <c r="CD50" i="3"/>
  <c r="BW56" i="3"/>
  <c r="E73" i="27"/>
  <c r="BK8" i="3"/>
  <c r="G13" i="29"/>
  <c r="G45" i="15"/>
  <c r="BK68" i="3"/>
  <c r="J11" i="3"/>
  <c r="BF59" i="3"/>
  <c r="L13" i="19"/>
  <c r="BQ27" i="3"/>
  <c r="F59" i="28"/>
  <c r="H29" i="20"/>
  <c r="K67" i="25"/>
  <c r="H59" i="3"/>
  <c r="J25" i="14"/>
  <c r="H66" i="25"/>
  <c r="O9" i="3"/>
  <c r="AH72" i="3"/>
  <c r="H28" i="14"/>
  <c r="CL42" i="3"/>
  <c r="S40" i="4"/>
  <c r="CG68" i="3"/>
  <c r="M21" i="19"/>
  <c r="J40" i="25"/>
  <c r="AQ40" i="3"/>
  <c r="G72" i="5"/>
  <c r="H30" i="29"/>
  <c r="G37" i="5"/>
  <c r="Q53" i="3"/>
  <c r="F49" i="26"/>
  <c r="G45" i="25"/>
  <c r="D49" i="10"/>
  <c r="BW69" i="3"/>
  <c r="CT56" i="3"/>
  <c r="AQ41" i="3"/>
  <c r="E12" i="29"/>
  <c r="E20" i="2"/>
  <c r="CG22" i="3"/>
  <c r="D50" i="11"/>
  <c r="D10" i="16"/>
  <c r="E19" i="16"/>
  <c r="J68" i="13"/>
  <c r="AW20" i="3"/>
  <c r="AV23" i="3"/>
  <c r="K61" i="22"/>
  <c r="D59" i="12"/>
  <c r="I18" i="29"/>
  <c r="M10" i="19"/>
  <c r="F54" i="2"/>
  <c r="BY59" i="3"/>
  <c r="J68" i="29"/>
  <c r="O10" i="4"/>
  <c r="BG41" i="3"/>
  <c r="AK16" i="3"/>
  <c r="AZ24" i="3"/>
  <c r="C53" i="1"/>
  <c r="U28" i="3"/>
  <c r="AX72" i="3"/>
  <c r="U57" i="3"/>
  <c r="E46" i="3"/>
  <c r="G125" i="1"/>
  <c r="M47" i="19"/>
  <c r="L40" i="6"/>
  <c r="S8" i="4"/>
  <c r="J39" i="4"/>
  <c r="AU72" i="3"/>
  <c r="AF27" i="3"/>
  <c r="J35" i="13"/>
  <c r="D27" i="4"/>
  <c r="I17" i="13"/>
  <c r="BD38" i="3"/>
  <c r="AY12" i="3"/>
  <c r="F18" i="1"/>
  <c r="C60" i="1"/>
  <c r="BW49" i="3"/>
  <c r="F18" i="13"/>
  <c r="F36" i="22"/>
  <c r="AC61" i="3"/>
  <c r="AZ63" i="3"/>
  <c r="M47" i="13"/>
  <c r="L12" i="13"/>
  <c r="M21" i="14"/>
  <c r="H53" i="13"/>
  <c r="BK25" i="3"/>
  <c r="CI18" i="3"/>
  <c r="Z23" i="3"/>
  <c r="H45" i="2"/>
  <c r="F23" i="22"/>
  <c r="H25" i="13"/>
  <c r="I55" i="14"/>
  <c r="BB16" i="3"/>
  <c r="E32" i="21"/>
  <c r="N44" i="3"/>
  <c r="AP41" i="3"/>
  <c r="CD37" i="3"/>
  <c r="BM52" i="3"/>
  <c r="S75" i="3"/>
  <c r="AM32" i="3"/>
  <c r="BU16" i="3"/>
  <c r="I11" i="13"/>
  <c r="P58" i="3"/>
  <c r="N49" i="19"/>
  <c r="M25" i="3"/>
  <c r="K13" i="14"/>
  <c r="CQ54" i="3"/>
  <c r="AS28" i="3"/>
  <c r="G43" i="6"/>
  <c r="AT55" i="3"/>
  <c r="AS50" i="3"/>
  <c r="F44" i="13"/>
  <c r="S34" i="3"/>
  <c r="J64" i="13"/>
  <c r="V43" i="3"/>
  <c r="CG60" i="3"/>
  <c r="I33" i="14"/>
  <c r="J67" i="29"/>
  <c r="S16" i="3"/>
  <c r="P47" i="14"/>
  <c r="E39" i="2"/>
  <c r="BW67" i="3"/>
  <c r="D27" i="2"/>
  <c r="CL63" i="3"/>
  <c r="AX20" i="3"/>
  <c r="CK40" i="3"/>
  <c r="D52" i="8"/>
  <c r="Q26" i="19"/>
  <c r="AG9" i="3"/>
  <c r="E62" i="14"/>
  <c r="Q75" i="3"/>
  <c r="L30" i="14"/>
  <c r="AH19" i="3"/>
  <c r="BN56" i="3"/>
  <c r="D55" i="5"/>
  <c r="G24" i="4"/>
  <c r="L19" i="19"/>
  <c r="C70" i="1"/>
  <c r="I13" i="13"/>
  <c r="H62" i="29"/>
  <c r="D9" i="25"/>
  <c r="S52" i="3"/>
  <c r="Q26" i="14"/>
  <c r="CN39" i="3"/>
  <c r="F64" i="5"/>
  <c r="F19" i="28"/>
  <c r="BV19" i="3"/>
  <c r="D39" i="19"/>
  <c r="BG39" i="3"/>
  <c r="H48" i="4"/>
  <c r="E21" i="11"/>
  <c r="D24" i="17"/>
  <c r="AH37" i="3"/>
  <c r="I46" i="3"/>
  <c r="F41" i="26"/>
  <c r="G52" i="5"/>
  <c r="S62" i="3"/>
  <c r="CS70" i="3"/>
  <c r="D48" i="2"/>
  <c r="D10" i="2"/>
  <c r="J64" i="3"/>
  <c r="D55" i="16"/>
  <c r="AM11" i="3"/>
  <c r="H56" i="3"/>
  <c r="S19" i="3"/>
  <c r="D73" i="18"/>
  <c r="G39" i="14"/>
  <c r="H54" i="29"/>
  <c r="CC11" i="3"/>
  <c r="C128" i="1"/>
  <c r="H41" i="14"/>
  <c r="I58" i="6"/>
  <c r="F22" i="22"/>
  <c r="F28" i="15"/>
  <c r="S53" i="4"/>
  <c r="E35" i="12"/>
  <c r="R30" i="3"/>
  <c r="AP54" i="3"/>
  <c r="K11" i="3"/>
  <c r="J63" i="22"/>
  <c r="AL56" i="3"/>
  <c r="CI56" i="3"/>
  <c r="D68" i="7"/>
  <c r="S44" i="4"/>
  <c r="E42" i="7"/>
  <c r="L43" i="4"/>
  <c r="CD43" i="3"/>
  <c r="Z67" i="3"/>
  <c r="BB32" i="3"/>
  <c r="BI44" i="3"/>
  <c r="M28" i="13"/>
  <c r="T19" i="3"/>
  <c r="L57" i="28"/>
  <c r="E45" i="11"/>
  <c r="E46" i="4"/>
  <c r="F13" i="22"/>
  <c r="BW31" i="3"/>
  <c r="F9" i="6"/>
  <c r="S16" i="4"/>
  <c r="D29" i="16"/>
  <c r="P53" i="3"/>
  <c r="D19" i="19"/>
  <c r="E17" i="3"/>
  <c r="I51" i="13"/>
  <c r="I29" i="6"/>
  <c r="D12" i="20"/>
  <c r="F48" i="2"/>
  <c r="D14" i="4"/>
  <c r="D114" i="1"/>
  <c r="BZ13" i="3"/>
  <c r="BC47" i="3"/>
  <c r="CH68" i="3"/>
  <c r="D70" i="14"/>
  <c r="J72" i="25"/>
  <c r="M71" i="14"/>
  <c r="CQ60" i="3"/>
  <c r="I16" i="25"/>
  <c r="CC37" i="3"/>
  <c r="BK44" i="3"/>
  <c r="AU59" i="3"/>
  <c r="H51" i="13"/>
  <c r="AD33" i="3"/>
  <c r="I33" i="13"/>
  <c r="AU43" i="3"/>
  <c r="W62" i="3"/>
  <c r="M64" i="3"/>
  <c r="D12" i="9"/>
  <c r="U65" i="3"/>
  <c r="BO54" i="3"/>
  <c r="BE66" i="3"/>
  <c r="AH43" i="3"/>
  <c r="I27" i="25"/>
  <c r="AX29" i="3"/>
  <c r="F20" i="6"/>
  <c r="E44" i="1"/>
  <c r="P55" i="14"/>
  <c r="W41" i="3"/>
  <c r="F47" i="19"/>
  <c r="E88" i="1"/>
  <c r="K65" i="14"/>
  <c r="G33" i="13"/>
  <c r="D67" i="24"/>
  <c r="AP25" i="3"/>
  <c r="BT17" i="3"/>
  <c r="L35" i="4"/>
  <c r="O52" i="14"/>
  <c r="F17" i="19"/>
  <c r="D33" i="19"/>
  <c r="D75" i="20"/>
  <c r="D68" i="19"/>
  <c r="F13" i="1"/>
  <c r="G63" i="6"/>
  <c r="U45" i="14"/>
  <c r="CA51" i="3"/>
  <c r="F55" i="29"/>
  <c r="I70" i="20"/>
  <c r="F64" i="3"/>
  <c r="O14" i="4"/>
  <c r="D70" i="17"/>
  <c r="AK20" i="3"/>
  <c r="D39" i="4"/>
  <c r="J71" i="19"/>
  <c r="CE9" i="3"/>
  <c r="R38" i="4"/>
  <c r="BW48" i="3"/>
  <c r="I68" i="4"/>
  <c r="H30" i="13"/>
  <c r="E40" i="15"/>
  <c r="F21" i="1"/>
  <c r="BT75" i="3"/>
  <c r="D54" i="14"/>
  <c r="F17" i="22"/>
  <c r="F38" i="3"/>
  <c r="I46" i="13"/>
  <c r="F57" i="25"/>
  <c r="CI16" i="3"/>
  <c r="D60" i="7"/>
  <c r="BP12" i="3"/>
  <c r="AZ39" i="3"/>
  <c r="AC75" i="3"/>
  <c r="S39" i="14"/>
  <c r="H32" i="13"/>
  <c r="AO44" i="3"/>
  <c r="E52" i="27"/>
  <c r="G47" i="3"/>
  <c r="CL26" i="3"/>
  <c r="D63" i="12"/>
  <c r="I19" i="22"/>
  <c r="E69" i="2"/>
  <c r="E122" i="1"/>
  <c r="N33" i="14"/>
  <c r="BR61" i="3"/>
  <c r="F17" i="21"/>
  <c r="D41" i="6"/>
  <c r="J16" i="29"/>
  <c r="D52" i="14"/>
  <c r="J21" i="6"/>
  <c r="P50" i="3"/>
  <c r="AM10" i="3"/>
  <c r="D9" i="8"/>
  <c r="D33" i="4"/>
  <c r="L61" i="14"/>
  <c r="CI39" i="3"/>
  <c r="BR63" i="3"/>
  <c r="AD34" i="3"/>
  <c r="T33" i="3"/>
  <c r="G19" i="14"/>
  <c r="U17" i="3"/>
  <c r="Q68" i="19"/>
  <c r="J72" i="4"/>
  <c r="BW72" i="3"/>
  <c r="AS17" i="3"/>
  <c r="F15" i="2"/>
  <c r="L73" i="19"/>
  <c r="BX24" i="3"/>
  <c r="AO20" i="3"/>
  <c r="D7" i="20"/>
  <c r="CU22" i="3"/>
  <c r="BE40" i="3"/>
  <c r="Y73" i="3"/>
  <c r="L22" i="19"/>
  <c r="U39" i="14"/>
  <c r="D44" i="24"/>
  <c r="G49" i="19"/>
  <c r="CN33" i="3"/>
  <c r="AZ12" i="3"/>
  <c r="P33" i="3"/>
  <c r="F50" i="11"/>
  <c r="BL60" i="3"/>
  <c r="AV40" i="3"/>
  <c r="H61" i="13"/>
  <c r="E72" i="7"/>
  <c r="P40" i="4"/>
  <c r="CF11" i="3"/>
  <c r="D55" i="24"/>
  <c r="G55" i="26"/>
  <c r="M58" i="3"/>
  <c r="D60" i="2"/>
  <c r="J63" i="28"/>
  <c r="CL51" i="3"/>
  <c r="F39" i="29"/>
  <c r="J71" i="3"/>
  <c r="AC63" i="3"/>
  <c r="P25" i="3"/>
  <c r="I54" i="29"/>
  <c r="G27" i="13"/>
  <c r="L55" i="3"/>
  <c r="H33" i="19"/>
  <c r="J14" i="6"/>
  <c r="L49" i="14"/>
  <c r="CS38" i="3"/>
  <c r="W68" i="3"/>
  <c r="G14" i="26"/>
  <c r="AI7" i="3"/>
  <c r="M53" i="3"/>
  <c r="E49" i="16"/>
  <c r="K67" i="13"/>
  <c r="BE45" i="3"/>
  <c r="E63" i="12"/>
  <c r="I46" i="6"/>
  <c r="BJ26" i="3"/>
  <c r="D65" i="27"/>
  <c r="I9" i="28"/>
  <c r="AT42" i="3"/>
  <c r="T41" i="3"/>
  <c r="H9" i="22"/>
  <c r="Z68" i="3"/>
  <c r="Y46" i="3"/>
  <c r="C61" i="1"/>
  <c r="E84" i="1"/>
  <c r="E9" i="26"/>
  <c r="K14" i="25"/>
  <c r="S68" i="14"/>
  <c r="J14" i="25"/>
  <c r="L26" i="14"/>
  <c r="N19" i="13"/>
  <c r="D52" i="28"/>
  <c r="F62" i="21"/>
  <c r="G47" i="28"/>
  <c r="E55" i="25"/>
  <c r="K31" i="22"/>
  <c r="D15" i="26"/>
  <c r="D49" i="27"/>
  <c r="K36" i="25"/>
  <c r="D66" i="18"/>
  <c r="I16" i="14"/>
  <c r="N15" i="6"/>
  <c r="AH62" i="3"/>
  <c r="E43" i="3"/>
  <c r="G17" i="4"/>
  <c r="BB65" i="3"/>
  <c r="L73" i="28"/>
  <c r="AC31" i="3"/>
  <c r="AZ66" i="3"/>
  <c r="K49" i="25"/>
  <c r="E40" i="5"/>
  <c r="L12" i="3"/>
  <c r="G55" i="21"/>
  <c r="CQ24" i="3"/>
  <c r="E33" i="7"/>
  <c r="BK33" i="3"/>
  <c r="AR51" i="3"/>
  <c r="D28" i="27"/>
  <c r="F41" i="20"/>
  <c r="D29" i="10"/>
  <c r="J12" i="28"/>
  <c r="G52" i="15"/>
  <c r="E30" i="26"/>
  <c r="G18" i="14"/>
  <c r="G69" i="15"/>
  <c r="J50" i="13"/>
  <c r="CE71" i="3"/>
  <c r="D19" i="24"/>
  <c r="G42" i="19"/>
  <c r="G39" i="22"/>
  <c r="BT48" i="3"/>
  <c r="BC16" i="3"/>
  <c r="E108" i="1"/>
  <c r="D34" i="16"/>
  <c r="D72" i="16"/>
  <c r="D41" i="18"/>
  <c r="S54" i="14"/>
  <c r="M33" i="14"/>
  <c r="CA16" i="3"/>
  <c r="D53" i="29"/>
  <c r="E8" i="7"/>
  <c r="H31" i="4"/>
  <c r="AK71" i="3"/>
  <c r="D59" i="29"/>
  <c r="D50" i="24"/>
  <c r="CD59" i="3"/>
  <c r="BX75" i="3"/>
  <c r="D55" i="6"/>
  <c r="D71" i="24"/>
  <c r="CI45" i="3"/>
  <c r="F46" i="13"/>
  <c r="BR17" i="3"/>
  <c r="BE48" i="3"/>
  <c r="F129" i="1"/>
  <c r="CS18" i="3"/>
  <c r="F51" i="3"/>
  <c r="F66" i="3"/>
  <c r="N58" i="6"/>
  <c r="G73" i="19"/>
  <c r="C111" i="1"/>
  <c r="AK70" i="3"/>
  <c r="D49" i="2"/>
  <c r="AN53" i="3"/>
  <c r="W8" i="3"/>
  <c r="D55" i="2"/>
  <c r="N18" i="6"/>
  <c r="O20" i="19"/>
  <c r="H74" i="3"/>
  <c r="F60" i="26"/>
  <c r="CG11" i="3"/>
  <c r="CI21" i="3"/>
  <c r="CS33" i="3"/>
  <c r="BT47" i="3"/>
  <c r="I29" i="14"/>
  <c r="AF43" i="3"/>
  <c r="G58" i="20"/>
  <c r="D37" i="5"/>
  <c r="R56" i="4"/>
  <c r="BK15" i="3"/>
  <c r="K43" i="3"/>
  <c r="D26" i="24"/>
  <c r="AO69" i="3"/>
  <c r="F23" i="3"/>
  <c r="AE30" i="3"/>
  <c r="G28" i="19"/>
  <c r="G66" i="20"/>
  <c r="BF30" i="3"/>
  <c r="N29" i="13"/>
  <c r="I42" i="25"/>
  <c r="CS71" i="3"/>
  <c r="L58" i="3"/>
  <c r="G38" i="13"/>
  <c r="D8" i="29"/>
  <c r="G48" i="6"/>
  <c r="G42" i="2"/>
  <c r="Q42" i="14"/>
  <c r="F20" i="13"/>
  <c r="BY34" i="3"/>
  <c r="BH18" i="3"/>
  <c r="AD58" i="3"/>
  <c r="AH63" i="3"/>
  <c r="G36" i="3"/>
  <c r="AE56" i="3"/>
  <c r="L27" i="22"/>
  <c r="L55" i="13"/>
  <c r="O13" i="3"/>
  <c r="O50" i="4"/>
  <c r="D16" i="27"/>
  <c r="CB56" i="3"/>
  <c r="L32" i="22"/>
  <c r="CH39" i="3"/>
  <c r="AA51" i="3"/>
  <c r="M73" i="3"/>
  <c r="I46" i="28"/>
  <c r="D55" i="23"/>
  <c r="N14" i="19"/>
  <c r="D23" i="6"/>
  <c r="J73" i="14"/>
  <c r="G10" i="1"/>
  <c r="AS73" i="3"/>
  <c r="G10" i="25"/>
  <c r="CF23" i="3"/>
  <c r="F7" i="11"/>
  <c r="P34" i="19"/>
  <c r="G73" i="28"/>
  <c r="M12" i="3"/>
  <c r="J14" i="4"/>
  <c r="O26" i="19"/>
  <c r="H39" i="2"/>
  <c r="I47" i="20"/>
  <c r="CG53" i="3"/>
  <c r="D50" i="9"/>
  <c r="BD21" i="3"/>
  <c r="F19" i="22"/>
  <c r="AY41" i="3"/>
  <c r="BW65" i="3"/>
  <c r="AY63" i="3"/>
  <c r="E18" i="15"/>
  <c r="AI39" i="3"/>
  <c r="D38" i="12"/>
  <c r="K12" i="25"/>
  <c r="BF26" i="3"/>
  <c r="F75" i="25"/>
  <c r="I54" i="22"/>
  <c r="H33" i="14"/>
  <c r="N25" i="13"/>
  <c r="J41" i="29"/>
  <c r="E40" i="3"/>
  <c r="G25" i="13"/>
  <c r="AL31" i="3"/>
  <c r="X45" i="3"/>
  <c r="G34" i="22"/>
  <c r="J61" i="22"/>
  <c r="BT42" i="3"/>
  <c r="AR33" i="3"/>
  <c r="E82" i="1"/>
  <c r="BM74" i="3"/>
  <c r="G40" i="19"/>
  <c r="D51" i="4"/>
  <c r="D41" i="27"/>
  <c r="O38" i="14"/>
  <c r="AV66" i="3"/>
  <c r="P20" i="4"/>
  <c r="D46" i="23"/>
  <c r="D8" i="25"/>
  <c r="L54" i="4"/>
  <c r="CQ34" i="3"/>
  <c r="M21" i="13"/>
  <c r="BX39" i="3"/>
  <c r="F60" i="21"/>
  <c r="R66" i="4"/>
  <c r="E119" i="1"/>
  <c r="D25" i="5"/>
  <c r="F56" i="11"/>
  <c r="E30" i="11"/>
  <c r="E39" i="19"/>
  <c r="H11" i="14"/>
  <c r="G74" i="5"/>
  <c r="D46" i="18"/>
  <c r="J41" i="28"/>
  <c r="I57" i="29"/>
  <c r="D38" i="23"/>
  <c r="N74" i="19"/>
  <c r="I50" i="13"/>
  <c r="H62" i="13"/>
  <c r="BH33" i="3"/>
  <c r="CO57" i="3"/>
  <c r="AF24" i="3"/>
  <c r="AK52" i="3"/>
  <c r="D62" i="24"/>
  <c r="S47" i="3"/>
  <c r="D74" i="9"/>
  <c r="BK74" i="3"/>
  <c r="AV64" i="3"/>
  <c r="G39" i="25"/>
  <c r="I61" i="13"/>
  <c r="BH13" i="3"/>
  <c r="O53" i="14"/>
  <c r="F49" i="4"/>
  <c r="G40" i="13"/>
  <c r="P67" i="14"/>
  <c r="G65" i="13"/>
  <c r="AZ71" i="3"/>
  <c r="J27" i="28"/>
  <c r="L37" i="28"/>
  <c r="BZ75" i="3"/>
  <c r="BB17" i="3"/>
  <c r="AP27" i="3"/>
  <c r="BC42" i="3"/>
  <c r="AV61" i="3"/>
  <c r="AS64" i="3"/>
  <c r="AE64" i="3"/>
  <c r="O28" i="4"/>
  <c r="BY15" i="3"/>
  <c r="U42" i="3"/>
  <c r="G15" i="2"/>
  <c r="K30" i="19"/>
  <c r="D11" i="10"/>
  <c r="AX58" i="3"/>
  <c r="CR23" i="3"/>
  <c r="D15" i="16"/>
  <c r="CO14" i="3"/>
  <c r="AV69" i="3"/>
  <c r="I68" i="19"/>
  <c r="K63" i="14"/>
  <c r="R51" i="3"/>
  <c r="G9" i="1"/>
  <c r="BL10" i="3"/>
  <c r="F68" i="11"/>
  <c r="F65" i="20"/>
  <c r="J43" i="14"/>
  <c r="F34" i="15"/>
  <c r="E69" i="14"/>
  <c r="E8" i="15"/>
  <c r="CH12" i="3"/>
  <c r="W39" i="3"/>
  <c r="E56" i="14"/>
  <c r="BP75" i="3"/>
  <c r="R7" i="14"/>
  <c r="D71" i="17"/>
  <c r="F37" i="13"/>
  <c r="J11" i="13"/>
  <c r="F60" i="1"/>
  <c r="H72" i="22"/>
  <c r="BT30" i="3"/>
  <c r="M74" i="28"/>
  <c r="K47" i="25"/>
  <c r="AD12" i="3"/>
  <c r="I16" i="20"/>
  <c r="G36" i="28"/>
  <c r="I61" i="6"/>
  <c r="AQ42" i="3"/>
  <c r="D31" i="5"/>
  <c r="D33" i="17"/>
  <c r="G71" i="13"/>
  <c r="CC31" i="3"/>
  <c r="CG54" i="3"/>
  <c r="F37" i="3"/>
  <c r="O55" i="14"/>
  <c r="AR60" i="3"/>
  <c r="L57" i="13"/>
  <c r="L27" i="14"/>
  <c r="F13" i="11"/>
  <c r="H32" i="3"/>
  <c r="BZ68" i="3"/>
  <c r="G48" i="19"/>
  <c r="L26" i="3"/>
  <c r="D72" i="19"/>
  <c r="J26" i="6"/>
  <c r="W69" i="3"/>
  <c r="P26" i="14"/>
  <c r="BD53" i="3"/>
  <c r="P53" i="19"/>
  <c r="E24" i="7"/>
  <c r="F62" i="25"/>
  <c r="E16" i="3"/>
  <c r="BP50" i="3"/>
  <c r="R10" i="4"/>
  <c r="AZ41" i="3"/>
  <c r="Z58" i="3"/>
  <c r="AA63" i="3"/>
  <c r="CA25" i="3"/>
  <c r="AD52" i="3"/>
  <c r="D31" i="28"/>
  <c r="G75" i="14"/>
  <c r="G52" i="6"/>
  <c r="H66" i="2"/>
  <c r="E43" i="1"/>
  <c r="AS58" i="3"/>
  <c r="D44" i="27"/>
  <c r="AW13" i="3"/>
  <c r="CQ22" i="3"/>
  <c r="AA11" i="3"/>
  <c r="R60" i="14"/>
  <c r="AT53" i="3"/>
  <c r="AR24" i="3"/>
  <c r="N23" i="19"/>
  <c r="AB13" i="3"/>
  <c r="K50" i="19"/>
  <c r="Q18" i="14"/>
  <c r="BF32" i="3"/>
  <c r="K75" i="19"/>
  <c r="BX33" i="3"/>
  <c r="I66" i="13"/>
  <c r="I25" i="4"/>
  <c r="G34" i="19"/>
  <c r="J57" i="3"/>
  <c r="D75" i="24"/>
  <c r="CN45" i="3"/>
  <c r="BM23" i="3"/>
  <c r="CB55" i="3"/>
  <c r="E44" i="24"/>
  <c r="AD42" i="3"/>
  <c r="BT58" i="3"/>
  <c r="BJ20" i="3"/>
  <c r="BE49" i="3"/>
  <c r="G42" i="5"/>
  <c r="E64" i="3"/>
  <c r="F27" i="6"/>
  <c r="BD62" i="3"/>
  <c r="BG23" i="3"/>
  <c r="F56" i="13"/>
  <c r="Z15" i="3"/>
  <c r="H29" i="14"/>
  <c r="AB14" i="3"/>
  <c r="D43" i="9"/>
  <c r="F75" i="1"/>
  <c r="G14" i="6"/>
  <c r="AX41" i="3"/>
  <c r="D20" i="21"/>
  <c r="AX12" i="3"/>
  <c r="N10" i="19"/>
  <c r="Q69" i="3"/>
  <c r="F53" i="11"/>
  <c r="AM29" i="3"/>
  <c r="G13" i="28"/>
  <c r="L55" i="22"/>
  <c r="BR44" i="3"/>
  <c r="D104" i="1"/>
  <c r="I58" i="14"/>
  <c r="D60" i="8"/>
  <c r="CQ20" i="3"/>
  <c r="D15" i="10"/>
  <c r="D69" i="6"/>
  <c r="D13" i="9"/>
  <c r="G42" i="1"/>
  <c r="BL62" i="3"/>
  <c r="BV27" i="3"/>
  <c r="BO46" i="3"/>
  <c r="BC33" i="3"/>
  <c r="BN57" i="3"/>
  <c r="O18" i="14"/>
  <c r="M71" i="4"/>
  <c r="Z37" i="3"/>
  <c r="BB42" i="3"/>
  <c r="E62" i="29"/>
  <c r="D42" i="2"/>
  <c r="CK41" i="3"/>
  <c r="AY43" i="3"/>
  <c r="BD11" i="3"/>
  <c r="F16" i="13"/>
  <c r="I42" i="20"/>
  <c r="O68" i="14"/>
  <c r="BH73" i="3"/>
  <c r="BK46" i="3"/>
  <c r="I67" i="19"/>
  <c r="Q39" i="3"/>
  <c r="N74" i="3"/>
  <c r="R35" i="14"/>
  <c r="P37" i="3"/>
  <c r="N61" i="14"/>
  <c r="M43" i="4"/>
  <c r="CS8" i="3"/>
  <c r="CH37" i="3"/>
  <c r="M62" i="3"/>
  <c r="O20" i="4"/>
  <c r="D11" i="5"/>
  <c r="BN10" i="3"/>
  <c r="G25" i="22"/>
  <c r="CQ40" i="3"/>
  <c r="CS50" i="3"/>
  <c r="F31" i="6"/>
  <c r="P11" i="3"/>
  <c r="F22" i="5"/>
  <c r="AP68" i="3"/>
  <c r="AV73" i="3"/>
  <c r="U53" i="3"/>
  <c r="G18" i="22"/>
  <c r="AZ9" i="3"/>
  <c r="D61" i="10"/>
  <c r="BC75" i="3"/>
  <c r="G46" i="25"/>
  <c r="BY28" i="3"/>
  <c r="CD35" i="3"/>
  <c r="CE35" i="3"/>
  <c r="I32" i="19"/>
  <c r="AI14" i="3"/>
  <c r="D21" i="4"/>
  <c r="F54" i="1"/>
  <c r="BP60" i="3"/>
  <c r="J48" i="6"/>
  <c r="CL69" i="3"/>
  <c r="H50" i="4"/>
  <c r="O62" i="3"/>
  <c r="M29" i="13"/>
  <c r="I34" i="29"/>
  <c r="E9" i="22"/>
  <c r="M42" i="19"/>
  <c r="I22" i="14"/>
  <c r="D113" i="1"/>
  <c r="H47" i="13"/>
  <c r="E61" i="16"/>
  <c r="AD73" i="3"/>
  <c r="K40" i="19"/>
  <c r="BA62" i="3"/>
  <c r="AJ74" i="3"/>
  <c r="D40" i="7"/>
  <c r="BE32" i="3"/>
  <c r="BS8" i="3"/>
  <c r="BH61" i="3"/>
  <c r="D20" i="11"/>
  <c r="BU66" i="3"/>
  <c r="CI38" i="3"/>
  <c r="CQ7" i="3"/>
  <c r="I66" i="29"/>
  <c r="O7" i="14"/>
  <c r="M22" i="14"/>
  <c r="CT71" i="3"/>
  <c r="AL66" i="3"/>
  <c r="BD18" i="3"/>
  <c r="E35" i="19"/>
  <c r="AE15" i="3"/>
  <c r="E22" i="27"/>
  <c r="CS9" i="3"/>
  <c r="J53" i="13"/>
  <c r="I57" i="4"/>
  <c r="S38" i="3"/>
  <c r="T38" i="3"/>
  <c r="D55" i="15"/>
  <c r="G37" i="25"/>
  <c r="V10" i="3"/>
  <c r="O34" i="4"/>
  <c r="BQ20" i="3"/>
  <c r="BI41" i="3"/>
  <c r="CH66" i="3"/>
  <c r="AO46" i="3"/>
  <c r="D40" i="23"/>
  <c r="E68" i="21"/>
  <c r="CN12" i="3"/>
  <c r="CO22" i="3"/>
  <c r="G61" i="25"/>
  <c r="AB49" i="3"/>
  <c r="G67" i="19"/>
  <c r="BJ35" i="3"/>
  <c r="AF7" i="3"/>
  <c r="AS21" i="3"/>
  <c r="D50" i="29"/>
  <c r="AD26" i="3"/>
  <c r="I68" i="25"/>
  <c r="F25" i="2"/>
  <c r="CT36" i="3"/>
  <c r="I64" i="29"/>
  <c r="G69" i="14"/>
  <c r="BD43" i="3"/>
  <c r="BI16" i="3"/>
  <c r="G73" i="20"/>
  <c r="CB60" i="3"/>
  <c r="T53" i="3"/>
  <c r="AT65" i="3"/>
  <c r="K7" i="13"/>
  <c r="M60" i="3"/>
  <c r="T68" i="3"/>
  <c r="D88" i="1"/>
  <c r="BS11" i="3"/>
  <c r="E60" i="11"/>
  <c r="L65" i="14"/>
  <c r="G74" i="3"/>
  <c r="I71" i="13"/>
  <c r="G96" i="1"/>
  <c r="CD73" i="3"/>
  <c r="G36" i="4"/>
  <c r="AY37" i="3"/>
  <c r="CK45" i="3"/>
  <c r="I13" i="6"/>
  <c r="AF53" i="3"/>
  <c r="E18" i="24"/>
  <c r="BD65" i="3"/>
  <c r="CL56" i="3"/>
  <c r="D66" i="17"/>
  <c r="CD46" i="3"/>
  <c r="G56" i="21"/>
  <c r="BS31" i="3"/>
  <c r="AH10" i="3"/>
  <c r="BL37" i="3"/>
  <c r="AB11" i="3"/>
  <c r="H46" i="4"/>
  <c r="E64" i="16"/>
  <c r="E19" i="13"/>
  <c r="G54" i="19"/>
  <c r="M26" i="4"/>
  <c r="E38" i="26"/>
  <c r="N48" i="14"/>
  <c r="M44" i="4"/>
  <c r="H37" i="25"/>
  <c r="CE73" i="3"/>
  <c r="D11" i="24"/>
  <c r="K45" i="14"/>
  <c r="E70" i="19"/>
  <c r="F48" i="11"/>
  <c r="E38" i="2"/>
  <c r="F59" i="29"/>
  <c r="H23" i="14"/>
  <c r="D15" i="27"/>
  <c r="D27" i="18"/>
  <c r="D42" i="17"/>
  <c r="M39" i="6"/>
  <c r="D27" i="16"/>
  <c r="G45" i="6"/>
  <c r="AZ68" i="3"/>
  <c r="T22" i="4"/>
  <c r="L57" i="14"/>
  <c r="E61" i="26"/>
  <c r="G57" i="15"/>
  <c r="D40" i="11"/>
  <c r="E69" i="24"/>
  <c r="F51" i="22"/>
  <c r="C98" i="1"/>
  <c r="K17" i="13"/>
  <c r="CU64" i="3"/>
  <c r="N42" i="6"/>
  <c r="I17" i="22"/>
  <c r="O69" i="14"/>
  <c r="I9" i="14"/>
  <c r="U38" i="3"/>
  <c r="J20" i="28"/>
  <c r="G11" i="14"/>
  <c r="G21" i="29"/>
  <c r="E71" i="7"/>
  <c r="M33" i="19"/>
  <c r="N17" i="6"/>
  <c r="D22" i="28"/>
  <c r="N68" i="14"/>
  <c r="E64" i="2"/>
  <c r="T36" i="4"/>
  <c r="L40" i="22"/>
  <c r="O41" i="19"/>
  <c r="AN44" i="3"/>
  <c r="D64" i="27"/>
  <c r="BY42" i="3"/>
  <c r="Z43" i="3"/>
  <c r="J50" i="28"/>
  <c r="BL59" i="3"/>
  <c r="U16" i="14"/>
  <c r="E39" i="4"/>
  <c r="CE11" i="3"/>
  <c r="CL16" i="3"/>
  <c r="AQ62" i="3"/>
  <c r="G33" i="14"/>
  <c r="K56" i="13"/>
  <c r="G20" i="28"/>
  <c r="L42" i="19"/>
  <c r="L71" i="3"/>
  <c r="J37" i="29"/>
  <c r="G47" i="1"/>
  <c r="J46" i="29"/>
  <c r="AQ16" i="3"/>
  <c r="BT69" i="3"/>
  <c r="BO39" i="3"/>
  <c r="F58" i="19"/>
  <c r="BZ30" i="3"/>
  <c r="E57" i="12"/>
  <c r="N73" i="14"/>
  <c r="Q52" i="3"/>
  <c r="F44" i="26"/>
  <c r="BC15" i="3"/>
  <c r="AR73" i="3"/>
  <c r="I37" i="25"/>
  <c r="K37" i="3"/>
  <c r="L8" i="13"/>
  <c r="I66" i="6"/>
  <c r="E13" i="25"/>
  <c r="E66" i="3"/>
  <c r="CK64" i="3"/>
  <c r="Z49" i="3"/>
  <c r="M31" i="19"/>
  <c r="I74" i="6"/>
  <c r="D18" i="17"/>
  <c r="H10" i="3"/>
  <c r="M23" i="4"/>
  <c r="D64" i="23"/>
  <c r="AS55" i="3"/>
  <c r="AL13" i="3"/>
  <c r="J9" i="6"/>
  <c r="CH27" i="3"/>
  <c r="L7" i="3"/>
  <c r="H71" i="13"/>
  <c r="BT41" i="3"/>
  <c r="T23" i="4"/>
  <c r="L72" i="14"/>
  <c r="E69" i="29"/>
  <c r="F63" i="14"/>
  <c r="AQ15" i="3"/>
  <c r="D30" i="12"/>
  <c r="BU11" i="3"/>
  <c r="D71" i="12"/>
  <c r="BH46" i="3"/>
  <c r="CC36" i="3"/>
  <c r="D22" i="20"/>
  <c r="BT23" i="3"/>
  <c r="BF35" i="3"/>
  <c r="CQ31" i="3"/>
  <c r="I48" i="3"/>
  <c r="P29" i="4"/>
  <c r="G55" i="25"/>
  <c r="L58" i="22"/>
  <c r="AS69" i="3"/>
  <c r="BH17" i="3"/>
  <c r="CF26" i="3"/>
  <c r="J53" i="4"/>
  <c r="D44" i="12"/>
  <c r="D72" i="18"/>
  <c r="E67" i="5"/>
  <c r="Y63" i="3"/>
  <c r="D54" i="19"/>
  <c r="I65" i="29"/>
  <c r="E54" i="21"/>
  <c r="AW35" i="3"/>
  <c r="M41" i="14"/>
  <c r="D10" i="7"/>
  <c r="H14" i="19"/>
  <c r="AK58" i="3"/>
  <c r="M38" i="28"/>
  <c r="J38" i="22"/>
  <c r="E45" i="25"/>
  <c r="S10" i="4"/>
  <c r="F75" i="3"/>
  <c r="D12" i="25"/>
  <c r="J60" i="28"/>
  <c r="AM42" i="3"/>
  <c r="BD19" i="3"/>
  <c r="F46" i="3"/>
  <c r="I20" i="25"/>
  <c r="F72" i="3"/>
  <c r="H10" i="5"/>
  <c r="G61" i="2"/>
  <c r="BN47" i="3"/>
  <c r="BL12" i="3"/>
  <c r="CL74" i="3"/>
  <c r="CA44" i="3"/>
  <c r="D16" i="11"/>
  <c r="K26" i="22"/>
  <c r="D58" i="26"/>
  <c r="D47" i="21"/>
  <c r="CL64" i="3"/>
  <c r="D25" i="9"/>
  <c r="P25" i="4"/>
  <c r="AG37" i="3"/>
  <c r="D69" i="5"/>
  <c r="O68" i="4"/>
  <c r="CB73" i="3"/>
  <c r="F42" i="22"/>
  <c r="CT55" i="3"/>
  <c r="D15" i="12"/>
  <c r="D18" i="10"/>
  <c r="D49" i="16"/>
  <c r="AE35" i="3"/>
  <c r="E60" i="29"/>
  <c r="M27" i="14"/>
  <c r="I64" i="28"/>
  <c r="H42" i="4"/>
  <c r="AC17" i="3"/>
  <c r="O41" i="4"/>
  <c r="I28" i="19"/>
  <c r="I44" i="6"/>
  <c r="F67" i="15"/>
  <c r="H47" i="5"/>
  <c r="E59" i="29"/>
  <c r="BJ8" i="3"/>
  <c r="D20" i="27"/>
  <c r="J10" i="13"/>
  <c r="N27" i="19"/>
  <c r="G61" i="6"/>
  <c r="F39" i="26"/>
  <c r="I28" i="28"/>
  <c r="I11" i="28"/>
  <c r="J42" i="22"/>
  <c r="F34" i="20"/>
  <c r="T56" i="4"/>
  <c r="M19" i="14"/>
  <c r="S39" i="3"/>
  <c r="AI21" i="3"/>
  <c r="D19" i="2"/>
  <c r="E45" i="14"/>
  <c r="G20" i="15"/>
  <c r="V37" i="3"/>
  <c r="O61" i="19"/>
  <c r="E26" i="24"/>
  <c r="G55" i="5"/>
  <c r="AS48" i="3"/>
  <c r="CL60" i="3"/>
  <c r="F29" i="22"/>
  <c r="D62" i="23"/>
  <c r="K71" i="25"/>
  <c r="H36" i="4"/>
  <c r="AI20" i="3"/>
  <c r="AG47" i="3"/>
  <c r="I59" i="19"/>
  <c r="BA24" i="3"/>
  <c r="D21" i="9"/>
  <c r="L20" i="6"/>
  <c r="AN55" i="3"/>
  <c r="O49" i="19"/>
  <c r="I23" i="13"/>
  <c r="G66" i="15"/>
  <c r="AO18" i="3"/>
  <c r="D46" i="6"/>
  <c r="CS68" i="3"/>
  <c r="D70" i="12"/>
  <c r="BL54" i="3"/>
  <c r="V8" i="3"/>
  <c r="BY13" i="3"/>
  <c r="AL11" i="3"/>
  <c r="D8" i="15"/>
  <c r="H41" i="19"/>
  <c r="J24" i="6"/>
  <c r="BT14" i="3"/>
  <c r="F79" i="1"/>
  <c r="H27" i="19"/>
  <c r="S57" i="4"/>
  <c r="G28" i="29"/>
  <c r="D97" i="1"/>
  <c r="AM68" i="3"/>
  <c r="H71" i="19"/>
  <c r="BQ37" i="3"/>
  <c r="AS37" i="3"/>
  <c r="C110" i="1"/>
  <c r="E107" i="1"/>
  <c r="J43" i="25"/>
  <c r="BJ15" i="3"/>
  <c r="G60" i="2"/>
  <c r="D46" i="28"/>
  <c r="C57" i="1"/>
  <c r="CE43" i="3"/>
  <c r="CH71" i="3"/>
  <c r="R73" i="3"/>
  <c r="M40" i="28"/>
  <c r="J16" i="28"/>
  <c r="D51" i="11"/>
  <c r="O11" i="14"/>
  <c r="H46" i="29"/>
  <c r="E65" i="25"/>
  <c r="BP38" i="3"/>
  <c r="F18" i="6"/>
  <c r="AL67" i="3"/>
  <c r="AH53" i="3"/>
  <c r="L74" i="22"/>
  <c r="L35" i="19"/>
  <c r="G50" i="25"/>
  <c r="AJ16" i="3"/>
  <c r="BG20" i="3"/>
  <c r="CB12" i="3"/>
  <c r="D16" i="10"/>
  <c r="L41" i="4"/>
  <c r="AM41" i="3"/>
  <c r="I41" i="6"/>
  <c r="F57" i="15"/>
  <c r="CL24" i="3"/>
  <c r="BU43" i="3"/>
  <c r="D42" i="22"/>
  <c r="AI54" i="3"/>
  <c r="BQ47" i="3"/>
  <c r="Z60" i="3"/>
  <c r="AP9" i="3"/>
  <c r="AN30" i="3"/>
  <c r="BA21" i="3"/>
  <c r="E21" i="20"/>
  <c r="AO63" i="3"/>
  <c r="Z53" i="3"/>
  <c r="BX10" i="3"/>
  <c r="M42" i="3"/>
  <c r="I34" i="3"/>
  <c r="CE62" i="3"/>
  <c r="AK75" i="3"/>
  <c r="M46" i="4"/>
  <c r="T28" i="3"/>
  <c r="M54" i="19"/>
  <c r="D10" i="4"/>
  <c r="T63" i="3"/>
  <c r="W10" i="3"/>
  <c r="H65" i="20"/>
  <c r="L32" i="14"/>
  <c r="I25" i="3"/>
  <c r="H60" i="14"/>
  <c r="CA72" i="3"/>
  <c r="E62" i="24"/>
  <c r="AX25" i="3"/>
  <c r="J19" i="14"/>
  <c r="V40" i="3"/>
  <c r="CQ75" i="3"/>
  <c r="F69" i="3"/>
  <c r="G74" i="21"/>
  <c r="T32" i="14"/>
  <c r="G63" i="26"/>
  <c r="X73" i="3"/>
  <c r="BU19" i="3"/>
  <c r="D41" i="1"/>
  <c r="K27" i="14"/>
  <c r="G19" i="25"/>
  <c r="E18" i="16"/>
  <c r="AQ24" i="3"/>
  <c r="BU18" i="3"/>
  <c r="CH18" i="3"/>
  <c r="G17" i="6"/>
  <c r="H15" i="25"/>
  <c r="E63" i="20"/>
  <c r="AC27" i="3"/>
  <c r="G60" i="13"/>
  <c r="K72" i="14"/>
  <c r="I51" i="25"/>
  <c r="Y67" i="3"/>
  <c r="CK51" i="3"/>
  <c r="F59" i="13"/>
  <c r="E22" i="15"/>
  <c r="AQ27" i="3"/>
  <c r="D48" i="4"/>
  <c r="G29" i="13"/>
  <c r="BG71" i="3"/>
  <c r="CT8" i="3"/>
  <c r="E55" i="4"/>
  <c r="BJ68" i="3"/>
  <c r="G64" i="1"/>
  <c r="F32" i="19"/>
  <c r="BW26" i="3"/>
  <c r="G8" i="3"/>
  <c r="I12" i="3"/>
  <c r="J75" i="4"/>
  <c r="G67" i="21"/>
  <c r="F52" i="6"/>
  <c r="D30" i="6"/>
  <c r="BX51" i="3"/>
  <c r="P18" i="4"/>
  <c r="E53" i="1"/>
  <c r="D67" i="9"/>
  <c r="G63" i="1"/>
  <c r="J64" i="4"/>
  <c r="F67" i="6"/>
  <c r="AJ53" i="3"/>
  <c r="CQ45" i="3"/>
  <c r="I31" i="3"/>
  <c r="AC24" i="3"/>
  <c r="J27" i="22"/>
  <c r="AO33" i="3"/>
  <c r="P69" i="3"/>
  <c r="BF40" i="3"/>
  <c r="AT10" i="3"/>
  <c r="J19" i="4"/>
  <c r="AE70" i="3"/>
  <c r="BO19" i="3"/>
  <c r="F9" i="2"/>
  <c r="BV59" i="3"/>
  <c r="G51" i="13"/>
  <c r="CQ56" i="3"/>
  <c r="BJ72" i="3"/>
  <c r="AE33" i="3"/>
  <c r="F7" i="29"/>
  <c r="F40" i="22"/>
  <c r="L35" i="3"/>
  <c r="AS36" i="3"/>
  <c r="J58" i="6"/>
  <c r="AQ59" i="3"/>
  <c r="F73" i="29"/>
  <c r="X69" i="3"/>
  <c r="M73" i="14"/>
  <c r="G15" i="3"/>
  <c r="K7" i="25"/>
  <c r="G18" i="19"/>
  <c r="BA39" i="3"/>
  <c r="P45" i="4"/>
  <c r="O52" i="4"/>
  <c r="P27" i="19"/>
  <c r="S72" i="14"/>
  <c r="G12" i="4"/>
  <c r="D32" i="11"/>
  <c r="CK61" i="3"/>
  <c r="E12" i="20"/>
  <c r="CA10" i="3"/>
  <c r="L11" i="4"/>
  <c r="BV64" i="3"/>
  <c r="AT45" i="3"/>
  <c r="N62" i="14"/>
  <c r="F25" i="28"/>
  <c r="G15" i="25"/>
  <c r="P62" i="14"/>
  <c r="BU55" i="3"/>
  <c r="O45" i="19"/>
  <c r="CN67" i="3"/>
  <c r="S25" i="3"/>
  <c r="J61" i="4"/>
  <c r="BX74" i="3"/>
  <c r="V20" i="3"/>
  <c r="E51" i="24"/>
  <c r="Q54" i="3"/>
  <c r="F7" i="20"/>
  <c r="S58" i="4"/>
  <c r="D34" i="7"/>
  <c r="L48" i="22"/>
  <c r="J57" i="28"/>
  <c r="D68" i="28"/>
  <c r="D44" i="9"/>
  <c r="Q75" i="19"/>
  <c r="S65" i="14"/>
  <c r="D57" i="9"/>
  <c r="D55" i="18"/>
  <c r="J42" i="25"/>
  <c r="L35" i="28"/>
  <c r="I65" i="25"/>
  <c r="D71" i="19"/>
  <c r="J60" i="25"/>
  <c r="AG39" i="3"/>
  <c r="H46" i="13"/>
  <c r="E63" i="24"/>
  <c r="F14" i="15"/>
  <c r="E69" i="26"/>
  <c r="G60" i="19"/>
  <c r="F32" i="25"/>
  <c r="D18" i="2"/>
  <c r="BD27" i="3"/>
  <c r="Q43" i="3"/>
  <c r="J45" i="22"/>
  <c r="K35" i="22"/>
  <c r="L11" i="28"/>
  <c r="G73" i="13"/>
  <c r="I51" i="6"/>
  <c r="F62" i="22"/>
  <c r="L33" i="6"/>
  <c r="H35" i="14"/>
  <c r="H47" i="25"/>
  <c r="P9" i="14"/>
  <c r="D36" i="10"/>
  <c r="CF12" i="3"/>
  <c r="BI10" i="3"/>
  <c r="H36" i="14"/>
  <c r="BV22" i="3"/>
  <c r="S7" i="4"/>
  <c r="BR26" i="3"/>
  <c r="J62" i="19"/>
  <c r="F34" i="11"/>
  <c r="AM66" i="3"/>
  <c r="Q63" i="19"/>
  <c r="D30" i="18"/>
  <c r="CT70" i="3"/>
  <c r="H60" i="5"/>
  <c r="BV32" i="3"/>
  <c r="C63" i="1"/>
  <c r="Q16" i="19"/>
  <c r="BN41" i="3"/>
  <c r="H72" i="29"/>
  <c r="BR37" i="3"/>
  <c r="G45" i="2"/>
  <c r="K54" i="22"/>
  <c r="D48" i="6"/>
  <c r="L68" i="28"/>
  <c r="AV59" i="3"/>
  <c r="F38" i="15"/>
  <c r="S62" i="4"/>
  <c r="CR33" i="3"/>
  <c r="D33" i="8"/>
  <c r="AZ19" i="3"/>
  <c r="D55" i="28"/>
  <c r="R31" i="4"/>
  <c r="CT10" i="3"/>
  <c r="M27" i="19"/>
  <c r="S60" i="3"/>
  <c r="BV56" i="3"/>
  <c r="O31" i="14"/>
  <c r="G45" i="1"/>
  <c r="G18" i="13"/>
  <c r="E12" i="15"/>
  <c r="J56" i="29"/>
  <c r="BD51" i="3"/>
  <c r="D27" i="22"/>
  <c r="J25" i="6"/>
  <c r="T55" i="3"/>
  <c r="I23" i="19"/>
  <c r="BR35" i="3"/>
  <c r="G60" i="29"/>
  <c r="L60" i="3"/>
  <c r="L23" i="13"/>
  <c r="I12" i="14"/>
  <c r="AI22" i="3"/>
  <c r="BD44" i="3"/>
  <c r="F74" i="13"/>
  <c r="P22" i="4"/>
  <c r="CD31" i="3"/>
  <c r="AL60" i="3"/>
  <c r="CR20" i="3"/>
  <c r="J30" i="22"/>
  <c r="J28" i="29"/>
  <c r="D66" i="25"/>
  <c r="AK64" i="3"/>
  <c r="E61" i="3"/>
  <c r="Q25" i="3"/>
  <c r="CN54" i="3"/>
  <c r="BD36" i="3"/>
  <c r="G18" i="1"/>
  <c r="BJ73" i="3"/>
  <c r="E43" i="19"/>
  <c r="AW71" i="3"/>
  <c r="BA19" i="3"/>
  <c r="D53" i="11"/>
  <c r="F40" i="29"/>
  <c r="AF50" i="3"/>
  <c r="D73" i="15"/>
  <c r="D17" i="11"/>
  <c r="CO50" i="3"/>
  <c r="Y34" i="3"/>
  <c r="CO13" i="3"/>
  <c r="L45" i="3"/>
  <c r="D11" i="7"/>
  <c r="BN25" i="3"/>
  <c r="G75" i="20"/>
  <c r="F43" i="1"/>
  <c r="AC16" i="3"/>
  <c r="F14" i="11"/>
  <c r="Q40" i="3"/>
  <c r="AH56" i="3"/>
  <c r="BJ51" i="3"/>
  <c r="E52" i="22"/>
  <c r="CT30" i="3"/>
  <c r="AO8" i="3"/>
  <c r="AF44" i="3"/>
  <c r="AW72" i="3"/>
  <c r="F51" i="2"/>
  <c r="E20" i="5"/>
  <c r="E47" i="4"/>
  <c r="BU69" i="3"/>
  <c r="F61" i="1"/>
  <c r="J61" i="6"/>
  <c r="J17" i="14"/>
  <c r="AT48" i="3"/>
  <c r="G59" i="15"/>
  <c r="AF68" i="3"/>
  <c r="BD26" i="3"/>
  <c r="D59" i="17"/>
  <c r="BS21" i="3"/>
  <c r="BN63" i="3"/>
  <c r="BV21" i="3"/>
  <c r="D29" i="27"/>
  <c r="J46" i="6"/>
  <c r="AT20" i="3"/>
  <c r="D9" i="5"/>
  <c r="G68" i="28"/>
  <c r="AT64" i="3"/>
  <c r="S36" i="14"/>
  <c r="S51" i="14"/>
  <c r="AL18" i="3"/>
  <c r="F8" i="6"/>
  <c r="BH29" i="3"/>
  <c r="I60" i="4"/>
  <c r="F68" i="22"/>
  <c r="T59" i="14"/>
  <c r="D68" i="14"/>
  <c r="CE59" i="3"/>
  <c r="D56" i="4"/>
  <c r="N16" i="14"/>
  <c r="J23" i="13"/>
  <c r="D57" i="17"/>
  <c r="I28" i="4"/>
  <c r="CH7" i="3"/>
  <c r="F48" i="1"/>
  <c r="F50" i="6"/>
  <c r="AL7" i="3"/>
  <c r="D71" i="22"/>
  <c r="H51" i="25"/>
  <c r="CN51" i="3"/>
  <c r="BP53" i="3"/>
  <c r="L74" i="3"/>
  <c r="P9" i="4"/>
  <c r="BE19" i="3"/>
  <c r="D103" i="1"/>
  <c r="G63" i="21"/>
  <c r="BF71" i="3"/>
  <c r="I60" i="25"/>
  <c r="O36" i="19"/>
  <c r="D61" i="7"/>
  <c r="AG27" i="3"/>
  <c r="BT35" i="3"/>
  <c r="G106" i="1"/>
  <c r="E73" i="19"/>
  <c r="F54" i="6"/>
  <c r="CK16" i="3"/>
  <c r="CH35" i="3"/>
  <c r="X18" i="3"/>
  <c r="F94" i="1"/>
  <c r="K20" i="25"/>
  <c r="BB29" i="3"/>
  <c r="E38" i="24"/>
  <c r="J39" i="25"/>
  <c r="K58" i="13"/>
  <c r="E38" i="15"/>
  <c r="CA26" i="3"/>
  <c r="S60" i="14"/>
  <c r="F27" i="13"/>
  <c r="BV55" i="3"/>
  <c r="BC70" i="3"/>
  <c r="J45" i="6"/>
  <c r="P37" i="14"/>
  <c r="F73" i="21"/>
  <c r="F66" i="15"/>
  <c r="CC43" i="3"/>
  <c r="D31" i="14"/>
  <c r="BZ21" i="3"/>
  <c r="BG31" i="3"/>
  <c r="M22" i="19"/>
  <c r="BG19" i="3"/>
  <c r="I17" i="3"/>
  <c r="F66" i="29"/>
  <c r="E34" i="24"/>
  <c r="E66" i="4"/>
  <c r="CL28" i="3"/>
  <c r="D23" i="12"/>
  <c r="F45" i="6"/>
  <c r="M39" i="13"/>
  <c r="J7" i="29"/>
  <c r="AD14" i="3"/>
  <c r="X24" i="3"/>
  <c r="CB49" i="3"/>
  <c r="N9" i="14"/>
  <c r="P60" i="3"/>
  <c r="E15" i="22"/>
  <c r="AW27" i="3"/>
  <c r="CC60" i="3"/>
  <c r="D30" i="26"/>
  <c r="F49" i="3"/>
  <c r="BR9" i="3"/>
  <c r="S55" i="3"/>
  <c r="G21" i="20"/>
  <c r="F10" i="28"/>
  <c r="I19" i="14"/>
  <c r="AA33" i="3"/>
  <c r="K29" i="13"/>
  <c r="D62" i="8"/>
  <c r="E65" i="5"/>
  <c r="D29" i="9"/>
  <c r="D59" i="21"/>
  <c r="G59" i="25"/>
  <c r="CS62" i="3"/>
  <c r="AO36" i="3"/>
  <c r="BE8" i="3"/>
  <c r="O59" i="4"/>
  <c r="D12" i="17"/>
  <c r="D61" i="8"/>
  <c r="J49" i="14"/>
  <c r="D37" i="23"/>
  <c r="N38" i="3"/>
  <c r="CN42" i="3"/>
  <c r="N56" i="13"/>
  <c r="BK32" i="3"/>
  <c r="D34" i="20"/>
  <c r="BR49" i="3"/>
  <c r="BW66" i="3"/>
  <c r="J54" i="14"/>
  <c r="BC38" i="3"/>
  <c r="D75" i="6"/>
  <c r="D23" i="29"/>
  <c r="F14" i="6"/>
  <c r="F73" i="22"/>
  <c r="H17" i="14"/>
  <c r="D49" i="14"/>
  <c r="D43" i="16"/>
  <c r="BM15" i="3"/>
  <c r="F36" i="3"/>
  <c r="D8" i="24"/>
  <c r="E73" i="16"/>
  <c r="E50" i="11"/>
  <c r="M8" i="28"/>
  <c r="H14" i="13"/>
  <c r="H23" i="13"/>
  <c r="D18" i="1"/>
  <c r="F36" i="14"/>
  <c r="BY75" i="3"/>
  <c r="M32" i="13"/>
  <c r="E10" i="12"/>
  <c r="K45" i="13"/>
  <c r="F65" i="2"/>
  <c r="AL54" i="3"/>
  <c r="I36" i="25"/>
  <c r="J27" i="19"/>
  <c r="D33" i="6"/>
  <c r="BA71" i="3"/>
  <c r="D7" i="16"/>
  <c r="CO18" i="3"/>
  <c r="D29" i="17"/>
  <c r="E31" i="11"/>
  <c r="CK31" i="3"/>
  <c r="K23" i="3"/>
  <c r="G118" i="1"/>
  <c r="K7" i="3"/>
  <c r="D49" i="11"/>
  <c r="F39" i="3"/>
  <c r="X33" i="3"/>
  <c r="K53" i="3"/>
  <c r="G16" i="2"/>
  <c r="AF39" i="3"/>
  <c r="BK10" i="3"/>
  <c r="CC68" i="3"/>
  <c r="BY58" i="3"/>
  <c r="AP45" i="3"/>
  <c r="E42" i="14"/>
  <c r="O32" i="4"/>
  <c r="O47" i="4"/>
  <c r="BT40" i="3"/>
  <c r="D12" i="22"/>
  <c r="BG17" i="3"/>
  <c r="CS30" i="3"/>
  <c r="AD59" i="3"/>
  <c r="M20" i="13"/>
  <c r="AN74" i="3"/>
  <c r="U50" i="14"/>
  <c r="I61" i="14"/>
  <c r="G38" i="25"/>
  <c r="CA12" i="3"/>
  <c r="AB60" i="3"/>
  <c r="L63" i="19"/>
  <c r="AG10" i="3"/>
  <c r="G55" i="3"/>
  <c r="P14" i="4"/>
  <c r="V75" i="3"/>
  <c r="AD67" i="3"/>
  <c r="AY10" i="3"/>
  <c r="R46" i="3"/>
  <c r="N67" i="19"/>
  <c r="E68" i="2"/>
  <c r="D52" i="4"/>
  <c r="F19" i="20"/>
  <c r="F37" i="26"/>
  <c r="D21" i="6"/>
  <c r="J15" i="14"/>
  <c r="CG8" i="3"/>
  <c r="D27" i="8"/>
  <c r="F48" i="13"/>
  <c r="F60" i="4"/>
  <c r="F38" i="5"/>
  <c r="F55" i="1"/>
  <c r="I20" i="22"/>
  <c r="AN49" i="3"/>
  <c r="D45" i="14"/>
  <c r="BO30" i="3"/>
  <c r="CU62" i="3"/>
  <c r="CU50" i="3"/>
  <c r="M44" i="14"/>
  <c r="BB14" i="3"/>
  <c r="I36" i="13"/>
  <c r="AM34" i="3"/>
  <c r="F11" i="2"/>
  <c r="BW29" i="3"/>
  <c r="M27" i="4"/>
  <c r="J22" i="3"/>
  <c r="D49" i="17"/>
  <c r="I36" i="29"/>
  <c r="AV65" i="3"/>
  <c r="BX58" i="3"/>
  <c r="AZ69" i="3"/>
  <c r="R56" i="3"/>
  <c r="AP36" i="3"/>
  <c r="AC22" i="3"/>
  <c r="CK46" i="3"/>
  <c r="P38" i="4"/>
  <c r="I21" i="13"/>
  <c r="BE17" i="3"/>
  <c r="BL69" i="3"/>
  <c r="J27" i="25"/>
  <c r="AU31" i="3"/>
  <c r="L66" i="6"/>
  <c r="BT24" i="3"/>
  <c r="G60" i="5"/>
  <c r="D26" i="25"/>
  <c r="BD25" i="3"/>
  <c r="H42" i="22"/>
  <c r="AW9" i="3"/>
  <c r="AO42" i="3"/>
  <c r="D70" i="11"/>
  <c r="F58" i="5"/>
  <c r="BI18" i="3"/>
  <c r="K35" i="19"/>
  <c r="AB51" i="3"/>
  <c r="BL52" i="3"/>
  <c r="M10" i="13"/>
  <c r="BP13" i="3"/>
  <c r="BV54" i="3"/>
  <c r="F57" i="1"/>
  <c r="K11" i="19"/>
  <c r="AF29" i="3"/>
  <c r="AQ57" i="3"/>
  <c r="D45" i="19"/>
  <c r="I39" i="19"/>
  <c r="L56" i="3"/>
  <c r="D29" i="21"/>
  <c r="I47" i="28"/>
  <c r="AG54" i="3"/>
  <c r="D24" i="24"/>
  <c r="O16" i="3"/>
  <c r="J66" i="6"/>
  <c r="Z71" i="3"/>
  <c r="F15" i="1"/>
  <c r="G7" i="14"/>
  <c r="H38" i="2"/>
  <c r="O61" i="3"/>
  <c r="BW17" i="3"/>
  <c r="M72" i="4"/>
  <c r="BJ69" i="3"/>
  <c r="D64" i="22"/>
  <c r="D53" i="9"/>
  <c r="AU71" i="3"/>
  <c r="CE12" i="3"/>
  <c r="E49" i="27"/>
  <c r="AO26" i="3"/>
  <c r="U8" i="3"/>
  <c r="CL59" i="3"/>
  <c r="J14" i="28"/>
  <c r="AS43" i="3"/>
  <c r="P10" i="3"/>
  <c r="L39" i="13"/>
  <c r="F45" i="2"/>
  <c r="L25" i="13"/>
  <c r="I23" i="3"/>
  <c r="AI74" i="3"/>
  <c r="CB68" i="3"/>
  <c r="CR16" i="3"/>
  <c r="D14" i="7"/>
  <c r="G17" i="14"/>
  <c r="I57" i="3"/>
  <c r="AQ7" i="3"/>
  <c r="I34" i="20"/>
  <c r="F53" i="5"/>
  <c r="CC70" i="3"/>
  <c r="L73" i="3"/>
  <c r="P19" i="19"/>
  <c r="AM36" i="3"/>
  <c r="I35" i="6"/>
  <c r="V33" i="3"/>
  <c r="K59" i="25"/>
  <c r="D17" i="29"/>
  <c r="Y25" i="3"/>
  <c r="S21" i="14"/>
  <c r="I32" i="25"/>
  <c r="D31" i="6"/>
  <c r="E54" i="24"/>
  <c r="O26" i="3"/>
  <c r="AZ11" i="3"/>
  <c r="G23" i="19"/>
  <c r="D27" i="21"/>
  <c r="Q22" i="19"/>
  <c r="E36" i="27"/>
  <c r="BQ12" i="3"/>
  <c r="M72" i="13"/>
  <c r="F66" i="5"/>
  <c r="O54" i="3"/>
  <c r="F24" i="3"/>
  <c r="R74" i="4"/>
  <c r="BE68" i="3"/>
  <c r="L31" i="4"/>
  <c r="G8" i="5"/>
  <c r="J23" i="3"/>
  <c r="CO29" i="3"/>
  <c r="AR58" i="3"/>
  <c r="CS52" i="3"/>
  <c r="CD19" i="3"/>
  <c r="AS31" i="3"/>
  <c r="CO52" i="3"/>
  <c r="K20" i="22"/>
  <c r="E50" i="14"/>
  <c r="J75" i="28"/>
  <c r="D11" i="4"/>
  <c r="BN31" i="3"/>
  <c r="F47" i="22"/>
  <c r="H60" i="3"/>
  <c r="I40" i="19"/>
  <c r="AQ45" i="3"/>
  <c r="BP21" i="3"/>
  <c r="G102" i="1"/>
  <c r="F22" i="3"/>
  <c r="T35" i="3"/>
  <c r="I28" i="6"/>
  <c r="BX12" i="3"/>
  <c r="CK20" i="3"/>
  <c r="H62" i="22"/>
  <c r="H41" i="13"/>
  <c r="AD74" i="3"/>
  <c r="C102" i="1"/>
  <c r="E91" i="1"/>
  <c r="G62" i="28"/>
  <c r="BZ45" i="3"/>
  <c r="G28" i="3"/>
  <c r="E29" i="7"/>
  <c r="AZ30" i="3"/>
  <c r="L31" i="28"/>
  <c r="P70" i="4"/>
  <c r="F61" i="11"/>
  <c r="L10" i="13"/>
  <c r="BU31" i="3"/>
  <c r="D56" i="15"/>
  <c r="CU25" i="3"/>
  <c r="M40" i="14"/>
  <c r="D68" i="29"/>
  <c r="F64" i="11"/>
  <c r="C89" i="1"/>
  <c r="CN29" i="3"/>
  <c r="M65" i="28"/>
  <c r="H72" i="13"/>
  <c r="BY69" i="3"/>
  <c r="CS63" i="3"/>
  <c r="CD29" i="3"/>
  <c r="CI47" i="3"/>
  <c r="AO48" i="3"/>
  <c r="H7" i="22"/>
  <c r="F28" i="26"/>
  <c r="D58" i="29"/>
  <c r="F32" i="21"/>
  <c r="D16" i="5"/>
  <c r="U39" i="3"/>
  <c r="I21" i="6"/>
  <c r="R27" i="14"/>
  <c r="E74" i="20"/>
  <c r="E66" i="22"/>
  <c r="H12" i="20"/>
  <c r="G59" i="4"/>
  <c r="S30" i="14"/>
  <c r="D66" i="2"/>
  <c r="AX70" i="3"/>
  <c r="T17" i="4"/>
  <c r="AU60" i="3"/>
  <c r="E62" i="19"/>
  <c r="AC19" i="3"/>
  <c r="G11" i="25"/>
  <c r="J69" i="25"/>
  <c r="CD14" i="3"/>
  <c r="BS12" i="3"/>
  <c r="T35" i="14"/>
  <c r="E18" i="12"/>
  <c r="E20" i="4"/>
  <c r="E22" i="29"/>
  <c r="F42" i="5"/>
  <c r="E16" i="2"/>
  <c r="T16" i="4"/>
  <c r="E48" i="26"/>
  <c r="D45" i="20"/>
  <c r="AB30" i="3"/>
  <c r="G22" i="13"/>
  <c r="L36" i="14"/>
  <c r="F21" i="14"/>
  <c r="G16" i="3"/>
  <c r="S49" i="3"/>
  <c r="L33" i="14"/>
  <c r="S56" i="4"/>
  <c r="G37" i="19"/>
  <c r="BA52" i="3"/>
  <c r="F13" i="26"/>
  <c r="M37" i="6"/>
  <c r="E61" i="21"/>
  <c r="D60" i="17"/>
  <c r="P41" i="3"/>
  <c r="AL33" i="3"/>
  <c r="E17" i="21"/>
  <c r="M12" i="28"/>
  <c r="H59" i="25"/>
  <c r="CH33" i="3"/>
  <c r="E53" i="19"/>
  <c r="P55" i="3"/>
  <c r="P21" i="4"/>
  <c r="S45" i="4"/>
  <c r="J73" i="28"/>
  <c r="AL20" i="3"/>
  <c r="CN55" i="3"/>
  <c r="CG70" i="3"/>
  <c r="M62" i="19"/>
  <c r="Q37" i="3"/>
  <c r="BA32" i="3"/>
  <c r="F65" i="13"/>
  <c r="BB55" i="3"/>
  <c r="D68" i="17"/>
  <c r="D20" i="15"/>
  <c r="G31" i="21"/>
  <c r="N25" i="14"/>
  <c r="AY57" i="3"/>
  <c r="M51" i="19"/>
  <c r="L56" i="13"/>
  <c r="D110" i="1"/>
  <c r="L35" i="14"/>
  <c r="R60" i="4"/>
  <c r="I70" i="29"/>
  <c r="D45" i="18"/>
  <c r="AN10" i="3"/>
  <c r="CR49" i="3"/>
  <c r="AK14" i="3"/>
  <c r="AM13" i="3"/>
  <c r="Q52" i="19"/>
  <c r="I19" i="4"/>
  <c r="J35" i="25"/>
  <c r="F72" i="28"/>
  <c r="G65" i="1"/>
  <c r="I57" i="22"/>
  <c r="L75" i="22"/>
  <c r="D42" i="9"/>
  <c r="CU44" i="3"/>
  <c r="E63" i="5"/>
  <c r="H13" i="3"/>
  <c r="G70" i="25"/>
  <c r="F29" i="3"/>
  <c r="AN65" i="3"/>
  <c r="P71" i="4"/>
  <c r="H36" i="29"/>
  <c r="L50" i="28"/>
  <c r="Y41" i="3"/>
  <c r="Y43" i="3"/>
  <c r="L18" i="19"/>
  <c r="F17" i="13"/>
  <c r="Q45" i="3"/>
  <c r="BM75" i="3"/>
  <c r="E7" i="25"/>
  <c r="I14" i="19"/>
  <c r="Y21" i="3"/>
  <c r="CS45" i="3"/>
  <c r="H70" i="14"/>
  <c r="F75" i="4"/>
  <c r="E96" i="1"/>
  <c r="BF44" i="3"/>
  <c r="D13" i="17"/>
  <c r="M39" i="4"/>
  <c r="BY57" i="3"/>
  <c r="N67" i="3"/>
  <c r="AZ21" i="3"/>
  <c r="CI37" i="3"/>
  <c r="K10" i="14"/>
  <c r="AK37" i="3"/>
  <c r="F19" i="19"/>
  <c r="E24" i="14"/>
  <c r="T8" i="14"/>
  <c r="T50" i="3"/>
  <c r="BD74" i="3"/>
  <c r="F44" i="3"/>
  <c r="F12" i="14"/>
  <c r="D14" i="21"/>
  <c r="E17" i="2"/>
  <c r="J47" i="19"/>
  <c r="D40" i="2"/>
  <c r="E10" i="26"/>
  <c r="E14" i="19"/>
  <c r="E97" i="1"/>
  <c r="J47" i="6"/>
  <c r="AV53" i="3"/>
  <c r="AP20" i="3"/>
  <c r="D51" i="24"/>
  <c r="K28" i="3"/>
  <c r="D14" i="11"/>
  <c r="I25" i="22"/>
  <c r="V39" i="3"/>
  <c r="G46" i="22"/>
  <c r="BG73" i="3"/>
  <c r="F12" i="5"/>
  <c r="F25" i="19"/>
  <c r="BY65" i="3"/>
  <c r="D26" i="1"/>
  <c r="I48" i="22"/>
  <c r="AF66" i="3"/>
  <c r="AN34" i="3"/>
  <c r="I70" i="19"/>
  <c r="D51" i="10"/>
  <c r="K22" i="13"/>
  <c r="AK67" i="3"/>
  <c r="I32" i="29"/>
  <c r="D29" i="18"/>
  <c r="N45" i="3"/>
  <c r="AL57" i="3"/>
  <c r="J59" i="3"/>
  <c r="AH45" i="3"/>
  <c r="R34" i="4"/>
  <c r="H18" i="22"/>
  <c r="T29" i="3"/>
  <c r="E10" i="25"/>
  <c r="AD71" i="3"/>
  <c r="T45" i="3"/>
  <c r="G55" i="6"/>
  <c r="E56" i="29"/>
  <c r="D10" i="24"/>
  <c r="BJ41" i="3"/>
  <c r="AY35" i="3"/>
  <c r="D10" i="14"/>
  <c r="M60" i="13"/>
  <c r="AQ44" i="3"/>
  <c r="D68" i="12"/>
  <c r="AW55" i="3"/>
  <c r="BE59" i="3"/>
  <c r="BS19" i="3"/>
  <c r="G34" i="2"/>
  <c r="BQ19" i="3"/>
  <c r="I47" i="3"/>
  <c r="G69" i="25"/>
  <c r="Y16" i="3"/>
  <c r="M34" i="19"/>
  <c r="BW12" i="3"/>
  <c r="BO57" i="3"/>
  <c r="AX38" i="3"/>
  <c r="U30" i="3"/>
  <c r="W64" i="3"/>
  <c r="G51" i="15"/>
  <c r="CE18" i="3"/>
  <c r="AK63" i="3"/>
  <c r="CR24" i="3"/>
  <c r="G66" i="29"/>
  <c r="G31" i="13"/>
  <c r="AO54" i="3"/>
  <c r="AU10" i="3"/>
  <c r="G54" i="4"/>
  <c r="J69" i="13"/>
  <c r="D35" i="2"/>
  <c r="S14" i="14"/>
  <c r="O37" i="3"/>
  <c r="H35" i="20"/>
  <c r="R45" i="3"/>
  <c r="AP38" i="3"/>
  <c r="AO50" i="3"/>
  <c r="M61" i="14"/>
  <c r="AZ51" i="3"/>
  <c r="D7" i="5"/>
  <c r="G64" i="4"/>
  <c r="E26" i="14"/>
  <c r="I19" i="29"/>
  <c r="BI60" i="3"/>
  <c r="H34" i="2"/>
  <c r="Q15" i="3"/>
  <c r="J62" i="4"/>
  <c r="CT48" i="3"/>
  <c r="G16" i="28"/>
  <c r="E32" i="29"/>
  <c r="BU57" i="3"/>
  <c r="AR56" i="3"/>
  <c r="M33" i="13"/>
  <c r="G50" i="26"/>
  <c r="J52" i="6"/>
  <c r="AU30" i="3"/>
  <c r="CT51" i="3"/>
  <c r="AD50" i="3"/>
  <c r="W16" i="3"/>
  <c r="E30" i="14"/>
  <c r="BM47" i="3"/>
  <c r="O42" i="14"/>
  <c r="V35" i="3"/>
  <c r="BB12" i="3"/>
  <c r="CN10" i="3"/>
  <c r="M57" i="14"/>
  <c r="AM35" i="3"/>
  <c r="AF55" i="3"/>
  <c r="CN46" i="3"/>
  <c r="AS34" i="3"/>
  <c r="CK70" i="3"/>
  <c r="BF27" i="3"/>
  <c r="BK41" i="3"/>
  <c r="CL36" i="3"/>
  <c r="J20" i="4"/>
  <c r="BQ71" i="3"/>
  <c r="AT68" i="3"/>
  <c r="D36" i="23"/>
  <c r="CU67" i="3"/>
  <c r="K31" i="13"/>
  <c r="E61" i="27"/>
  <c r="G50" i="3"/>
  <c r="CR54" i="3"/>
  <c r="BE65" i="3"/>
  <c r="CL39" i="3"/>
  <c r="AA17" i="3"/>
  <c r="C82" i="1"/>
  <c r="CL11" i="3"/>
  <c r="AQ54" i="3"/>
  <c r="AC36" i="3"/>
  <c r="AK7" i="3"/>
  <c r="P70" i="3"/>
  <c r="F58" i="20"/>
  <c r="AJ32" i="3"/>
  <c r="CO64" i="3"/>
  <c r="L64" i="3"/>
  <c r="D74" i="7"/>
  <c r="O21" i="14"/>
  <c r="CH29" i="3"/>
  <c r="AR69" i="3"/>
  <c r="T60" i="3"/>
  <c r="BC65" i="3"/>
  <c r="J22" i="6"/>
  <c r="E121" i="1"/>
  <c r="AJ47" i="3"/>
  <c r="BH66" i="3"/>
  <c r="H33" i="2"/>
  <c r="D23" i="18"/>
  <c r="D51" i="12"/>
  <c r="I14" i="22"/>
  <c r="P26" i="19"/>
  <c r="D29" i="20"/>
  <c r="G45" i="5"/>
  <c r="T65" i="3"/>
  <c r="C79" i="1"/>
  <c r="F47" i="15"/>
  <c r="AR35" i="3"/>
  <c r="E11" i="3"/>
  <c r="BZ37" i="3"/>
  <c r="J23" i="29"/>
  <c r="O11" i="3"/>
  <c r="F22" i="15"/>
  <c r="Y12" i="3"/>
  <c r="AL16" i="3"/>
  <c r="AZ47" i="3"/>
  <c r="BM22" i="3"/>
  <c r="CE65" i="3"/>
  <c r="BA49" i="3"/>
  <c r="F18" i="28"/>
  <c r="I18" i="4"/>
  <c r="I20" i="4"/>
  <c r="G52" i="1"/>
  <c r="J70" i="28"/>
  <c r="F19" i="11"/>
  <c r="E22" i="16"/>
  <c r="H56" i="20"/>
  <c r="I55" i="29"/>
  <c r="T66" i="4"/>
  <c r="BG26" i="3"/>
  <c r="CI54" i="3"/>
  <c r="AD16" i="3"/>
  <c r="Y28" i="3"/>
  <c r="K49" i="13"/>
  <c r="AU33" i="3"/>
  <c r="F50" i="2"/>
  <c r="BQ60" i="3"/>
  <c r="BO59" i="3"/>
  <c r="G23" i="13"/>
  <c r="D63" i="6"/>
  <c r="U36" i="14"/>
  <c r="G30" i="1"/>
  <c r="J48" i="13"/>
  <c r="AI29" i="3"/>
  <c r="K36" i="22"/>
  <c r="BN67" i="3"/>
  <c r="AU27" i="3"/>
  <c r="I40" i="13"/>
  <c r="AL14" i="3"/>
  <c r="I35" i="19"/>
  <c r="F17" i="11"/>
  <c r="AS53" i="3"/>
  <c r="BK62" i="3"/>
  <c r="P66" i="4"/>
  <c r="E31" i="12"/>
  <c r="BR28" i="3"/>
  <c r="CD40" i="3"/>
  <c r="N23" i="3"/>
  <c r="E15" i="1"/>
  <c r="BJ16" i="3"/>
  <c r="K64" i="19"/>
  <c r="AX69" i="3"/>
  <c r="G17" i="26"/>
  <c r="CN73" i="3"/>
  <c r="H70" i="20"/>
  <c r="R42" i="4"/>
  <c r="BE42" i="3"/>
  <c r="BO12" i="3"/>
  <c r="H60" i="13"/>
  <c r="D9" i="27"/>
  <c r="L67" i="28"/>
  <c r="L54" i="13"/>
  <c r="D35" i="7"/>
  <c r="N70" i="19"/>
  <c r="CB44" i="3"/>
  <c r="BK47" i="3"/>
  <c r="G11" i="15"/>
  <c r="D25" i="17"/>
  <c r="O18" i="19"/>
  <c r="G92" i="1"/>
  <c r="BO22" i="3"/>
  <c r="D43" i="1"/>
  <c r="M16" i="3"/>
  <c r="BK14" i="3"/>
  <c r="J46" i="13"/>
  <c r="CB22" i="3"/>
  <c r="G30" i="3"/>
  <c r="Q33" i="3"/>
  <c r="E113" i="1"/>
  <c r="D23" i="20"/>
  <c r="L24" i="22"/>
  <c r="T40" i="14"/>
  <c r="AT74" i="3"/>
  <c r="E39" i="11"/>
  <c r="D17" i="15"/>
  <c r="D73" i="25"/>
  <c r="E46" i="7"/>
  <c r="E32" i="14"/>
  <c r="D43" i="27"/>
  <c r="G33" i="28"/>
  <c r="I75" i="3"/>
  <c r="CA65" i="3"/>
  <c r="S39" i="4"/>
  <c r="H74" i="25"/>
  <c r="H53" i="14"/>
  <c r="F64" i="20"/>
  <c r="BS37" i="3"/>
  <c r="D122" i="1"/>
  <c r="D36" i="19"/>
  <c r="E43" i="14"/>
  <c r="G60" i="28"/>
  <c r="J62" i="14"/>
  <c r="G55" i="15"/>
  <c r="E52" i="3"/>
  <c r="Q51" i="19"/>
  <c r="CI67" i="3"/>
  <c r="D55" i="14"/>
  <c r="G24" i="29"/>
  <c r="H69" i="5"/>
  <c r="H43" i="13"/>
  <c r="F16" i="3"/>
  <c r="F42" i="3"/>
  <c r="E10" i="29"/>
  <c r="CB15" i="3"/>
  <c r="Y9" i="3"/>
  <c r="E58" i="25"/>
  <c r="E44" i="22"/>
  <c r="CN62" i="3"/>
  <c r="CA27" i="3"/>
  <c r="CA14" i="3"/>
  <c r="AP15" i="3"/>
  <c r="H46" i="25"/>
  <c r="E43" i="2"/>
  <c r="BL68" i="3"/>
  <c r="T18" i="4"/>
  <c r="BB70" i="3"/>
  <c r="R32" i="4"/>
  <c r="I64" i="14"/>
  <c r="J37" i="3"/>
  <c r="AZ55" i="3"/>
  <c r="D25" i="15"/>
  <c r="AI59" i="3"/>
  <c r="I39" i="4"/>
  <c r="D75" i="1"/>
  <c r="D54" i="28"/>
  <c r="V36" i="3"/>
  <c r="BP49" i="3"/>
  <c r="BR45" i="3"/>
  <c r="M49" i="19"/>
  <c r="E9" i="14"/>
  <c r="CS55" i="3"/>
  <c r="BA16" i="3"/>
  <c r="AI52" i="3"/>
  <c r="I32" i="3"/>
  <c r="J59" i="19"/>
  <c r="BV40" i="3"/>
  <c r="CK8" i="3"/>
  <c r="L37" i="22"/>
  <c r="D43" i="10"/>
  <c r="N56" i="3"/>
  <c r="E11" i="22"/>
  <c r="H66" i="29"/>
  <c r="F36" i="19"/>
  <c r="M46" i="14"/>
  <c r="F24" i="2"/>
  <c r="AP67" i="3"/>
  <c r="M19" i="19"/>
  <c r="AF61" i="3"/>
  <c r="F67" i="21"/>
  <c r="CT35" i="3"/>
  <c r="AX16" i="3"/>
  <c r="F75" i="19"/>
  <c r="S35" i="3"/>
  <c r="AO59" i="3"/>
  <c r="H69" i="20"/>
  <c r="H35" i="22"/>
  <c r="T10" i="4"/>
  <c r="BX53" i="3"/>
  <c r="M19" i="28"/>
  <c r="C86" i="1"/>
  <c r="CT32" i="3"/>
  <c r="I7" i="19"/>
  <c r="G8" i="28"/>
  <c r="AT7" i="3"/>
  <c r="M47" i="14"/>
  <c r="F73" i="26"/>
  <c r="BY62" i="3"/>
  <c r="BN12" i="3"/>
  <c r="D12" i="8"/>
  <c r="D30" i="29"/>
  <c r="D69" i="16"/>
  <c r="G73" i="21"/>
  <c r="D17" i="7"/>
  <c r="F18" i="14"/>
  <c r="D7" i="14"/>
  <c r="CT67" i="3"/>
  <c r="J74" i="6"/>
  <c r="BR71" i="3"/>
  <c r="G31" i="25"/>
  <c r="W44" i="3"/>
  <c r="AZ50" i="3"/>
  <c r="BI28" i="3"/>
  <c r="CL29" i="3"/>
  <c r="T72" i="14"/>
  <c r="AK61" i="3"/>
  <c r="G50" i="21"/>
  <c r="CC71" i="3"/>
  <c r="BB24" i="3"/>
  <c r="S47" i="4"/>
  <c r="D65" i="23"/>
  <c r="BG34" i="3"/>
  <c r="BE24" i="3"/>
  <c r="BY54" i="3"/>
  <c r="E48" i="1"/>
  <c r="BJ66" i="3"/>
  <c r="J68" i="25"/>
  <c r="J22" i="28"/>
  <c r="K48" i="14"/>
  <c r="G75" i="29"/>
  <c r="AH42" i="3"/>
  <c r="BV68" i="3"/>
  <c r="E37" i="26"/>
  <c r="V16" i="3"/>
  <c r="BG69" i="3"/>
  <c r="BP25" i="3"/>
  <c r="Y26" i="3"/>
  <c r="BD59" i="3"/>
  <c r="AP21" i="3"/>
  <c r="BF58" i="3"/>
  <c r="F59" i="5"/>
  <c r="H71" i="22"/>
  <c r="Q11" i="19"/>
  <c r="M62" i="4"/>
  <c r="Y70" i="3"/>
  <c r="D31" i="24"/>
  <c r="AD28" i="3"/>
  <c r="W34" i="3"/>
  <c r="AI50" i="3"/>
  <c r="CI50" i="3"/>
  <c r="O23" i="4"/>
  <c r="D10" i="11"/>
  <c r="X26" i="3"/>
  <c r="AY54" i="3"/>
  <c r="K58" i="25"/>
  <c r="CU45" i="3"/>
  <c r="D60" i="4"/>
  <c r="CQ70" i="3"/>
  <c r="F14" i="13"/>
  <c r="G57" i="25"/>
  <c r="G18" i="5"/>
  <c r="CK58" i="3"/>
  <c r="G21" i="1"/>
  <c r="CK68" i="3"/>
  <c r="E51" i="29"/>
  <c r="D38" i="4"/>
  <c r="E52" i="19"/>
  <c r="D34" i="14"/>
  <c r="E40" i="14"/>
  <c r="F43" i="26"/>
  <c r="K36" i="3"/>
  <c r="V13" i="3"/>
  <c r="I59" i="20"/>
  <c r="D21" i="14"/>
  <c r="I72" i="28"/>
  <c r="X16" i="3"/>
  <c r="K33" i="13"/>
  <c r="S42" i="3"/>
  <c r="D53" i="4"/>
  <c r="BI12" i="3"/>
  <c r="O72" i="3"/>
  <c r="F25" i="3"/>
  <c r="I23" i="22"/>
  <c r="AK19" i="3"/>
  <c r="F66" i="13"/>
  <c r="D14" i="8"/>
  <c r="AW14" i="3"/>
  <c r="J42" i="4"/>
  <c r="U43" i="3"/>
  <c r="E16" i="14"/>
  <c r="BK48" i="3"/>
  <c r="I68" i="6"/>
  <c r="M29" i="28"/>
  <c r="BR60" i="3"/>
  <c r="S34" i="4"/>
  <c r="J71" i="13"/>
  <c r="D55" i="8"/>
  <c r="E7" i="11"/>
  <c r="AG30" i="3"/>
  <c r="F65" i="6"/>
  <c r="G26" i="4"/>
  <c r="AJ17" i="3"/>
  <c r="CC46" i="3"/>
  <c r="J63" i="6"/>
  <c r="BR68" i="3"/>
  <c r="F21" i="28"/>
  <c r="E34" i="1"/>
  <c r="P40" i="3"/>
  <c r="AH64" i="3"/>
  <c r="D28" i="1"/>
  <c r="BC43" i="3"/>
  <c r="CK74" i="3"/>
  <c r="D52" i="6"/>
  <c r="F101" i="1"/>
  <c r="AN58" i="3"/>
  <c r="BM59" i="3"/>
  <c r="H8" i="4"/>
  <c r="G12" i="15"/>
  <c r="E31" i="4"/>
  <c r="E46" i="26"/>
  <c r="CB75" i="3"/>
  <c r="AF13" i="3"/>
  <c r="P7" i="3"/>
  <c r="E40" i="27"/>
  <c r="G70" i="20"/>
  <c r="AC46" i="3"/>
  <c r="BD12" i="3"/>
  <c r="BO74" i="3"/>
  <c r="CK47" i="3"/>
  <c r="L38" i="3"/>
  <c r="E54" i="16"/>
  <c r="F26" i="6"/>
  <c r="J27" i="3"/>
  <c r="E23" i="11"/>
  <c r="AN23" i="3"/>
  <c r="S58" i="14"/>
  <c r="AO39" i="3"/>
  <c r="AU21" i="3"/>
  <c r="AL48" i="3"/>
  <c r="AN52" i="3"/>
  <c r="F30" i="13"/>
  <c r="CK21" i="3"/>
  <c r="O23" i="19"/>
  <c r="BE33" i="3"/>
  <c r="C106" i="1"/>
  <c r="L60" i="28"/>
  <c r="R33" i="4"/>
  <c r="L23" i="3"/>
  <c r="AO65" i="3"/>
  <c r="D31" i="19"/>
  <c r="M68" i="28"/>
  <c r="AU35" i="3"/>
  <c r="CE46" i="3"/>
  <c r="CQ41" i="3"/>
  <c r="AJ19" i="3"/>
  <c r="F45" i="15"/>
  <c r="G62" i="4"/>
  <c r="M50" i="13"/>
  <c r="BY36" i="3"/>
  <c r="F35" i="2"/>
  <c r="BZ62" i="3"/>
  <c r="F59" i="15"/>
  <c r="H65" i="3"/>
  <c r="O39" i="4"/>
  <c r="P18" i="14"/>
  <c r="F60" i="19"/>
  <c r="P23" i="3"/>
  <c r="F11" i="15"/>
  <c r="AL15" i="3"/>
  <c r="D53" i="24"/>
  <c r="CA39" i="3"/>
  <c r="AW21" i="3"/>
  <c r="D60" i="1"/>
  <c r="P14" i="3"/>
  <c r="AD48" i="3"/>
  <c r="H46" i="3"/>
  <c r="AH55" i="3"/>
  <c r="BV41" i="3"/>
  <c r="CA31" i="3"/>
  <c r="L9" i="3"/>
  <c r="I45" i="3"/>
  <c r="D68" i="11"/>
  <c r="G58" i="15"/>
  <c r="CQ42" i="3"/>
  <c r="BC46" i="3"/>
  <c r="J36" i="13"/>
  <c r="N15" i="3"/>
  <c r="BW37" i="3"/>
  <c r="N31" i="19"/>
  <c r="D13" i="4"/>
  <c r="BB10" i="3"/>
  <c r="CD18" i="3"/>
  <c r="J43" i="4"/>
  <c r="G42" i="3"/>
  <c r="BH40" i="3"/>
  <c r="AO12" i="3"/>
  <c r="AR22" i="3"/>
  <c r="CE50" i="3"/>
  <c r="J42" i="3"/>
  <c r="BN49" i="3"/>
  <c r="Z27" i="3"/>
  <c r="H12" i="13"/>
  <c r="BH38" i="3"/>
  <c r="T28" i="14"/>
  <c r="M32" i="4"/>
  <c r="N13" i="14"/>
  <c r="CL65" i="3"/>
  <c r="W58" i="3"/>
  <c r="F60" i="2"/>
  <c r="G18" i="4"/>
  <c r="G46" i="26"/>
  <c r="BP68" i="3"/>
  <c r="BQ53" i="3"/>
  <c r="L44" i="14"/>
  <c r="H46" i="14"/>
  <c r="BD24" i="3"/>
  <c r="G88" i="1"/>
  <c r="F22" i="4"/>
  <c r="D11" i="11"/>
  <c r="BF8" i="3"/>
  <c r="G24" i="14"/>
  <c r="D30" i="25"/>
  <c r="CC67" i="3"/>
  <c r="BO23" i="3"/>
  <c r="H62" i="14"/>
  <c r="D66" i="22"/>
  <c r="AM74" i="3"/>
  <c r="C95" i="1"/>
  <c r="CL8" i="3"/>
  <c r="O50" i="19"/>
  <c r="E123" i="1"/>
  <c r="CC23" i="3"/>
  <c r="AA35" i="3"/>
  <c r="M65" i="4"/>
  <c r="L22" i="13"/>
  <c r="CL31" i="3"/>
  <c r="BY37" i="3"/>
  <c r="I73" i="20"/>
  <c r="G7" i="4"/>
  <c r="R59" i="14"/>
  <c r="I65" i="19"/>
  <c r="I34" i="28"/>
  <c r="Z9" i="3"/>
  <c r="U73" i="3"/>
  <c r="D63" i="5"/>
  <c r="M66" i="19"/>
  <c r="CA46" i="3"/>
  <c r="CA61" i="3"/>
  <c r="AZ37" i="3"/>
  <c r="D47" i="16"/>
  <c r="I69" i="13"/>
  <c r="F8" i="19"/>
  <c r="AE11" i="3"/>
  <c r="AY29" i="3"/>
  <c r="CS39" i="3"/>
  <c r="CB41" i="3"/>
  <c r="H27" i="29"/>
  <c r="E10" i="3"/>
  <c r="H21" i="3"/>
  <c r="BL45" i="3"/>
  <c r="BS62" i="3"/>
  <c r="BT26" i="3"/>
  <c r="D62" i="15"/>
  <c r="AC15" i="3"/>
  <c r="L33" i="4"/>
  <c r="X66" i="3"/>
  <c r="BR75" i="3"/>
  <c r="K62" i="25"/>
  <c r="G26" i="21"/>
  <c r="F62" i="29"/>
  <c r="E50" i="21"/>
  <c r="H28" i="13"/>
  <c r="N66" i="13"/>
  <c r="Q15" i="14"/>
  <c r="D44" i="19"/>
  <c r="E75" i="27"/>
  <c r="I60" i="29"/>
  <c r="D39" i="22"/>
  <c r="I50" i="25"/>
  <c r="I47" i="25"/>
  <c r="N13" i="6"/>
  <c r="L70" i="19"/>
  <c r="S73" i="4"/>
  <c r="L17" i="6"/>
  <c r="E26" i="11"/>
  <c r="K42" i="19"/>
  <c r="U9" i="14"/>
  <c r="AY8" i="3"/>
  <c r="AC53" i="3"/>
  <c r="D24" i="19"/>
  <c r="AE65" i="3"/>
  <c r="CE47" i="3"/>
  <c r="K24" i="22"/>
  <c r="J19" i="28"/>
  <c r="D50" i="25"/>
  <c r="N55" i="3"/>
  <c r="O22" i="14"/>
  <c r="Q12" i="14"/>
  <c r="AB41" i="3"/>
  <c r="G66" i="6"/>
  <c r="H52" i="3"/>
  <c r="K20" i="3"/>
  <c r="AJ27" i="3"/>
  <c r="F15" i="3"/>
  <c r="K8" i="22"/>
  <c r="O27" i="14"/>
  <c r="BJ9" i="3"/>
  <c r="D71" i="11"/>
  <c r="E38" i="16"/>
  <c r="F33" i="20"/>
  <c r="F40" i="3"/>
  <c r="AO53" i="3"/>
  <c r="W59" i="3"/>
  <c r="AW61" i="3"/>
  <c r="F21" i="3"/>
  <c r="L8" i="19"/>
  <c r="K62" i="19"/>
  <c r="S23" i="4"/>
  <c r="E11" i="16"/>
  <c r="AR23" i="3"/>
  <c r="BQ11" i="3"/>
  <c r="L71" i="6"/>
  <c r="AD53" i="3"/>
  <c r="BG48" i="3"/>
  <c r="G37" i="26"/>
  <c r="BB73" i="3"/>
  <c r="Q68" i="3"/>
  <c r="CN17" i="3"/>
  <c r="R36" i="4"/>
  <c r="F56" i="21"/>
  <c r="AH69" i="3"/>
  <c r="D24" i="7"/>
  <c r="BF65" i="3"/>
  <c r="I21" i="28"/>
  <c r="D9" i="16"/>
  <c r="S33" i="4"/>
  <c r="T41" i="14"/>
  <c r="U13" i="3"/>
  <c r="CA52" i="3"/>
  <c r="BP14" i="3"/>
  <c r="S70" i="14"/>
  <c r="CK14" i="3"/>
  <c r="F8" i="11"/>
  <c r="BY16" i="3"/>
  <c r="F59" i="19"/>
  <c r="D28" i="28"/>
  <c r="CF66" i="3"/>
  <c r="G57" i="6"/>
  <c r="AW48" i="3"/>
  <c r="AU69" i="3"/>
  <c r="J67" i="13"/>
  <c r="AK72" i="3"/>
  <c r="N55" i="14"/>
  <c r="I17" i="20"/>
  <c r="AV71" i="3"/>
  <c r="F55" i="22"/>
  <c r="BR36" i="3"/>
  <c r="H14" i="3"/>
  <c r="AQ74" i="3"/>
  <c r="AG72" i="3"/>
  <c r="E36" i="26"/>
  <c r="AS7" i="3"/>
  <c r="D28" i="25"/>
  <c r="AT28" i="3"/>
  <c r="AD24" i="3"/>
  <c r="U12" i="14"/>
  <c r="CL71" i="3"/>
  <c r="D72" i="12"/>
  <c r="J13" i="28"/>
  <c r="L16" i="19"/>
  <c r="D68" i="8"/>
  <c r="G13" i="19"/>
  <c r="BX43" i="3"/>
  <c r="AY66" i="3"/>
  <c r="BF16" i="3"/>
  <c r="AL69" i="3"/>
  <c r="J48" i="3"/>
  <c r="G61" i="3"/>
  <c r="AY70" i="3"/>
  <c r="K13" i="13"/>
  <c r="Q57" i="14"/>
  <c r="D67" i="15"/>
  <c r="H73" i="20"/>
  <c r="E64" i="14"/>
  <c r="I15" i="20"/>
  <c r="CS54" i="3"/>
  <c r="E69" i="11"/>
  <c r="AR14" i="3"/>
  <c r="F84" i="1"/>
  <c r="G44" i="21"/>
  <c r="G47" i="5"/>
  <c r="T70" i="3"/>
  <c r="D51" i="22"/>
  <c r="H26" i="25"/>
  <c r="BV44" i="3"/>
  <c r="D109" i="1"/>
  <c r="J59" i="13"/>
  <c r="BZ52" i="3"/>
  <c r="E98" i="1"/>
  <c r="H57" i="2"/>
  <c r="BX62" i="3"/>
  <c r="AH40" i="3"/>
  <c r="V21" i="3"/>
  <c r="AN29" i="3"/>
  <c r="F72" i="2"/>
  <c r="CE69" i="3"/>
  <c r="CU16" i="3"/>
  <c r="BV72" i="3"/>
  <c r="N43" i="14"/>
  <c r="E61" i="15"/>
  <c r="BP63" i="3"/>
  <c r="U22" i="14"/>
  <c r="L43" i="3"/>
  <c r="P47" i="4"/>
  <c r="J38" i="13"/>
  <c r="G63" i="20"/>
  <c r="BN71" i="3"/>
  <c r="CK32" i="3"/>
  <c r="L53" i="14"/>
  <c r="BC68" i="3"/>
  <c r="T56" i="14"/>
  <c r="E70" i="7"/>
  <c r="E18" i="4"/>
  <c r="H35" i="25"/>
  <c r="D52" i="12"/>
  <c r="AP44" i="3"/>
  <c r="D58" i="8"/>
  <c r="E10" i="16"/>
  <c r="BQ9" i="3"/>
  <c r="AD43" i="3"/>
  <c r="C21" i="1"/>
  <c r="BT50" i="3"/>
  <c r="AQ8" i="3"/>
  <c r="D71" i="7"/>
  <c r="G12" i="20"/>
  <c r="BC52" i="3"/>
  <c r="CC73" i="3"/>
  <c r="M30" i="19"/>
  <c r="F30" i="6"/>
  <c r="D52" i="20"/>
  <c r="E58" i="22"/>
  <c r="AD56" i="3"/>
  <c r="CH14" i="3"/>
  <c r="D16" i="1"/>
  <c r="CT59" i="3"/>
  <c r="F34" i="3"/>
  <c r="J54" i="3"/>
  <c r="G26" i="14"/>
  <c r="CI25" i="3"/>
  <c r="D70" i="8"/>
  <c r="F44" i="6"/>
  <c r="F32" i="13"/>
  <c r="H8" i="3"/>
  <c r="D45" i="8"/>
  <c r="CK25" i="3"/>
  <c r="AI8" i="3"/>
  <c r="BA15" i="3"/>
  <c r="F70" i="26"/>
  <c r="BJ11" i="3"/>
  <c r="CT21" i="3"/>
  <c r="BH9" i="3"/>
  <c r="AH25" i="3"/>
  <c r="F48" i="6"/>
  <c r="L16" i="14"/>
  <c r="C73" i="1"/>
  <c r="AU66" i="3"/>
  <c r="BJ59" i="3"/>
  <c r="BM41" i="3"/>
  <c r="BU28" i="3"/>
  <c r="BH69" i="3"/>
  <c r="AU9" i="3"/>
  <c r="BW47" i="3"/>
  <c r="H23" i="22"/>
  <c r="CD64" i="3"/>
  <c r="N65" i="3"/>
  <c r="AA26" i="3"/>
  <c r="D70" i="21"/>
  <c r="W50" i="3"/>
  <c r="AY26" i="3"/>
  <c r="E19" i="12"/>
  <c r="S72" i="3"/>
  <c r="O13" i="19"/>
  <c r="G13" i="2"/>
  <c r="AE54" i="3"/>
  <c r="E74" i="21"/>
  <c r="D8" i="4"/>
  <c r="CC38" i="3"/>
  <c r="J74" i="22"/>
  <c r="P52" i="4"/>
  <c r="H9" i="2"/>
  <c r="BF12" i="3"/>
  <c r="CG63" i="3"/>
  <c r="J24" i="13"/>
  <c r="W17" i="3"/>
  <c r="E54" i="14"/>
  <c r="F63" i="2"/>
  <c r="CU47" i="3"/>
  <c r="E16" i="1"/>
  <c r="N30" i="19"/>
  <c r="CS53" i="3"/>
  <c r="CF39" i="3"/>
  <c r="J55" i="19"/>
  <c r="N23" i="14"/>
  <c r="CQ33" i="3"/>
  <c r="AT54" i="3"/>
  <c r="CA60" i="3"/>
  <c r="CL13" i="3"/>
  <c r="BA20" i="3"/>
  <c r="D65" i="9"/>
  <c r="BX60" i="3"/>
  <c r="W42" i="3"/>
  <c r="D70" i="6"/>
  <c r="CK38" i="3"/>
  <c r="F48" i="15"/>
  <c r="F58" i="1"/>
  <c r="F17" i="26"/>
  <c r="I67" i="14"/>
  <c r="BQ61" i="3"/>
  <c r="M19" i="4"/>
  <c r="BH62" i="3"/>
  <c r="V18" i="3"/>
  <c r="BX50" i="3"/>
  <c r="BZ55" i="3"/>
  <c r="CG39" i="3"/>
  <c r="K45" i="3"/>
  <c r="E28" i="14"/>
  <c r="CD54" i="3"/>
  <c r="L21" i="13"/>
  <c r="D10" i="19"/>
  <c r="F47" i="6"/>
  <c r="H47" i="2"/>
  <c r="K44" i="14"/>
  <c r="J50" i="6"/>
  <c r="AM38" i="3"/>
  <c r="BE54" i="3"/>
  <c r="H48" i="19"/>
  <c r="E66" i="13"/>
  <c r="BN28" i="3"/>
  <c r="F52" i="13"/>
  <c r="BK66" i="3"/>
  <c r="AT12" i="3"/>
  <c r="D16" i="25"/>
  <c r="AF17" i="3"/>
  <c r="G23" i="2"/>
  <c r="E16" i="27"/>
  <c r="E74" i="3"/>
  <c r="R62" i="3"/>
  <c r="BG62" i="3"/>
  <c r="D68" i="21"/>
  <c r="U72" i="14"/>
  <c r="AP8" i="3"/>
  <c r="CF68" i="3"/>
  <c r="O45" i="14"/>
  <c r="R13" i="3"/>
  <c r="J41" i="14"/>
  <c r="P24" i="14"/>
  <c r="F61" i="19"/>
  <c r="Y53" i="3"/>
  <c r="CT28" i="3"/>
  <c r="P12" i="3"/>
  <c r="CK69" i="3"/>
  <c r="AF21" i="3"/>
  <c r="AW54" i="3"/>
  <c r="AD8" i="3"/>
  <c r="AT75" i="3"/>
  <c r="CU52" i="3"/>
  <c r="G72" i="22"/>
  <c r="BS66" i="3"/>
  <c r="D67" i="10"/>
  <c r="E128" i="1"/>
  <c r="D27" i="7"/>
  <c r="O42" i="19"/>
  <c r="F24" i="22"/>
  <c r="AH61" i="3"/>
  <c r="D75" i="21"/>
  <c r="F31" i="20"/>
  <c r="H63" i="20"/>
  <c r="R26" i="3"/>
  <c r="D40" i="27"/>
  <c r="R74" i="14"/>
  <c r="J39" i="3"/>
  <c r="D38" i="18"/>
  <c r="AV44" i="3"/>
  <c r="J16" i="4"/>
  <c r="D54" i="10"/>
  <c r="AA58" i="3"/>
  <c r="AT18" i="3"/>
  <c r="AN22" i="3"/>
  <c r="F69" i="15"/>
  <c r="I44" i="14"/>
  <c r="AO75" i="3"/>
  <c r="AW67" i="3"/>
  <c r="C8" i="1"/>
  <c r="O21" i="4"/>
  <c r="AN59" i="3"/>
  <c r="L75" i="14"/>
  <c r="CQ29" i="3"/>
  <c r="CE63" i="3"/>
  <c r="D11" i="19"/>
  <c r="E48" i="3"/>
  <c r="D41" i="11"/>
  <c r="F60" i="3"/>
  <c r="AF36" i="3"/>
  <c r="AB26" i="3"/>
  <c r="C127" i="1"/>
  <c r="N41" i="13"/>
  <c r="F55" i="13"/>
  <c r="AW23" i="3"/>
  <c r="CH31" i="3"/>
  <c r="H68" i="19"/>
  <c r="M21" i="3"/>
  <c r="D14" i="29"/>
  <c r="AU28" i="3"/>
  <c r="G19" i="28"/>
  <c r="BA51" i="3"/>
  <c r="CG48" i="3"/>
  <c r="AB40" i="3"/>
  <c r="M7" i="4"/>
  <c r="K36" i="19"/>
  <c r="I11" i="19"/>
  <c r="D61" i="5"/>
  <c r="CB36" i="3"/>
  <c r="BC61" i="3"/>
  <c r="N54" i="14"/>
  <c r="BQ18" i="3"/>
  <c r="AM73" i="3"/>
  <c r="D64" i="25"/>
  <c r="AH65" i="3"/>
  <c r="F90" i="1"/>
  <c r="I43" i="4"/>
  <c r="BZ22" i="3"/>
  <c r="E67" i="14"/>
  <c r="CT27" i="3"/>
  <c r="G10" i="6"/>
  <c r="D50" i="7"/>
  <c r="CU70" i="3"/>
  <c r="L41" i="14"/>
  <c r="M47" i="4"/>
  <c r="J35" i="19"/>
  <c r="AP11" i="3"/>
  <c r="E25" i="25"/>
  <c r="I26" i="4"/>
  <c r="BN38" i="3"/>
  <c r="BD32" i="3"/>
  <c r="E16" i="29"/>
  <c r="BO16" i="3"/>
  <c r="X47" i="3"/>
  <c r="G84" i="1"/>
  <c r="BR48" i="3"/>
  <c r="AF73" i="3"/>
  <c r="D10" i="18"/>
  <c r="CU30" i="3"/>
  <c r="AA36" i="3"/>
  <c r="BY45" i="3"/>
  <c r="CH51" i="3"/>
  <c r="Y18" i="3"/>
  <c r="K30" i="3"/>
  <c r="G67" i="20"/>
  <c r="T53" i="14"/>
  <c r="D28" i="8"/>
  <c r="U16" i="3"/>
  <c r="AF41" i="3"/>
  <c r="D47" i="8"/>
  <c r="M61" i="19"/>
  <c r="G34" i="26"/>
  <c r="G75" i="13"/>
  <c r="G27" i="20"/>
  <c r="G20" i="19"/>
  <c r="AK54" i="3"/>
  <c r="G74" i="6"/>
  <c r="D49" i="4"/>
  <c r="D19" i="7"/>
  <c r="I68" i="3"/>
  <c r="CG50" i="3"/>
  <c r="I21" i="19"/>
  <c r="BV36" i="3"/>
  <c r="J60" i="13"/>
  <c r="CL20" i="3"/>
  <c r="M63" i="14"/>
  <c r="E9" i="20"/>
  <c r="T69" i="14"/>
  <c r="G50" i="14"/>
  <c r="E35" i="14"/>
  <c r="BR57" i="3"/>
  <c r="CH72" i="3"/>
  <c r="N12" i="6"/>
  <c r="BW19" i="3"/>
  <c r="I73" i="3"/>
  <c r="G11" i="22"/>
  <c r="O66" i="4"/>
  <c r="H50" i="13"/>
  <c r="G68" i="15"/>
  <c r="I34" i="13"/>
  <c r="D46" i="25"/>
  <c r="CQ53" i="3"/>
  <c r="E57" i="29"/>
  <c r="D42" i="19"/>
  <c r="CT18" i="3"/>
  <c r="I72" i="19"/>
  <c r="D69" i="15"/>
  <c r="D55" i="7"/>
  <c r="K38" i="3"/>
  <c r="P47" i="3"/>
  <c r="BO32" i="3"/>
  <c r="I29" i="19"/>
  <c r="F46" i="2"/>
  <c r="F47" i="3"/>
  <c r="F57" i="13"/>
  <c r="C81" i="1"/>
  <c r="G26" i="28"/>
  <c r="BT51" i="3"/>
  <c r="D73" i="16"/>
  <c r="CT11" i="3"/>
  <c r="E72" i="1"/>
  <c r="G26" i="3"/>
  <c r="J37" i="13"/>
  <c r="E19" i="7"/>
  <c r="G48" i="3"/>
  <c r="D14" i="9"/>
  <c r="AG42" i="3"/>
  <c r="CE67" i="3"/>
  <c r="AK55" i="3"/>
  <c r="I38" i="22"/>
  <c r="AU53" i="3"/>
  <c r="D37" i="6"/>
  <c r="F61" i="20"/>
  <c r="K61" i="13"/>
  <c r="D23" i="17"/>
  <c r="BP7" i="3"/>
  <c r="D41" i="9"/>
  <c r="M63" i="3"/>
  <c r="W54" i="3"/>
  <c r="AJ8" i="3"/>
  <c r="J70" i="29"/>
  <c r="E71" i="3"/>
  <c r="J25" i="29"/>
  <c r="H40" i="19"/>
  <c r="BN22" i="3"/>
  <c r="AC49" i="3"/>
  <c r="N45" i="19"/>
  <c r="W57" i="3"/>
  <c r="F63" i="26"/>
  <c r="AJ56" i="3"/>
  <c r="AQ13" i="3"/>
  <c r="AC23" i="3"/>
  <c r="BZ56" i="3"/>
  <c r="O63" i="3"/>
  <c r="BE20" i="3"/>
  <c r="E57" i="25"/>
  <c r="BC20" i="3"/>
  <c r="D53" i="5"/>
  <c r="L51" i="13"/>
  <c r="H41" i="22"/>
  <c r="Z54" i="3"/>
  <c r="Q29" i="14"/>
  <c r="F44" i="4"/>
  <c r="D54" i="6"/>
  <c r="F27" i="2"/>
  <c r="D14" i="19"/>
  <c r="CO43" i="3"/>
  <c r="AS44" i="3"/>
  <c r="BN26" i="3"/>
  <c r="BS44" i="3"/>
  <c r="AC45" i="3"/>
  <c r="I32" i="14"/>
  <c r="M69" i="3"/>
  <c r="D58" i="19"/>
  <c r="H74" i="2"/>
  <c r="M50" i="6"/>
  <c r="Y35" i="3"/>
  <c r="W52" i="3"/>
  <c r="F30" i="26"/>
  <c r="G69" i="2"/>
  <c r="T13" i="3"/>
  <c r="J28" i="6"/>
  <c r="CR40" i="3"/>
  <c r="I9" i="19"/>
  <c r="D25" i="14"/>
  <c r="D63" i="28"/>
  <c r="I14" i="29"/>
  <c r="M36" i="4"/>
  <c r="E7" i="19"/>
  <c r="D75" i="8"/>
  <c r="D37" i="21"/>
  <c r="P22" i="14"/>
  <c r="BY31" i="3"/>
  <c r="D8" i="14"/>
  <c r="R43" i="4"/>
  <c r="K73" i="3"/>
  <c r="F70" i="29"/>
  <c r="AL68" i="3"/>
  <c r="W37" i="3"/>
  <c r="O64" i="19"/>
  <c r="N49" i="6"/>
  <c r="E45" i="12"/>
  <c r="BW57" i="3"/>
  <c r="CC25" i="3"/>
  <c r="H50" i="25"/>
  <c r="J64" i="29"/>
  <c r="AV15" i="3"/>
  <c r="AB32" i="3"/>
  <c r="D23" i="21"/>
  <c r="D39" i="26"/>
  <c r="G45" i="20"/>
  <c r="AK35" i="3"/>
  <c r="D87" i="1"/>
  <c r="CS11" i="3"/>
  <c r="F12" i="15"/>
  <c r="E28" i="2"/>
  <c r="AS74" i="3"/>
  <c r="R33" i="14"/>
  <c r="T65" i="4"/>
  <c r="AC74" i="3"/>
  <c r="P27" i="4"/>
  <c r="D69" i="22"/>
  <c r="T57" i="4"/>
  <c r="CF58" i="3"/>
  <c r="BT71" i="3"/>
  <c r="E66" i="15"/>
  <c r="G27" i="25"/>
  <c r="CA53" i="3"/>
  <c r="T51" i="3"/>
  <c r="S46" i="14"/>
  <c r="I32" i="13"/>
  <c r="AO66" i="3"/>
  <c r="CU43" i="3"/>
  <c r="G42" i="14"/>
  <c r="L36" i="4"/>
  <c r="BA30" i="3"/>
  <c r="R41" i="3"/>
  <c r="H13" i="20"/>
  <c r="E129" i="1"/>
  <c r="N44" i="13"/>
  <c r="CI43" i="3"/>
  <c r="CC24" i="3"/>
  <c r="M70" i="14"/>
  <c r="T14" i="14"/>
  <c r="I55" i="25"/>
  <c r="CT66" i="3"/>
  <c r="Y54" i="3"/>
  <c r="L49" i="4"/>
  <c r="H8" i="14"/>
  <c r="J8" i="29"/>
  <c r="CG36" i="3"/>
  <c r="O73" i="3"/>
  <c r="H65" i="2"/>
  <c r="BL20" i="3"/>
  <c r="T34" i="4"/>
  <c r="L18" i="28"/>
  <c r="E21" i="14"/>
  <c r="F40" i="13"/>
  <c r="Q65" i="3"/>
  <c r="BB37" i="3"/>
  <c r="G72" i="4"/>
  <c r="BI73" i="3"/>
  <c r="S70" i="4"/>
  <c r="D26" i="12"/>
  <c r="BH75" i="3"/>
  <c r="J22" i="4"/>
  <c r="M31" i="4"/>
  <c r="K39" i="19"/>
  <c r="I9" i="4"/>
  <c r="H68" i="14"/>
  <c r="E39" i="25"/>
  <c r="Q31" i="19"/>
  <c r="M17" i="6"/>
  <c r="CD69" i="3"/>
  <c r="J31" i="14"/>
  <c r="I70" i="28"/>
  <c r="BU8" i="3"/>
  <c r="F13" i="3"/>
  <c r="G23" i="25"/>
  <c r="BP66" i="3"/>
  <c r="E51" i="3"/>
  <c r="G69" i="6"/>
  <c r="J52" i="4"/>
  <c r="BW23" i="3"/>
  <c r="G7" i="2"/>
  <c r="G27" i="29"/>
  <c r="Q53" i="14"/>
  <c r="G53" i="21"/>
  <c r="D41" i="20"/>
  <c r="AB8" i="3"/>
  <c r="D54" i="2"/>
  <c r="E21" i="27"/>
  <c r="CB63" i="3"/>
  <c r="G65" i="6"/>
  <c r="R28" i="3"/>
  <c r="I15" i="4"/>
  <c r="K63" i="22"/>
  <c r="D35" i="18"/>
  <c r="E22" i="25"/>
  <c r="BX49" i="3"/>
  <c r="BJ39" i="3"/>
  <c r="I11" i="6"/>
  <c r="D60" i="29"/>
  <c r="C18" i="1"/>
  <c r="J32" i="25"/>
  <c r="BY18" i="3"/>
  <c r="D84" i="1"/>
  <c r="CK39" i="3"/>
  <c r="D19" i="10"/>
  <c r="E11" i="5"/>
  <c r="CD30" i="3"/>
  <c r="E12" i="27"/>
  <c r="AT61" i="3"/>
  <c r="O66" i="14"/>
  <c r="D108" i="1"/>
  <c r="BJ56" i="3"/>
  <c r="AE62" i="3"/>
  <c r="D60" i="12"/>
  <c r="D52" i="7"/>
  <c r="D66" i="14"/>
  <c r="BN40" i="3"/>
  <c r="G59" i="3"/>
  <c r="V22" i="3"/>
  <c r="CN23" i="3"/>
  <c r="BO75" i="3"/>
  <c r="D28" i="23"/>
  <c r="E48" i="16"/>
  <c r="E10" i="7"/>
  <c r="G64" i="13"/>
  <c r="AQ52" i="3"/>
  <c r="J16" i="6"/>
  <c r="C92" i="1"/>
  <c r="CK65" i="3"/>
  <c r="E66" i="25"/>
  <c r="Q65" i="19"/>
  <c r="D46" i="1"/>
  <c r="CT23" i="3"/>
  <c r="O18" i="3"/>
  <c r="BE31" i="3"/>
  <c r="D58" i="5"/>
  <c r="J24" i="25"/>
  <c r="D57" i="2"/>
  <c r="BW32" i="3"/>
  <c r="CE72" i="3"/>
  <c r="F48" i="29"/>
  <c r="O67" i="3"/>
  <c r="E20" i="11"/>
  <c r="AB33" i="3"/>
  <c r="CB48" i="3"/>
  <c r="CU74" i="3"/>
  <c r="D29" i="26"/>
  <c r="AB61" i="3"/>
  <c r="I8" i="22"/>
  <c r="E64" i="7"/>
  <c r="BQ13" i="3"/>
  <c r="D11" i="14"/>
  <c r="F46" i="1"/>
  <c r="F34" i="1"/>
  <c r="CL44" i="3"/>
  <c r="D60" i="22"/>
  <c r="S17" i="14"/>
  <c r="J71" i="25"/>
  <c r="AK29" i="3"/>
  <c r="C114" i="1"/>
  <c r="CT38" i="3"/>
  <c r="BX64" i="3"/>
  <c r="E21" i="25"/>
  <c r="BN70" i="3"/>
  <c r="C25" i="1"/>
  <c r="BF31" i="3"/>
  <c r="I17" i="19"/>
  <c r="BU41" i="3"/>
  <c r="BV48" i="3"/>
  <c r="G31" i="20"/>
  <c r="E39" i="20"/>
  <c r="F30" i="15"/>
  <c r="G16" i="26"/>
  <c r="L32" i="13"/>
  <c r="I60" i="28"/>
  <c r="BU56" i="3"/>
  <c r="F52" i="5"/>
  <c r="CO36" i="3"/>
  <c r="AS35" i="3"/>
  <c r="D69" i="14"/>
  <c r="P13" i="14"/>
  <c r="BY33" i="3"/>
  <c r="G10" i="4"/>
  <c r="I45" i="4"/>
  <c r="F35" i="5"/>
  <c r="BT25" i="3"/>
  <c r="G43" i="5"/>
  <c r="BC32" i="3"/>
  <c r="D25" i="6"/>
  <c r="AY51" i="3"/>
  <c r="D49" i="15"/>
  <c r="E22" i="3"/>
  <c r="AX52" i="3"/>
  <c r="M54" i="3"/>
  <c r="AT31" i="3"/>
  <c r="CR37" i="3"/>
  <c r="BN24" i="3"/>
  <c r="F19" i="1"/>
  <c r="E47" i="26"/>
  <c r="F64" i="13"/>
  <c r="D65" i="26"/>
  <c r="L57" i="3"/>
  <c r="CL41" i="3"/>
  <c r="D54" i="17"/>
  <c r="AP10" i="3"/>
  <c r="AC56" i="3"/>
  <c r="U51" i="14"/>
  <c r="L48" i="13"/>
  <c r="D72" i="14"/>
  <c r="G8" i="4"/>
  <c r="F62" i="14"/>
  <c r="L8" i="3"/>
  <c r="BO60" i="3"/>
  <c r="E41" i="21"/>
  <c r="K23" i="19"/>
  <c r="AX60" i="3"/>
  <c r="AN38" i="3"/>
  <c r="J16" i="19"/>
  <c r="M17" i="4"/>
  <c r="CB70" i="3"/>
  <c r="E116" i="1"/>
  <c r="E13" i="5"/>
  <c r="E13" i="15"/>
  <c r="I53" i="6"/>
  <c r="G69" i="3"/>
  <c r="O57" i="19"/>
  <c r="G38" i="4"/>
  <c r="G62" i="15"/>
  <c r="L29" i="28"/>
  <c r="AB59" i="3"/>
  <c r="AX68" i="3"/>
  <c r="N57" i="19"/>
  <c r="F11" i="1"/>
  <c r="AF37" i="3"/>
  <c r="CI30" i="3"/>
  <c r="Y66" i="3"/>
  <c r="CU48" i="3"/>
  <c r="F53" i="1"/>
  <c r="D74" i="16"/>
  <c r="I28" i="3"/>
  <c r="BO67" i="3"/>
  <c r="S23" i="3"/>
  <c r="CC35" i="3"/>
  <c r="U46" i="3"/>
  <c r="BJ37" i="3"/>
  <c r="J15" i="25"/>
  <c r="E28" i="3"/>
  <c r="K8" i="3"/>
  <c r="R48" i="3"/>
  <c r="AA62" i="3"/>
  <c r="F22" i="28"/>
  <c r="D37" i="11"/>
  <c r="AN28" i="3"/>
  <c r="AN42" i="3"/>
  <c r="G11" i="13"/>
  <c r="F12" i="2"/>
  <c r="AY22" i="3"/>
  <c r="P35" i="4"/>
  <c r="N59" i="14"/>
  <c r="P54" i="4"/>
  <c r="CK62" i="3"/>
  <c r="BR67" i="3"/>
  <c r="G31" i="28"/>
  <c r="BD22" i="3"/>
  <c r="D16" i="15"/>
  <c r="F10" i="11"/>
  <c r="AO14" i="3"/>
  <c r="V56" i="3"/>
  <c r="BR22" i="3"/>
  <c r="G60" i="3"/>
  <c r="H68" i="13"/>
  <c r="AZ38" i="3"/>
  <c r="AW50" i="3"/>
  <c r="F62" i="13"/>
  <c r="AE42" i="3"/>
  <c r="S43" i="3"/>
  <c r="BI40" i="3"/>
  <c r="CA20" i="3"/>
  <c r="N54" i="3"/>
  <c r="G16" i="4"/>
  <c r="F33" i="14"/>
  <c r="F74" i="2"/>
  <c r="BK13" i="3"/>
  <c r="L44" i="3"/>
  <c r="E75" i="15"/>
  <c r="L36" i="6"/>
  <c r="AC42" i="3"/>
  <c r="BQ25" i="3"/>
  <c r="P11" i="19"/>
  <c r="BZ27" i="3"/>
  <c r="BX28" i="3"/>
  <c r="L51" i="3"/>
  <c r="L19" i="4"/>
  <c r="CF44" i="3"/>
  <c r="AK60" i="3"/>
  <c r="E118" i="1"/>
  <c r="G46" i="14"/>
  <c r="D30" i="14"/>
  <c r="H44" i="5"/>
  <c r="E21" i="19"/>
  <c r="J15" i="19"/>
  <c r="CL23" i="3"/>
  <c r="C30" i="1"/>
  <c r="I19" i="3"/>
  <c r="BI66" i="3"/>
  <c r="AD37" i="3"/>
  <c r="AA48" i="3"/>
  <c r="K30" i="14"/>
  <c r="E17" i="5"/>
  <c r="AF48" i="3"/>
  <c r="E35" i="3"/>
  <c r="I19" i="13"/>
  <c r="D22" i="12"/>
  <c r="E38" i="19"/>
  <c r="S20" i="3"/>
  <c r="CE52" i="3"/>
  <c r="D14" i="14"/>
  <c r="CF8" i="3"/>
  <c r="BA35" i="3"/>
  <c r="E47" i="2"/>
  <c r="CR22" i="3"/>
  <c r="I27" i="3"/>
  <c r="D22" i="7"/>
  <c r="P34" i="4"/>
  <c r="K10" i="3"/>
  <c r="F34" i="22"/>
  <c r="CB67" i="3"/>
  <c r="CR28" i="3"/>
  <c r="D60" i="20"/>
  <c r="F64" i="14"/>
  <c r="F61" i="6"/>
  <c r="V44" i="3"/>
  <c r="CQ57" i="3"/>
  <c r="P38" i="19"/>
  <c r="CT37" i="3"/>
  <c r="T34" i="14"/>
  <c r="F70" i="25"/>
  <c r="F69" i="25"/>
  <c r="I65" i="4"/>
  <c r="BO61" i="3"/>
  <c r="O14" i="3"/>
  <c r="BM57" i="3"/>
  <c r="G31" i="5"/>
  <c r="F26" i="2"/>
  <c r="BJ60" i="3"/>
  <c r="BS15" i="3"/>
  <c r="G126" i="1"/>
  <c r="AM63" i="3"/>
  <c r="M26" i="3"/>
  <c r="G49" i="6"/>
  <c r="CE41" i="3"/>
  <c r="CQ68" i="3"/>
  <c r="F14" i="14"/>
  <c r="Y40" i="3"/>
  <c r="K10" i="13"/>
  <c r="D53" i="21"/>
  <c r="E44" i="29"/>
  <c r="CA22" i="3"/>
  <c r="D20" i="9"/>
  <c r="F72" i="26"/>
  <c r="I26" i="3"/>
  <c r="F60" i="20"/>
  <c r="BH10" i="3"/>
  <c r="BZ39" i="3"/>
  <c r="L34" i="19"/>
  <c r="F32" i="6"/>
  <c r="K11" i="25"/>
  <c r="AT8" i="3"/>
  <c r="AC51" i="3"/>
  <c r="AH22" i="3"/>
  <c r="D35" i="17"/>
  <c r="H52" i="4"/>
  <c r="BQ21" i="3"/>
  <c r="CA48" i="3"/>
  <c r="BV17" i="3"/>
  <c r="K36" i="13"/>
  <c r="G37" i="21"/>
  <c r="H70" i="4"/>
  <c r="D42" i="26"/>
  <c r="G114" i="1"/>
  <c r="D32" i="24"/>
  <c r="BM14" i="3"/>
  <c r="K15" i="3"/>
  <c r="G9" i="28"/>
  <c r="O36" i="4"/>
  <c r="BC10" i="3"/>
  <c r="BK11" i="3"/>
  <c r="D10" i="25"/>
  <c r="E30" i="7"/>
  <c r="J48" i="14"/>
  <c r="M52" i="13"/>
  <c r="AF10" i="3"/>
  <c r="J29" i="3"/>
  <c r="J46" i="4"/>
  <c r="F39" i="13"/>
  <c r="I65" i="14"/>
  <c r="AC8" i="3"/>
  <c r="F56" i="4"/>
  <c r="BI53" i="3"/>
  <c r="G67" i="15"/>
  <c r="F21" i="29"/>
  <c r="Q54" i="14"/>
  <c r="E71" i="15"/>
  <c r="H44" i="19"/>
  <c r="R20" i="4"/>
  <c r="BO66" i="3"/>
  <c r="E47" i="11"/>
  <c r="E30" i="25"/>
  <c r="J44" i="6"/>
  <c r="D62" i="16"/>
  <c r="J32" i="6"/>
  <c r="F37" i="5"/>
  <c r="G11" i="6"/>
  <c r="AU41" i="3"/>
  <c r="O38" i="4"/>
  <c r="C42" i="1"/>
  <c r="N57" i="14"/>
  <c r="BK63" i="3"/>
  <c r="G35" i="13"/>
  <c r="K21" i="3"/>
  <c r="E69" i="15"/>
  <c r="Y48" i="3"/>
  <c r="G25" i="15"/>
  <c r="BO34" i="3"/>
  <c r="CH38" i="3"/>
  <c r="BQ33" i="3"/>
  <c r="I19" i="25"/>
  <c r="H62" i="3"/>
  <c r="M17" i="3"/>
  <c r="J67" i="22"/>
  <c r="CB65" i="3"/>
  <c r="O35" i="19"/>
  <c r="F56" i="15"/>
  <c r="J35" i="29"/>
  <c r="O60" i="19"/>
  <c r="AF20" i="3"/>
  <c r="BG70" i="3"/>
  <c r="F46" i="29"/>
  <c r="F24" i="28"/>
  <c r="D54" i="7"/>
  <c r="J74" i="29"/>
  <c r="G12" i="21"/>
  <c r="CT44" i="3"/>
  <c r="D7" i="12"/>
  <c r="D64" i="12"/>
  <c r="M15" i="13"/>
  <c r="D26" i="7"/>
  <c r="AE46" i="3"/>
  <c r="F33" i="19"/>
  <c r="CH48" i="3"/>
  <c r="U46" i="14"/>
  <c r="AN35" i="3"/>
  <c r="D37" i="9"/>
  <c r="AD70" i="3"/>
  <c r="D32" i="17"/>
  <c r="R57" i="3"/>
  <c r="F44" i="11"/>
  <c r="N22" i="19"/>
  <c r="CE57" i="3"/>
  <c r="AW41" i="3"/>
  <c r="AR57" i="3"/>
  <c r="BP41" i="3"/>
  <c r="Q55" i="14"/>
  <c r="F52" i="19"/>
  <c r="N39" i="3"/>
  <c r="C19" i="1"/>
  <c r="BZ57" i="3"/>
  <c r="H71" i="2"/>
  <c r="CQ52" i="3"/>
  <c r="L46" i="13"/>
  <c r="D36" i="7"/>
  <c r="BL38" i="3"/>
  <c r="G49" i="3"/>
  <c r="AX64" i="3"/>
  <c r="J12" i="14"/>
  <c r="D34" i="22"/>
  <c r="E55" i="22"/>
  <c r="G47" i="21"/>
  <c r="K17" i="25"/>
  <c r="H67" i="5"/>
  <c r="S37" i="4"/>
  <c r="Q51" i="14"/>
  <c r="Q22" i="14"/>
  <c r="D71" i="27"/>
  <c r="G17" i="22"/>
  <c r="L35" i="6"/>
  <c r="H35" i="19"/>
  <c r="K48" i="3"/>
  <c r="AD30" i="3"/>
  <c r="CU20" i="3"/>
  <c r="E22" i="11"/>
  <c r="X59" i="3"/>
  <c r="O14" i="14"/>
  <c r="I36" i="3"/>
  <c r="E21" i="12"/>
  <c r="CS58" i="3"/>
  <c r="T72" i="4"/>
  <c r="Q33" i="19"/>
  <c r="G59" i="5"/>
  <c r="V59" i="3"/>
  <c r="E66" i="5"/>
  <c r="AX67" i="3"/>
  <c r="F21" i="6"/>
  <c r="Q25" i="14"/>
  <c r="D50" i="15"/>
  <c r="I14" i="13"/>
  <c r="BL31" i="3"/>
  <c r="R7" i="4"/>
  <c r="BS25" i="3"/>
  <c r="BP62" i="3"/>
  <c r="D47" i="2"/>
  <c r="F53" i="25"/>
  <c r="BX29" i="3"/>
  <c r="R58" i="4"/>
  <c r="F19" i="5"/>
  <c r="I54" i="20"/>
  <c r="J15" i="13"/>
  <c r="F63" i="20"/>
  <c r="D44" i="28"/>
  <c r="F32" i="20"/>
  <c r="D34" i="23"/>
  <c r="D59" i="6"/>
  <c r="E39" i="7"/>
  <c r="AZ16" i="3"/>
  <c r="H40" i="13"/>
  <c r="CU53" i="3"/>
  <c r="L7" i="4"/>
  <c r="BL34" i="3"/>
  <c r="E21" i="29"/>
  <c r="CL12" i="3"/>
  <c r="F49" i="22"/>
  <c r="CA66" i="3"/>
  <c r="E58" i="4"/>
  <c r="D75" i="17"/>
  <c r="F41" i="25"/>
  <c r="CE64" i="3"/>
  <c r="O43" i="3"/>
  <c r="BN14" i="3"/>
  <c r="D46" i="21"/>
  <c r="R47" i="14"/>
  <c r="CR64" i="3"/>
  <c r="F40" i="6"/>
  <c r="CG19" i="3"/>
  <c r="D24" i="8"/>
  <c r="N32" i="19"/>
  <c r="D42" i="10"/>
  <c r="D70" i="4"/>
  <c r="G61" i="13"/>
  <c r="G29" i="5"/>
  <c r="BL65" i="3"/>
  <c r="D12" i="18"/>
  <c r="AS46" i="3"/>
  <c r="F37" i="19"/>
  <c r="G51" i="21"/>
  <c r="H16" i="14"/>
  <c r="D17" i="19"/>
  <c r="M33" i="3"/>
  <c r="AF25" i="3"/>
  <c r="U37" i="14"/>
  <c r="M14" i="14"/>
  <c r="D40" i="9"/>
  <c r="AP39" i="3"/>
  <c r="CB39" i="3"/>
  <c r="AW12" i="3"/>
  <c r="F67" i="3"/>
  <c r="AV30" i="3"/>
  <c r="CR62" i="3"/>
  <c r="K74" i="19"/>
  <c r="AL12" i="3"/>
  <c r="M26" i="6"/>
  <c r="K74" i="13"/>
  <c r="F49" i="13"/>
  <c r="D58" i="17"/>
  <c r="V11" i="3"/>
  <c r="AG32" i="3"/>
  <c r="BO45" i="3"/>
  <c r="D45" i="17"/>
  <c r="F46" i="26"/>
  <c r="S42" i="14"/>
  <c r="BF60" i="3"/>
  <c r="E29" i="5"/>
  <c r="AF63" i="3"/>
  <c r="D34" i="4"/>
  <c r="G42" i="20"/>
  <c r="H16" i="29"/>
  <c r="I31" i="13"/>
  <c r="CH26" i="3"/>
  <c r="D53" i="27"/>
  <c r="D47" i="12"/>
  <c r="N21" i="3"/>
  <c r="R34" i="14"/>
  <c r="D74" i="23"/>
  <c r="AX26" i="3"/>
  <c r="I67" i="6"/>
  <c r="E10" i="1"/>
  <c r="J73" i="29"/>
  <c r="L16" i="13"/>
  <c r="G74" i="26"/>
  <c r="E67" i="7"/>
  <c r="L22" i="14"/>
  <c r="I43" i="19"/>
  <c r="CT29" i="3"/>
  <c r="F17" i="6"/>
  <c r="G17" i="20"/>
  <c r="BU45" i="3"/>
  <c r="AZ53" i="3"/>
  <c r="H42" i="2"/>
  <c r="CI58" i="3"/>
  <c r="D16" i="7"/>
  <c r="R55" i="3"/>
  <c r="O43" i="4"/>
  <c r="CC19" i="3"/>
  <c r="H32" i="14"/>
  <c r="G42" i="25"/>
  <c r="BY24" i="3"/>
  <c r="AH21" i="3"/>
  <c r="F16" i="4"/>
  <c r="E62" i="7"/>
  <c r="D24" i="6"/>
  <c r="E55" i="7"/>
  <c r="H30" i="20"/>
  <c r="AO17" i="3"/>
  <c r="G25" i="29"/>
  <c r="AI70" i="3"/>
  <c r="BX70" i="3"/>
  <c r="BP45" i="3"/>
  <c r="U53" i="14"/>
  <c r="E17" i="22"/>
  <c r="BR32" i="3"/>
  <c r="J38" i="6"/>
  <c r="M43" i="28"/>
  <c r="AU62" i="3"/>
  <c r="CH50" i="3"/>
  <c r="F21" i="15"/>
  <c r="C90" i="1"/>
  <c r="AW37" i="3"/>
  <c r="CD34" i="3"/>
  <c r="BK22" i="3"/>
  <c r="M74" i="13"/>
  <c r="F65" i="25"/>
  <c r="D63" i="22"/>
  <c r="D60" i="18"/>
  <c r="J14" i="29"/>
  <c r="N48" i="3"/>
  <c r="CA69" i="3"/>
  <c r="J56" i="3"/>
  <c r="BI32" i="3"/>
  <c r="I46" i="14"/>
  <c r="D42" i="16"/>
  <c r="CC42" i="3"/>
  <c r="AC70" i="3"/>
  <c r="J23" i="25"/>
  <c r="F40" i="1"/>
  <c r="H40" i="4"/>
  <c r="BR69" i="3"/>
  <c r="F73" i="19"/>
  <c r="AR26" i="3"/>
  <c r="CS26" i="3"/>
  <c r="BW13" i="3"/>
  <c r="G62" i="14"/>
  <c r="N13" i="3"/>
  <c r="G30" i="4"/>
  <c r="AS57" i="3"/>
  <c r="H47" i="19"/>
  <c r="L7" i="13"/>
  <c r="J60" i="14"/>
  <c r="F34" i="4"/>
  <c r="BQ34" i="3"/>
  <c r="CI53" i="3"/>
  <c r="G44" i="4"/>
  <c r="E63" i="26"/>
  <c r="AI45" i="3"/>
  <c r="AZ61" i="3"/>
  <c r="BU64" i="3"/>
  <c r="M39" i="14"/>
  <c r="CH16" i="3"/>
  <c r="G23" i="22"/>
  <c r="AL55" i="3"/>
  <c r="D15" i="5"/>
  <c r="F44" i="14"/>
  <c r="D11" i="12"/>
  <c r="CK28" i="3"/>
  <c r="AN21" i="3"/>
  <c r="D60" i="23"/>
  <c r="F32" i="4"/>
  <c r="AP50" i="3"/>
  <c r="AX18" i="3"/>
  <c r="G62" i="1"/>
  <c r="BV60" i="3"/>
  <c r="U10" i="3"/>
  <c r="M61" i="4"/>
  <c r="BA63" i="3"/>
  <c r="F69" i="13"/>
  <c r="AK51" i="3"/>
  <c r="K16" i="3"/>
  <c r="F13" i="28"/>
  <c r="BJ53" i="3"/>
  <c r="G109" i="1"/>
  <c r="D66" i="9"/>
  <c r="CT24" i="3"/>
  <c r="BY32" i="3"/>
  <c r="H45" i="20"/>
  <c r="BG24" i="3"/>
  <c r="W46" i="3"/>
  <c r="Q58" i="3"/>
  <c r="P62" i="3"/>
  <c r="D43" i="2"/>
  <c r="M13" i="4"/>
  <c r="E31" i="20"/>
  <c r="D10" i="17"/>
  <c r="F70" i="21"/>
  <c r="G23" i="15"/>
  <c r="CF29" i="3"/>
  <c r="D21" i="19"/>
  <c r="F20" i="19"/>
  <c r="M42" i="14"/>
  <c r="M8" i="14"/>
  <c r="AD23" i="3"/>
  <c r="K66" i="19"/>
  <c r="J72" i="13"/>
  <c r="D74" i="12"/>
  <c r="CS48" i="3"/>
  <c r="AP33" i="3"/>
  <c r="T7" i="3"/>
  <c r="E52" i="15"/>
  <c r="CG37" i="3"/>
  <c r="AE32" i="3"/>
  <c r="CC58" i="3"/>
  <c r="E19" i="22"/>
  <c r="D41" i="8"/>
  <c r="G11" i="5"/>
  <c r="K32" i="14"/>
  <c r="N66" i="14"/>
  <c r="I38" i="6"/>
  <c r="BS35" i="3"/>
  <c r="AW63" i="3"/>
  <c r="L10" i="19"/>
  <c r="H16" i="5"/>
  <c r="AN36" i="3"/>
  <c r="E57" i="16"/>
  <c r="I73" i="28"/>
  <c r="F41" i="21"/>
  <c r="O27" i="3"/>
  <c r="AQ73" i="3"/>
  <c r="D7" i="4"/>
  <c r="G63" i="15"/>
  <c r="CO71" i="3"/>
  <c r="AV42" i="3"/>
  <c r="F68" i="5"/>
  <c r="AA29" i="3"/>
  <c r="M41" i="13"/>
  <c r="AR43" i="3"/>
  <c r="R69" i="14"/>
  <c r="CS60" i="3"/>
  <c r="CG18" i="3"/>
  <c r="J16" i="13"/>
  <c r="CC45" i="3"/>
  <c r="Q59" i="3"/>
  <c r="H29" i="13"/>
  <c r="H62" i="4"/>
  <c r="BW73" i="3"/>
  <c r="E50" i="29"/>
  <c r="H12" i="3"/>
  <c r="E69" i="5"/>
  <c r="E40" i="2"/>
  <c r="AV46" i="3"/>
  <c r="AI63" i="3"/>
  <c r="I59" i="3"/>
  <c r="AL26" i="3"/>
  <c r="T20" i="14"/>
  <c r="G32" i="1"/>
  <c r="D60" i="25"/>
  <c r="K54" i="3"/>
  <c r="D16" i="20"/>
  <c r="F8" i="2"/>
  <c r="C113" i="1"/>
  <c r="BF20" i="3"/>
  <c r="X29" i="3"/>
  <c r="Z52" i="3"/>
  <c r="CU38" i="3"/>
  <c r="AO56" i="3"/>
  <c r="CE16" i="3"/>
  <c r="BR58" i="3"/>
  <c r="K32" i="3"/>
  <c r="L13" i="3"/>
  <c r="U7" i="14"/>
  <c r="G61" i="15"/>
  <c r="D32" i="1"/>
  <c r="CL38" i="3"/>
  <c r="CB45" i="3"/>
  <c r="BF11" i="3"/>
  <c r="E13" i="19"/>
  <c r="S59" i="3"/>
  <c r="CR34" i="3"/>
  <c r="AZ52" i="3"/>
  <c r="X21" i="3"/>
  <c r="S48" i="3"/>
  <c r="F18" i="26"/>
  <c r="E48" i="12"/>
  <c r="AG61" i="3"/>
  <c r="P35" i="3"/>
  <c r="J15" i="3"/>
  <c r="AL59" i="3"/>
  <c r="BM48" i="3"/>
  <c r="AD31" i="3"/>
  <c r="L29" i="4"/>
  <c r="E37" i="25"/>
  <c r="BS18" i="3"/>
  <c r="BG50" i="3"/>
  <c r="E61" i="19"/>
  <c r="CN43" i="3"/>
  <c r="J60" i="6"/>
  <c r="AW62" i="3"/>
  <c r="G16" i="1"/>
  <c r="E74" i="12"/>
  <c r="J62" i="29"/>
  <c r="CQ32" i="3"/>
  <c r="BQ70" i="3"/>
  <c r="CS27" i="3"/>
  <c r="Q35" i="14"/>
  <c r="AL43" i="3"/>
  <c r="S18" i="3"/>
  <c r="N63" i="3"/>
  <c r="J26" i="28"/>
  <c r="O73" i="14"/>
  <c r="CC17" i="3"/>
  <c r="CG16" i="3"/>
  <c r="D12" i="14"/>
  <c r="E75" i="5"/>
  <c r="G33" i="3"/>
  <c r="CH42" i="3"/>
  <c r="AC39" i="3"/>
  <c r="AO43" i="3"/>
  <c r="AW44" i="3"/>
  <c r="D63" i="24"/>
  <c r="F22" i="25"/>
  <c r="F45" i="14"/>
  <c r="BK71" i="3"/>
  <c r="I17" i="6"/>
  <c r="F7" i="21"/>
  <c r="L45" i="4"/>
  <c r="BN20" i="3"/>
  <c r="AN40" i="3"/>
  <c r="BD46" i="3"/>
  <c r="BZ50" i="3"/>
  <c r="E41" i="26"/>
  <c r="CE33" i="3"/>
  <c r="Z39" i="3"/>
  <c r="M55" i="19"/>
  <c r="AE72" i="3"/>
  <c r="BT56" i="3"/>
  <c r="CD52" i="3"/>
  <c r="O9" i="4"/>
  <c r="C33" i="1"/>
  <c r="F71" i="22"/>
  <c r="T54" i="3"/>
  <c r="E47" i="3"/>
  <c r="BR56" i="3"/>
  <c r="M42" i="28"/>
  <c r="CC18" i="3"/>
  <c r="F89" i="1"/>
  <c r="P75" i="3"/>
  <c r="CN57" i="3"/>
  <c r="M37" i="3"/>
  <c r="F8" i="5"/>
  <c r="O28" i="3"/>
  <c r="K16" i="14"/>
  <c r="I13" i="29"/>
  <c r="N72" i="19"/>
  <c r="D32" i="16"/>
  <c r="H15" i="22"/>
  <c r="D11" i="26"/>
  <c r="M67" i="28"/>
  <c r="J66" i="28"/>
  <c r="I22" i="22"/>
  <c r="F12" i="26"/>
  <c r="V24" i="3"/>
  <c r="K32" i="22"/>
  <c r="CC39" i="3"/>
  <c r="D38" i="17"/>
  <c r="Z44" i="3"/>
  <c r="N46" i="3"/>
  <c r="AD75" i="3"/>
  <c r="H22" i="20"/>
  <c r="F41" i="19"/>
  <c r="L33" i="19"/>
  <c r="H20" i="20"/>
  <c r="E11" i="12"/>
  <c r="D21" i="2"/>
  <c r="BU34" i="3"/>
  <c r="BJ19" i="3"/>
  <c r="Q56" i="14"/>
  <c r="BZ17" i="3"/>
  <c r="F47" i="1"/>
  <c r="V74" i="3"/>
  <c r="G34" i="25"/>
  <c r="G7" i="13"/>
  <c r="I60" i="13"/>
  <c r="E8" i="12"/>
  <c r="E41" i="19"/>
  <c r="J63" i="4"/>
  <c r="R40" i="3"/>
  <c r="T28" i="4"/>
  <c r="AE41" i="3"/>
  <c r="P13" i="4"/>
  <c r="N8" i="3"/>
  <c r="O12" i="4"/>
  <c r="M50" i="28"/>
  <c r="AH39" i="3"/>
  <c r="CF14" i="3"/>
  <c r="BT18" i="3"/>
  <c r="E41" i="12"/>
  <c r="I12" i="6"/>
  <c r="D29" i="11"/>
  <c r="F21" i="2"/>
  <c r="L50" i="22"/>
  <c r="J72" i="6"/>
  <c r="W75" i="3"/>
  <c r="AJ63" i="3"/>
  <c r="F23" i="15"/>
  <c r="BE44" i="3"/>
  <c r="BG51" i="3"/>
  <c r="U15" i="14"/>
  <c r="D42" i="5"/>
  <c r="AF38" i="3"/>
  <c r="Y69" i="3"/>
  <c r="AH13" i="3"/>
  <c r="F20" i="11"/>
  <c r="AB74" i="3"/>
  <c r="BN7" i="3"/>
  <c r="BG22" i="3"/>
  <c r="G30" i="2"/>
  <c r="E68" i="3"/>
  <c r="D60" i="24"/>
  <c r="CQ26" i="3"/>
  <c r="Q56" i="19"/>
  <c r="BL17" i="3"/>
  <c r="D62" i="12"/>
  <c r="BR25" i="3"/>
  <c r="BR47" i="3"/>
  <c r="CG73" i="3"/>
  <c r="T37" i="3"/>
  <c r="E25" i="1"/>
  <c r="P54" i="14"/>
  <c r="E25" i="11"/>
  <c r="H67" i="4"/>
  <c r="AM21" i="3"/>
  <c r="CF57" i="3"/>
  <c r="D10" i="1"/>
  <c r="E27" i="26"/>
  <c r="K49" i="3"/>
  <c r="X58" i="3"/>
  <c r="AN66" i="3"/>
  <c r="D37" i="14"/>
  <c r="E21" i="3"/>
  <c r="K59" i="14"/>
  <c r="T73" i="3"/>
  <c r="J49" i="22"/>
  <c r="BW70" i="3"/>
  <c r="AB36" i="3"/>
  <c r="D9" i="7"/>
  <c r="AK23" i="3"/>
  <c r="F49" i="19"/>
  <c r="BK54" i="3"/>
  <c r="BL56" i="3"/>
  <c r="AM47" i="3"/>
  <c r="AQ18" i="3"/>
  <c r="M57" i="3"/>
  <c r="D23" i="5"/>
  <c r="E27" i="14"/>
  <c r="J57" i="4"/>
  <c r="R48" i="4"/>
  <c r="CR67" i="3"/>
  <c r="D54" i="4"/>
  <c r="CU46" i="3"/>
  <c r="F71" i="14"/>
  <c r="N71" i="3"/>
  <c r="D55" i="27"/>
  <c r="G42" i="15"/>
  <c r="I33" i="19"/>
  <c r="I71" i="28"/>
  <c r="F21" i="13"/>
  <c r="CN70" i="3"/>
  <c r="W18" i="3"/>
  <c r="F36" i="28"/>
  <c r="F38" i="13"/>
  <c r="J10" i="3"/>
  <c r="E69" i="22"/>
  <c r="D16" i="26"/>
  <c r="CT15" i="3"/>
  <c r="D22" i="19"/>
  <c r="O46" i="3"/>
  <c r="BA61" i="3"/>
  <c r="CF49" i="3"/>
  <c r="E21" i="15"/>
  <c r="CF45" i="3"/>
  <c r="J73" i="6"/>
  <c r="V29" i="3"/>
  <c r="BD34" i="3"/>
  <c r="G18" i="25"/>
  <c r="AO72" i="3"/>
  <c r="E35" i="5"/>
  <c r="BZ26" i="3"/>
  <c r="K28" i="19"/>
  <c r="CB19" i="3"/>
  <c r="I24" i="19"/>
  <c r="L53" i="28"/>
  <c r="CF31" i="3"/>
  <c r="AC13" i="3"/>
  <c r="P64" i="19"/>
  <c r="G33" i="25"/>
  <c r="BH12" i="3"/>
  <c r="F27" i="3"/>
  <c r="BC27" i="3"/>
  <c r="BR20" i="3"/>
  <c r="AA66" i="3"/>
  <c r="CH53" i="3"/>
  <c r="CH54" i="3"/>
  <c r="AS41" i="3"/>
  <c r="I52" i="4"/>
  <c r="Z51" i="3"/>
  <c r="BV52" i="3"/>
  <c r="CN35" i="3"/>
  <c r="K12" i="22"/>
  <c r="S56" i="3"/>
  <c r="AA49" i="3"/>
  <c r="K74" i="22"/>
  <c r="F57" i="28"/>
  <c r="G43" i="3"/>
  <c r="G70" i="3"/>
  <c r="C122" i="1"/>
  <c r="CU9" i="3"/>
  <c r="E23" i="15"/>
  <c r="N27" i="14"/>
  <c r="AZ73" i="3"/>
  <c r="BI64" i="3"/>
  <c r="O57" i="14"/>
  <c r="AU15" i="3"/>
  <c r="D125" i="1"/>
  <c r="BV28" i="3"/>
  <c r="AO74" i="3"/>
  <c r="G56" i="26"/>
  <c r="O40" i="14"/>
  <c r="CS29" i="3"/>
  <c r="H30" i="3"/>
  <c r="J66" i="19"/>
  <c r="P16" i="4"/>
  <c r="CF30" i="3"/>
  <c r="AA54" i="3"/>
  <c r="AV21" i="3"/>
  <c r="BD9" i="3"/>
  <c r="J37" i="19"/>
  <c r="BE7" i="3"/>
  <c r="G28" i="1"/>
  <c r="D13" i="26"/>
  <c r="G52" i="4"/>
  <c r="F59" i="3"/>
  <c r="O14" i="19"/>
  <c r="Z35" i="3"/>
  <c r="BY38" i="3"/>
  <c r="CG42" i="3"/>
  <c r="J19" i="3"/>
  <c r="P61" i="3"/>
  <c r="CR43" i="3"/>
  <c r="BX40" i="3"/>
  <c r="BJ62" i="3"/>
  <c r="BI17" i="3"/>
  <c r="J9" i="3"/>
  <c r="I74" i="3"/>
  <c r="AG49" i="3"/>
  <c r="L16" i="22"/>
  <c r="F54" i="5"/>
  <c r="BH67" i="3"/>
  <c r="N40" i="19"/>
  <c r="BO72" i="3"/>
  <c r="AR10" i="3"/>
  <c r="Q71" i="3"/>
  <c r="BU38" i="3"/>
  <c r="AY25" i="3"/>
  <c r="AS30" i="3"/>
  <c r="H14" i="14"/>
  <c r="E31" i="14"/>
  <c r="BA44" i="3"/>
  <c r="G57" i="13"/>
  <c r="S22" i="14"/>
  <c r="P38" i="3"/>
  <c r="BB72" i="3"/>
  <c r="C83" i="1"/>
  <c r="D14" i="27"/>
  <c r="AY17" i="3"/>
  <c r="G25" i="5"/>
  <c r="I16" i="3"/>
  <c r="F23" i="29"/>
  <c r="E52" i="7"/>
  <c r="BH54" i="3"/>
  <c r="BL51" i="3"/>
  <c r="E34" i="19"/>
  <c r="J68" i="14"/>
  <c r="CS37" i="3"/>
  <c r="Z72" i="3"/>
  <c r="P29" i="19"/>
  <c r="I35" i="28"/>
  <c r="L37" i="3"/>
  <c r="J65" i="4"/>
  <c r="Y17" i="3"/>
  <c r="Q43" i="14"/>
  <c r="BO13" i="3"/>
  <c r="F61" i="5"/>
  <c r="F53" i="21"/>
  <c r="F43" i="3"/>
  <c r="F66" i="1"/>
  <c r="BA10" i="3"/>
  <c r="BF15" i="3"/>
  <c r="BP34" i="3"/>
  <c r="U52" i="3"/>
  <c r="BC7" i="3"/>
  <c r="D29" i="4"/>
  <c r="J18" i="13"/>
  <c r="L53" i="4"/>
  <c r="E32" i="19"/>
  <c r="I50" i="3"/>
  <c r="X70" i="3"/>
  <c r="E104" i="1"/>
  <c r="H61" i="29"/>
  <c r="CB13" i="3"/>
  <c r="L56" i="14"/>
  <c r="CQ18" i="3"/>
  <c r="D11" i="15"/>
  <c r="L25" i="22"/>
  <c r="D67" i="28"/>
  <c r="H61" i="22"/>
  <c r="CU58" i="3"/>
  <c r="L66" i="13"/>
  <c r="F30" i="1"/>
  <c r="G56" i="2"/>
  <c r="K15" i="25"/>
  <c r="E25" i="16"/>
  <c r="M70" i="13"/>
  <c r="AF57" i="3"/>
  <c r="D14" i="12"/>
  <c r="H10" i="29"/>
  <c r="CO66" i="3"/>
  <c r="F20" i="3"/>
  <c r="E32" i="3"/>
  <c r="CD27" i="3"/>
  <c r="H44" i="14"/>
  <c r="H68" i="3"/>
  <c r="AE60" i="3"/>
  <c r="L55" i="4"/>
  <c r="U32" i="3"/>
  <c r="N16" i="3"/>
  <c r="J67" i="3"/>
  <c r="CG67" i="3"/>
  <c r="CR14" i="3"/>
  <c r="AM19" i="3"/>
  <c r="AZ27" i="3"/>
  <c r="V65" i="3"/>
  <c r="BC21" i="3"/>
  <c r="O30" i="19"/>
  <c r="I39" i="13"/>
  <c r="BT8" i="3"/>
  <c r="AL27" i="3"/>
  <c r="CS42" i="3"/>
  <c r="BH50" i="3"/>
  <c r="I7" i="6"/>
  <c r="BN46" i="3"/>
  <c r="P60" i="4"/>
  <c r="N28" i="14"/>
  <c r="H26" i="14"/>
  <c r="E27" i="21"/>
  <c r="AB63" i="3"/>
  <c r="Y50" i="3"/>
  <c r="AN33" i="3"/>
  <c r="BZ61" i="3"/>
  <c r="D40" i="1"/>
  <c r="R61" i="3"/>
  <c r="CF72" i="3"/>
  <c r="S15" i="14"/>
  <c r="CD66" i="3"/>
  <c r="E36" i="14"/>
  <c r="AK66" i="3"/>
  <c r="G65" i="15"/>
  <c r="G34" i="14"/>
  <c r="BC48" i="3"/>
  <c r="M56" i="14"/>
  <c r="AR54" i="3"/>
  <c r="M67" i="4"/>
  <c r="Q21" i="14"/>
  <c r="S9" i="14"/>
  <c r="N12" i="3"/>
  <c r="L10" i="3"/>
  <c r="Y62" i="3"/>
  <c r="F18" i="5"/>
  <c r="AM71" i="3"/>
  <c r="J65" i="6"/>
  <c r="BL64" i="3"/>
  <c r="BL40" i="3"/>
  <c r="D43" i="4"/>
  <c r="S38" i="14"/>
  <c r="F39" i="20"/>
  <c r="BL11" i="3"/>
  <c r="R74" i="3"/>
  <c r="BO44" i="3"/>
  <c r="U65" i="14"/>
  <c r="I27" i="19"/>
  <c r="F68" i="2"/>
  <c r="J45" i="13"/>
  <c r="G40" i="2"/>
  <c r="J26" i="4"/>
  <c r="O41" i="3"/>
  <c r="CI36" i="3"/>
  <c r="BG8" i="3"/>
  <c r="N74" i="14"/>
  <c r="BD66" i="3"/>
  <c r="W65" i="3"/>
  <c r="D36" i="9"/>
  <c r="H59" i="2"/>
  <c r="BF42" i="3"/>
  <c r="BX73" i="3"/>
  <c r="P10" i="4"/>
  <c r="C107" i="1"/>
  <c r="AQ48" i="3"/>
  <c r="L48" i="28"/>
  <c r="AF40" i="3"/>
  <c r="E72" i="14"/>
  <c r="BI68" i="3"/>
  <c r="J56" i="19"/>
  <c r="CF25" i="3"/>
  <c r="BO7" i="3"/>
  <c r="H12" i="4"/>
  <c r="P60" i="14"/>
  <c r="D42" i="6"/>
  <c r="J27" i="13"/>
  <c r="T31" i="14"/>
  <c r="D48" i="29"/>
  <c r="G55" i="20"/>
  <c r="O71" i="14"/>
  <c r="S22" i="3"/>
  <c r="AW64" i="3"/>
  <c r="AB22" i="3"/>
  <c r="G68" i="3"/>
  <c r="F102" i="1"/>
  <c r="D91" i="1"/>
  <c r="AH58" i="3"/>
  <c r="BC12" i="3"/>
  <c r="Q62" i="3"/>
  <c r="CI75" i="3"/>
  <c r="O9" i="14"/>
  <c r="CA57" i="3"/>
  <c r="BC50" i="3"/>
  <c r="E41" i="29"/>
  <c r="AE73" i="3"/>
  <c r="I65" i="20"/>
  <c r="AH30" i="3"/>
  <c r="BA73" i="3"/>
  <c r="L60" i="13"/>
  <c r="Z40" i="3"/>
  <c r="T9" i="4"/>
  <c r="AB21" i="3"/>
  <c r="BN74" i="3"/>
  <c r="F8" i="13"/>
  <c r="AW70" i="3"/>
  <c r="V71" i="3"/>
  <c r="M45" i="3"/>
  <c r="CB46" i="3"/>
  <c r="X38" i="3"/>
  <c r="S13" i="3"/>
  <c r="Q7" i="14"/>
  <c r="F39" i="2"/>
  <c r="E90" i="1"/>
  <c r="N61" i="19"/>
  <c r="G71" i="3"/>
  <c r="BV53" i="3"/>
  <c r="L36" i="19"/>
  <c r="BR46" i="3"/>
  <c r="CK34" i="3"/>
  <c r="R43" i="3"/>
  <c r="F31" i="28"/>
  <c r="D33" i="22"/>
  <c r="F23" i="2"/>
  <c r="D27" i="19"/>
  <c r="BD45" i="3"/>
  <c r="CT17" i="3"/>
  <c r="F14" i="19"/>
  <c r="R22" i="14"/>
  <c r="BG56" i="3"/>
  <c r="AU8" i="3"/>
  <c r="M28" i="14"/>
  <c r="AY33" i="3"/>
  <c r="G70" i="5"/>
  <c r="BV20" i="3"/>
  <c r="G34" i="15"/>
  <c r="D52" i="9"/>
  <c r="D63" i="26"/>
  <c r="Y19" i="3"/>
  <c r="CU59" i="3"/>
  <c r="U33" i="3"/>
  <c r="H10" i="14"/>
  <c r="J62" i="28"/>
  <c r="R14" i="14"/>
  <c r="K16" i="13"/>
  <c r="I47" i="22"/>
  <c r="AB52" i="3"/>
  <c r="H27" i="5"/>
  <c r="CC48" i="3"/>
  <c r="AW57" i="3"/>
  <c r="G42" i="4"/>
  <c r="N7" i="19"/>
  <c r="BW34" i="3"/>
  <c r="CO23" i="3"/>
  <c r="J27" i="14"/>
  <c r="Q36" i="3"/>
  <c r="BY22" i="3"/>
  <c r="E54" i="1"/>
  <c r="D102" i="1"/>
  <c r="K19" i="3"/>
  <c r="BR7" i="3"/>
  <c r="E57" i="1"/>
  <c r="CS67" i="3"/>
  <c r="AK26" i="3"/>
  <c r="CE39" i="3"/>
  <c r="F53" i="2"/>
  <c r="BL36" i="3"/>
  <c r="E10" i="19"/>
  <c r="L23" i="4"/>
  <c r="G53" i="13"/>
  <c r="CU21" i="3"/>
  <c r="F48" i="26"/>
  <c r="G74" i="29"/>
  <c r="AN39" i="3"/>
  <c r="CU51" i="3"/>
  <c r="F67" i="20"/>
  <c r="D11" i="1"/>
  <c r="E47" i="7"/>
  <c r="H46" i="2"/>
  <c r="AA70" i="3"/>
  <c r="BR31" i="3"/>
  <c r="R25" i="3"/>
  <c r="I8" i="4"/>
  <c r="Q74" i="3"/>
  <c r="CA32" i="3"/>
  <c r="BB56" i="3"/>
  <c r="E61" i="25"/>
  <c r="F22" i="11"/>
  <c r="CL46" i="3"/>
  <c r="AA40" i="3"/>
  <c r="H42" i="3"/>
  <c r="Q72" i="3"/>
  <c r="K55" i="3"/>
  <c r="I32" i="6"/>
  <c r="BE55" i="3"/>
  <c r="CA73" i="3"/>
  <c r="D64" i="14"/>
  <c r="AW36" i="3"/>
  <c r="M64" i="14"/>
  <c r="D63" i="16"/>
  <c r="P73" i="19"/>
  <c r="AX13" i="3"/>
  <c r="X51" i="3"/>
  <c r="F16" i="22"/>
  <c r="BA75" i="3"/>
  <c r="U73" i="14"/>
  <c r="BV42" i="3"/>
  <c r="F33" i="1"/>
  <c r="CT65" i="3"/>
  <c r="H38" i="4"/>
  <c r="BB20" i="3"/>
  <c r="E52" i="11"/>
  <c r="H20" i="14"/>
  <c r="I13" i="28"/>
  <c r="BO18" i="3"/>
  <c r="AR65" i="3"/>
  <c r="J17" i="29"/>
  <c r="F125" i="1"/>
  <c r="CG51" i="3"/>
  <c r="K74" i="3"/>
  <c r="S53" i="14"/>
  <c r="N55" i="6"/>
  <c r="D27" i="15"/>
  <c r="L20" i="28"/>
  <c r="S23" i="14"/>
  <c r="F56" i="25"/>
  <c r="D14" i="17"/>
  <c r="D22" i="14"/>
  <c r="M74" i="6"/>
  <c r="D32" i="19"/>
  <c r="BM66" i="3"/>
  <c r="H52" i="29"/>
  <c r="T40" i="3"/>
  <c r="P54" i="3"/>
  <c r="G16" i="22"/>
  <c r="D8" i="7"/>
  <c r="L24" i="28"/>
  <c r="CA15" i="3"/>
  <c r="S47" i="14"/>
  <c r="AI60" i="3"/>
  <c r="L52" i="6"/>
  <c r="D68" i="2"/>
  <c r="BV9" i="3"/>
  <c r="I11" i="25"/>
  <c r="F34" i="21"/>
  <c r="BY21" i="3"/>
  <c r="K33" i="19"/>
  <c r="F108" i="1"/>
  <c r="G22" i="14"/>
  <c r="L26" i="28"/>
  <c r="R24" i="4"/>
  <c r="AK32" i="3"/>
  <c r="F85" i="1"/>
  <c r="F56" i="28"/>
  <c r="I49" i="3"/>
  <c r="AH48" i="3"/>
  <c r="G37" i="28"/>
  <c r="D33" i="2"/>
  <c r="E37" i="1"/>
  <c r="D28" i="2"/>
  <c r="G25" i="1"/>
  <c r="AM26" i="3"/>
  <c r="H33" i="13"/>
  <c r="AJ50" i="3"/>
  <c r="L73" i="13"/>
  <c r="G24" i="26"/>
  <c r="E10" i="24"/>
  <c r="G70" i="1"/>
  <c r="S27" i="3"/>
  <c r="CA40" i="3"/>
  <c r="O33" i="19"/>
  <c r="P65" i="4"/>
  <c r="D53" i="22"/>
  <c r="D66" i="15"/>
  <c r="BA34" i="3"/>
  <c r="BW75" i="3"/>
  <c r="E9" i="3"/>
  <c r="G7" i="22"/>
  <c r="I75" i="29"/>
  <c r="BA50" i="3"/>
  <c r="BN17" i="3"/>
  <c r="M48" i="13"/>
  <c r="J51" i="13"/>
  <c r="AY7" i="3"/>
  <c r="X62" i="3"/>
  <c r="D67" i="11"/>
  <c r="G50" i="13"/>
  <c r="U23" i="3"/>
  <c r="CQ44" i="3"/>
  <c r="AH8" i="3"/>
  <c r="G40" i="22"/>
  <c r="D53" i="6"/>
  <c r="BF37" i="3"/>
  <c r="AK45" i="3"/>
  <c r="J12" i="3"/>
  <c r="N64" i="14"/>
  <c r="N50" i="19"/>
  <c r="CL70" i="3"/>
  <c r="H21" i="2"/>
  <c r="Z66" i="3"/>
  <c r="G36" i="26"/>
  <c r="AW74" i="3"/>
  <c r="H24" i="4"/>
  <c r="BQ40" i="3"/>
  <c r="G90" i="1"/>
  <c r="H18" i="14"/>
  <c r="N55" i="13"/>
  <c r="D34" i="12"/>
  <c r="AM18" i="3"/>
  <c r="M37" i="13"/>
  <c r="L25" i="4"/>
  <c r="BV16" i="3"/>
  <c r="BR34" i="3"/>
  <c r="S68" i="3"/>
  <c r="O23" i="14"/>
  <c r="N68" i="13"/>
  <c r="AA7" i="3"/>
  <c r="H15" i="14"/>
  <c r="D71" i="29"/>
  <c r="G60" i="26"/>
  <c r="AZ45" i="3"/>
  <c r="BC13" i="3"/>
  <c r="J29" i="13"/>
  <c r="AT56" i="3"/>
  <c r="D68" i="9"/>
  <c r="CU56" i="3"/>
  <c r="I38" i="3"/>
  <c r="D24" i="9"/>
  <c r="CR10" i="3"/>
  <c r="AF22" i="3"/>
  <c r="O42" i="3"/>
  <c r="AQ23" i="3"/>
  <c r="E12" i="21"/>
  <c r="AJ72" i="3"/>
  <c r="BG35" i="3"/>
  <c r="AG36" i="3"/>
  <c r="CN13" i="3"/>
  <c r="F22" i="13"/>
  <c r="BF52" i="3"/>
  <c r="D35" i="26"/>
  <c r="BN62" i="3"/>
  <c r="G34" i="20"/>
  <c r="F29" i="6"/>
  <c r="G68" i="13"/>
  <c r="G46" i="2"/>
  <c r="BE22" i="3"/>
  <c r="D12" i="7"/>
  <c r="Z12" i="3"/>
  <c r="AR71" i="3"/>
  <c r="P33" i="19"/>
  <c r="AF74" i="3"/>
  <c r="L11" i="3"/>
  <c r="D35" i="14"/>
  <c r="Q71" i="14"/>
  <c r="BU32" i="3"/>
  <c r="AW53" i="3"/>
  <c r="AR8" i="3"/>
  <c r="I71" i="4"/>
  <c r="J67" i="4"/>
  <c r="AQ19" i="3"/>
  <c r="D38" i="19"/>
  <c r="J10" i="4"/>
  <c r="F20" i="4"/>
  <c r="CT75" i="3"/>
  <c r="L31" i="13"/>
  <c r="J47" i="25"/>
  <c r="BK9" i="3"/>
  <c r="D42" i="12"/>
  <c r="CB61" i="3"/>
  <c r="N43" i="3"/>
  <c r="BG16" i="3"/>
  <c r="D66" i="16"/>
  <c r="E42" i="19"/>
  <c r="I65" i="6"/>
  <c r="I55" i="13"/>
  <c r="CS17" i="3"/>
  <c r="D20" i="26"/>
  <c r="CO41" i="3"/>
  <c r="M18" i="19"/>
  <c r="E26" i="19"/>
  <c r="P46" i="3"/>
  <c r="R69" i="3"/>
  <c r="CT12" i="3"/>
  <c r="AW68" i="3"/>
  <c r="BM70" i="3"/>
  <c r="I39" i="28"/>
  <c r="CF9" i="3"/>
  <c r="BQ49" i="3"/>
  <c r="K66" i="3"/>
  <c r="F60" i="29"/>
  <c r="K31" i="25"/>
  <c r="F52" i="2"/>
  <c r="CO60" i="3"/>
  <c r="G122" i="1"/>
  <c r="L28" i="14"/>
  <c r="O54" i="14"/>
  <c r="D55" i="12"/>
  <c r="BS39" i="3"/>
  <c r="BD35" i="3"/>
  <c r="AV67" i="3"/>
  <c r="BA74" i="3"/>
  <c r="AG50" i="3"/>
  <c r="E60" i="26"/>
  <c r="D24" i="20"/>
  <c r="D18" i="25"/>
  <c r="E48" i="14"/>
  <c r="I69" i="3"/>
  <c r="D45" i="1"/>
  <c r="BV23" i="3"/>
  <c r="F34" i="28"/>
  <c r="D68" i="24"/>
  <c r="J11" i="6"/>
  <c r="AC37" i="3"/>
  <c r="L28" i="3"/>
  <c r="I31" i="4"/>
  <c r="AP24" i="3"/>
  <c r="K26" i="3"/>
  <c r="J24" i="4"/>
  <c r="I7" i="4"/>
  <c r="AN61" i="3"/>
  <c r="BB22" i="3"/>
  <c r="R71" i="3"/>
  <c r="F123" i="1"/>
  <c r="CO12" i="3"/>
  <c r="Q18" i="3"/>
  <c r="H66" i="4"/>
  <c r="BL55" i="3"/>
  <c r="E8" i="27"/>
  <c r="BH56" i="3"/>
  <c r="BQ55" i="3"/>
  <c r="F55" i="6"/>
  <c r="D58" i="12"/>
  <c r="BJ52" i="3"/>
  <c r="AC25" i="3"/>
  <c r="AN64" i="3"/>
  <c r="G74" i="2"/>
  <c r="I71" i="6"/>
  <c r="E58" i="1"/>
  <c r="BC59" i="3"/>
  <c r="M14" i="13"/>
  <c r="E56" i="1"/>
  <c r="D40" i="6"/>
  <c r="G85" i="1"/>
  <c r="BW25" i="3"/>
  <c r="AI67" i="3"/>
  <c r="BN37" i="3"/>
  <c r="J35" i="4"/>
  <c r="E48" i="11"/>
  <c r="D58" i="2"/>
  <c r="L66" i="28"/>
  <c r="E79" i="1"/>
  <c r="G86" i="1"/>
  <c r="I30" i="4"/>
  <c r="E65" i="14"/>
  <c r="AV68" i="3"/>
  <c r="BR21" i="3"/>
  <c r="T12" i="3"/>
  <c r="BQ23" i="3"/>
  <c r="AL41" i="3"/>
  <c r="P68" i="19"/>
  <c r="CK63" i="3"/>
  <c r="L53" i="19"/>
  <c r="F7" i="6"/>
  <c r="D56" i="28"/>
  <c r="AQ9" i="3"/>
  <c r="BM58" i="3"/>
  <c r="AX49" i="3"/>
  <c r="I40" i="3"/>
  <c r="AV41" i="3"/>
  <c r="D7" i="11"/>
  <c r="G40" i="4"/>
  <c r="F26" i="13"/>
  <c r="F54" i="15"/>
  <c r="AE49" i="3"/>
  <c r="Q73" i="19"/>
  <c r="E33" i="5"/>
  <c r="BW55" i="3"/>
  <c r="BE60" i="3"/>
  <c r="G14" i="19"/>
  <c r="AC35" i="3"/>
  <c r="I56" i="13"/>
  <c r="U67" i="3"/>
  <c r="I8" i="20"/>
  <c r="BG67" i="3"/>
  <c r="I32" i="4"/>
  <c r="L50" i="3"/>
  <c r="AA39" i="3"/>
  <c r="AW16" i="3"/>
  <c r="V46" i="3"/>
  <c r="T36" i="3"/>
  <c r="AS11" i="3"/>
  <c r="F38" i="4"/>
  <c r="AJ39" i="3"/>
  <c r="CG64" i="3"/>
  <c r="BT67" i="3"/>
  <c r="E14" i="24"/>
  <c r="X61" i="3"/>
  <c r="K73" i="13"/>
  <c r="AJ31" i="3"/>
  <c r="BB23" i="3"/>
  <c r="Q39" i="19"/>
  <c r="BL24" i="3"/>
  <c r="BJ17" i="3"/>
  <c r="BY50" i="3"/>
  <c r="CN24" i="3"/>
  <c r="D74" i="18"/>
  <c r="F16" i="6"/>
  <c r="BV15" i="3"/>
  <c r="BT15" i="3"/>
  <c r="I59" i="13"/>
  <c r="AP17" i="3"/>
  <c r="E7" i="12"/>
  <c r="G10" i="19"/>
  <c r="CN11" i="3"/>
  <c r="AO38" i="3"/>
  <c r="V41" i="3"/>
  <c r="AF31" i="3"/>
  <c r="AW17" i="3"/>
  <c r="AW18" i="3"/>
  <c r="CQ15" i="3"/>
  <c r="BG29" i="3"/>
  <c r="BQ35" i="3"/>
  <c r="K15" i="13"/>
  <c r="X43" i="3"/>
  <c r="Q17" i="19"/>
  <c r="O26" i="4"/>
  <c r="I36" i="4"/>
  <c r="BH19" i="3"/>
  <c r="BK29" i="3"/>
  <c r="L24" i="13"/>
  <c r="O38" i="3"/>
  <c r="D48" i="22"/>
  <c r="V47" i="3"/>
  <c r="D7" i="9"/>
  <c r="J25" i="19"/>
  <c r="BI55" i="3"/>
  <c r="BV26" i="3"/>
  <c r="BH37" i="3"/>
  <c r="BU26" i="3"/>
  <c r="BI54" i="3"/>
  <c r="G39" i="29"/>
  <c r="BZ31" i="3"/>
  <c r="E50" i="15"/>
  <c r="AW34" i="3"/>
  <c r="D45" i="4"/>
  <c r="D33" i="18"/>
  <c r="J70" i="6"/>
  <c r="Z41" i="3"/>
  <c r="H18" i="4"/>
  <c r="CT40" i="3"/>
  <c r="E44" i="15"/>
  <c r="H7" i="14"/>
  <c r="F7" i="3"/>
  <c r="CC16" i="3"/>
  <c r="O73" i="19"/>
  <c r="H56" i="13"/>
  <c r="U19" i="3"/>
  <c r="L47" i="14"/>
  <c r="CQ27" i="3"/>
  <c r="AG31" i="3"/>
  <c r="G36" i="20"/>
  <c r="W74" i="3"/>
  <c r="I72" i="4"/>
  <c r="BS52" i="3"/>
  <c r="BT61" i="3"/>
  <c r="U18" i="14"/>
  <c r="CH67" i="3"/>
  <c r="AT66" i="3"/>
  <c r="CK11" i="3"/>
  <c r="F28" i="14"/>
  <c r="M68" i="13"/>
  <c r="BF19" i="3"/>
  <c r="BH52" i="3"/>
  <c r="BK16" i="3"/>
  <c r="BW24" i="3"/>
  <c r="F55" i="14"/>
  <c r="F86" i="1"/>
  <c r="J54" i="4"/>
  <c r="CB50" i="3"/>
  <c r="D10" i="28"/>
  <c r="AR13" i="3"/>
  <c r="CB20" i="3"/>
  <c r="AL37" i="3"/>
  <c r="AC68" i="3"/>
  <c r="J17" i="19"/>
  <c r="BR8" i="3"/>
  <c r="G73" i="26"/>
  <c r="V19" i="3"/>
  <c r="CI17" i="3"/>
  <c r="D75" i="26"/>
  <c r="AZ13" i="3"/>
  <c r="G48" i="13"/>
  <c r="L30" i="13"/>
  <c r="CI26" i="3"/>
  <c r="H71" i="3"/>
  <c r="I22" i="3"/>
  <c r="F32" i="3"/>
  <c r="AB16" i="3"/>
  <c r="E81" i="1"/>
  <c r="AZ34" i="3"/>
  <c r="CG62" i="3"/>
  <c r="AP71" i="3"/>
  <c r="CR29" i="3"/>
  <c r="O72" i="4"/>
  <c r="AA18" i="3"/>
  <c r="D62" i="7"/>
  <c r="I58" i="28"/>
  <c r="CN56" i="3"/>
  <c r="H45" i="3"/>
  <c r="CU71" i="3"/>
  <c r="BB57" i="3"/>
  <c r="C72" i="1"/>
  <c r="D20" i="23"/>
  <c r="E35" i="13"/>
  <c r="F51" i="26"/>
  <c r="D14" i="5"/>
  <c r="K69" i="22"/>
  <c r="F31" i="25"/>
  <c r="G72" i="21"/>
  <c r="F64" i="19"/>
  <c r="I18" i="6"/>
  <c r="AS49" i="3"/>
  <c r="E41" i="4"/>
  <c r="H23" i="4"/>
  <c r="BA18" i="3"/>
  <c r="N49" i="13"/>
  <c r="BZ15" i="3"/>
  <c r="F19" i="15"/>
  <c r="AX22" i="3"/>
  <c r="E19" i="4"/>
  <c r="K24" i="3"/>
  <c r="J14" i="14"/>
  <c r="BX19" i="3"/>
  <c r="F53" i="26"/>
  <c r="D66" i="24"/>
  <c r="D25" i="19"/>
  <c r="G51" i="3"/>
  <c r="K67" i="14"/>
  <c r="N69" i="3"/>
  <c r="P19" i="3"/>
  <c r="E24" i="4"/>
  <c r="AF26" i="3"/>
  <c r="CA50" i="3"/>
  <c r="BB41" i="3"/>
  <c r="E67" i="2"/>
  <c r="T64" i="4"/>
  <c r="CD25" i="3"/>
  <c r="D49" i="1"/>
  <c r="BX42" i="3"/>
  <c r="BK55" i="3"/>
  <c r="D37" i="1"/>
  <c r="H35" i="13"/>
  <c r="O46" i="4"/>
  <c r="G21" i="19"/>
  <c r="C125" i="1"/>
  <c r="BL48" i="3"/>
  <c r="AD19" i="3"/>
  <c r="L48" i="6"/>
  <c r="J9" i="14"/>
  <c r="CQ46" i="3"/>
  <c r="BX54" i="3"/>
  <c r="BR53" i="3"/>
  <c r="AG40" i="3"/>
  <c r="BZ8" i="3"/>
  <c r="AE66" i="3"/>
  <c r="AU55" i="3"/>
  <c r="D43" i="28"/>
  <c r="E74" i="11"/>
  <c r="Y49" i="3"/>
  <c r="E69" i="13"/>
  <c r="AF62" i="3"/>
  <c r="BV29" i="3"/>
  <c r="G104" i="1"/>
  <c r="E48" i="19"/>
  <c r="F35" i="22"/>
  <c r="F18" i="15"/>
  <c r="K64" i="3"/>
  <c r="R40" i="14"/>
  <c r="F71" i="13"/>
  <c r="Z74" i="3"/>
  <c r="BH32" i="3"/>
  <c r="P21" i="19"/>
  <c r="J49" i="3"/>
  <c r="CN75" i="3"/>
  <c r="AA8" i="3"/>
  <c r="I50" i="14"/>
  <c r="AN26" i="3"/>
  <c r="F36" i="2"/>
  <c r="BW16" i="3"/>
  <c r="K16" i="19"/>
  <c r="P30" i="19"/>
  <c r="K44" i="25"/>
  <c r="M44" i="3"/>
  <c r="E60" i="21"/>
  <c r="E49" i="3"/>
  <c r="M71" i="13"/>
  <c r="G12" i="22"/>
  <c r="BD63" i="3"/>
  <c r="D50" i="4"/>
  <c r="AZ17" i="3"/>
  <c r="H47" i="20"/>
  <c r="F18" i="2"/>
  <c r="P33" i="14"/>
  <c r="D10" i="26"/>
  <c r="BS27" i="3"/>
  <c r="I15" i="13"/>
  <c r="P68" i="14"/>
  <c r="BM42" i="3"/>
  <c r="D11" i="6"/>
  <c r="F45" i="13"/>
  <c r="G30" i="6"/>
  <c r="D15" i="22"/>
  <c r="F20" i="21"/>
  <c r="BK64" i="3"/>
  <c r="D65" i="5"/>
  <c r="N66" i="19"/>
  <c r="CN37" i="3"/>
  <c r="E17" i="25"/>
  <c r="BF47" i="3"/>
  <c r="F67" i="28"/>
  <c r="BS14" i="3"/>
  <c r="G45" i="14"/>
  <c r="E46" i="1"/>
  <c r="F51" i="20"/>
  <c r="O30" i="3"/>
  <c r="BJ44" i="3"/>
  <c r="BN64" i="3"/>
  <c r="K43" i="25"/>
  <c r="BM25" i="3"/>
  <c r="D59" i="18"/>
  <c r="CT50" i="3"/>
  <c r="AT70" i="3"/>
  <c r="D47" i="4"/>
  <c r="K12" i="13"/>
  <c r="G13" i="3"/>
  <c r="G22" i="5"/>
  <c r="BE28" i="3"/>
  <c r="BB7" i="3"/>
  <c r="AL63" i="3"/>
  <c r="S33" i="14"/>
  <c r="D64" i="19"/>
  <c r="D12" i="6"/>
  <c r="F28" i="3"/>
  <c r="D53" i="1"/>
  <c r="I22" i="13"/>
  <c r="E24" i="20"/>
  <c r="G25" i="6"/>
  <c r="G41" i="26"/>
  <c r="H22" i="5"/>
  <c r="AD36" i="3"/>
  <c r="D39" i="18"/>
  <c r="AE58" i="3"/>
  <c r="BG27" i="3"/>
  <c r="D106" i="1"/>
  <c r="P36" i="3"/>
  <c r="M72" i="3"/>
  <c r="I74" i="14"/>
  <c r="E19" i="2"/>
  <c r="AP57" i="3"/>
  <c r="AA59" i="3"/>
  <c r="G32" i="19"/>
  <c r="I54" i="13"/>
  <c r="S63" i="3"/>
  <c r="BJ12" i="3"/>
  <c r="O15" i="3"/>
  <c r="G73" i="25"/>
  <c r="AN37" i="3"/>
  <c r="AQ71" i="3"/>
  <c r="D25" i="16"/>
  <c r="P49" i="14"/>
  <c r="D19" i="20"/>
  <c r="G64" i="15"/>
  <c r="BE10" i="3"/>
  <c r="BA26" i="3"/>
  <c r="F44" i="2"/>
  <c r="D38" i="7"/>
  <c r="T58" i="4"/>
  <c r="BX67" i="3"/>
  <c r="D16" i="8"/>
  <c r="F122" i="1"/>
  <c r="F16" i="19"/>
  <c r="D27" i="24"/>
  <c r="BP8" i="3"/>
  <c r="CS36" i="3"/>
  <c r="X13" i="3"/>
  <c r="G9" i="5"/>
  <c r="O20" i="14"/>
  <c r="L23" i="14"/>
  <c r="CQ74" i="3"/>
  <c r="W20" i="3"/>
  <c r="BJ75" i="3"/>
  <c r="O29" i="3"/>
  <c r="D31" i="2"/>
  <c r="O40" i="3"/>
  <c r="J28" i="19"/>
  <c r="BV47" i="3"/>
  <c r="J51" i="6"/>
  <c r="I61" i="22"/>
  <c r="D72" i="9"/>
  <c r="E75" i="12"/>
  <c r="F68" i="4"/>
  <c r="AD44" i="3"/>
  <c r="CS43" i="3"/>
  <c r="CH11" i="3"/>
  <c r="AB47" i="3"/>
  <c r="BZ25" i="3"/>
  <c r="BN72" i="3"/>
  <c r="Q57" i="3"/>
  <c r="E47" i="22"/>
  <c r="G22" i="22"/>
  <c r="BA27" i="3"/>
  <c r="U20" i="3"/>
  <c r="G14" i="13"/>
  <c r="R36" i="3"/>
  <c r="U37" i="3"/>
  <c r="G27" i="21"/>
  <c r="H37" i="3"/>
  <c r="H19" i="14"/>
  <c r="H46" i="5"/>
  <c r="F126" i="1"/>
  <c r="L73" i="14"/>
  <c r="AG45" i="3"/>
  <c r="AD22" i="3"/>
  <c r="M73" i="19"/>
  <c r="L70" i="13"/>
  <c r="CO19" i="3"/>
  <c r="I57" i="28"/>
  <c r="E46" i="21"/>
  <c r="D67" i="5"/>
  <c r="AZ25" i="3"/>
  <c r="I71" i="3"/>
  <c r="CC40" i="3"/>
  <c r="H7" i="2"/>
  <c r="AD57" i="3"/>
  <c r="I29" i="4"/>
  <c r="F29" i="2"/>
  <c r="H55" i="2"/>
  <c r="D35" i="19"/>
  <c r="D24" i="15"/>
  <c r="E28" i="15"/>
  <c r="AH71" i="3"/>
  <c r="F36" i="6"/>
  <c r="I55" i="4"/>
  <c r="BQ64" i="3"/>
  <c r="BH44" i="3"/>
  <c r="Q23" i="3"/>
  <c r="M23" i="13"/>
  <c r="R33" i="3"/>
  <c r="BH41" i="3"/>
  <c r="J27" i="6"/>
  <c r="AN51" i="3"/>
  <c r="C104" i="1"/>
  <c r="BL27" i="3"/>
  <c r="AO35" i="3"/>
  <c r="X37" i="3"/>
  <c r="AJ30" i="3"/>
  <c r="I61" i="4"/>
  <c r="BN55" i="3"/>
  <c r="F92" i="1"/>
  <c r="BZ32" i="3"/>
  <c r="G28" i="2"/>
  <c r="AT51" i="3"/>
  <c r="AB28" i="3"/>
  <c r="M25" i="28"/>
  <c r="E63" i="22"/>
  <c r="D74" i="29"/>
  <c r="CR11" i="3"/>
  <c r="D45" i="22"/>
  <c r="AL65" i="3"/>
  <c r="D12" i="2"/>
  <c r="G34" i="29"/>
  <c r="CO59" i="3"/>
  <c r="G51" i="2"/>
  <c r="G33" i="19"/>
  <c r="C22" i="1"/>
  <c r="F25" i="25"/>
  <c r="G7" i="3"/>
  <c r="D13" i="6"/>
  <c r="P62" i="19"/>
  <c r="O24" i="4"/>
  <c r="AI68" i="3"/>
  <c r="W43" i="3"/>
  <c r="G41" i="2"/>
  <c r="G35" i="2"/>
  <c r="CQ19" i="3"/>
  <c r="AB58" i="3"/>
  <c r="D34" i="10"/>
  <c r="AE44" i="3"/>
  <c r="Y61" i="3"/>
  <c r="BA69" i="3"/>
  <c r="BA72" i="3"/>
  <c r="G47" i="15"/>
  <c r="D11" i="8"/>
  <c r="D9" i="1"/>
  <c r="CQ9" i="3"/>
  <c r="BM39" i="3"/>
  <c r="BC37" i="3"/>
  <c r="BC30" i="3"/>
  <c r="CQ17" i="3"/>
  <c r="F28" i="5"/>
  <c r="G72" i="14"/>
  <c r="E51" i="12"/>
  <c r="BZ46" i="3"/>
  <c r="BH20" i="3"/>
  <c r="I46" i="4"/>
  <c r="M32" i="28"/>
  <c r="BM71" i="3"/>
  <c r="S16" i="14"/>
  <c r="H55" i="25"/>
  <c r="K19" i="22"/>
  <c r="E8" i="1"/>
  <c r="AD62" i="3"/>
  <c r="AP70" i="3"/>
  <c r="W21" i="3"/>
  <c r="AA60" i="3"/>
  <c r="G22" i="2"/>
  <c r="CH73" i="3"/>
  <c r="M37" i="14"/>
  <c r="P48" i="4"/>
  <c r="AE71" i="3"/>
  <c r="H25" i="2"/>
  <c r="E17" i="29"/>
  <c r="C99" i="1"/>
  <c r="L17" i="14"/>
  <c r="D73" i="9"/>
  <c r="AF56" i="3"/>
  <c r="CK59" i="3"/>
  <c r="D51" i="8"/>
  <c r="K62" i="3"/>
  <c r="L69" i="4"/>
  <c r="I64" i="4"/>
  <c r="G59" i="6"/>
  <c r="AL74" i="3"/>
  <c r="P14" i="19"/>
  <c r="CU68" i="3"/>
  <c r="E15" i="7"/>
  <c r="BY64" i="3"/>
  <c r="CN34" i="3"/>
  <c r="F17" i="14"/>
  <c r="D69" i="8"/>
  <c r="BK51" i="3"/>
  <c r="E9" i="16"/>
  <c r="D71" i="5"/>
  <c r="E80" i="1"/>
  <c r="AE61" i="3"/>
  <c r="F59" i="11"/>
  <c r="D65" i="1"/>
  <c r="BV71" i="3"/>
  <c r="D30" i="16"/>
  <c r="D33" i="10"/>
  <c r="BQ59" i="3"/>
  <c r="D15" i="9"/>
  <c r="L31" i="3"/>
  <c r="AV63" i="3"/>
  <c r="K24" i="14"/>
  <c r="CS19" i="3"/>
  <c r="O66" i="19"/>
  <c r="F43" i="11"/>
  <c r="U44" i="3"/>
  <c r="O74" i="14"/>
  <c r="U18" i="3"/>
  <c r="CH75" i="3"/>
  <c r="AH20" i="3"/>
  <c r="G67" i="2"/>
  <c r="BR43" i="3"/>
  <c r="K66" i="14"/>
  <c r="AN11" i="3"/>
  <c r="AQ36" i="3"/>
  <c r="H62" i="5"/>
  <c r="BD15" i="3"/>
  <c r="D65" i="19"/>
  <c r="AD39" i="3"/>
  <c r="AE14" i="3"/>
  <c r="J54" i="19"/>
  <c r="BI13" i="3"/>
  <c r="CD75" i="3"/>
  <c r="F62" i="6"/>
  <c r="R50" i="3"/>
  <c r="BS74" i="3"/>
  <c r="H38" i="13"/>
  <c r="D28" i="11"/>
  <c r="G22" i="6"/>
  <c r="D64" i="7"/>
  <c r="I66" i="19"/>
  <c r="G58" i="2"/>
  <c r="K57" i="3"/>
  <c r="G38" i="2"/>
  <c r="S31" i="3"/>
  <c r="W7" i="3"/>
  <c r="C116" i="1"/>
  <c r="H75" i="13"/>
  <c r="E47" i="15"/>
  <c r="G89" i="1"/>
  <c r="O36" i="3"/>
  <c r="CS12" i="3"/>
  <c r="E34" i="16"/>
  <c r="D58" i="27"/>
  <c r="Z7" i="3"/>
  <c r="AH67" i="3"/>
  <c r="I28" i="13"/>
  <c r="J36" i="22"/>
  <c r="BJ29" i="3"/>
  <c r="I11" i="20"/>
  <c r="D39" i="29"/>
  <c r="M68" i="3"/>
  <c r="D43" i="11"/>
  <c r="AU50" i="3"/>
  <c r="S25" i="4"/>
  <c r="F56" i="5"/>
  <c r="H26" i="3"/>
  <c r="F29" i="11"/>
  <c r="I53" i="13"/>
  <c r="AQ72" i="3"/>
  <c r="M53" i="13"/>
  <c r="M8" i="13"/>
  <c r="O75" i="4"/>
  <c r="O44" i="4"/>
  <c r="AW39" i="3"/>
  <c r="L67" i="3"/>
  <c r="BY73" i="3"/>
  <c r="G41" i="1"/>
  <c r="CA8" i="3"/>
  <c r="G44" i="2"/>
  <c r="S54" i="3"/>
  <c r="BY20" i="3"/>
  <c r="O18" i="4"/>
  <c r="E36" i="21"/>
  <c r="I25" i="13"/>
  <c r="G44" i="13"/>
  <c r="BB74" i="3"/>
  <c r="D70" i="25"/>
  <c r="BL72" i="3"/>
  <c r="G116" i="1"/>
  <c r="S37" i="3"/>
  <c r="G9" i="15"/>
  <c r="D28" i="6"/>
  <c r="AX56" i="3"/>
  <c r="I13" i="14"/>
  <c r="Q19" i="14"/>
  <c r="CQ67" i="3"/>
  <c r="CT47" i="3"/>
  <c r="J63" i="14"/>
  <c r="BF24" i="3"/>
  <c r="D44" i="29"/>
  <c r="D21" i="10"/>
  <c r="M51" i="3"/>
  <c r="CI22" i="3"/>
  <c r="BJ65" i="3"/>
  <c r="R22" i="3"/>
  <c r="R45" i="14"/>
  <c r="K68" i="13"/>
  <c r="G18" i="15"/>
  <c r="D51" i="6"/>
  <c r="CN18" i="3"/>
  <c r="F32" i="5"/>
  <c r="F21" i="25"/>
  <c r="F42" i="29"/>
  <c r="H31" i="2"/>
  <c r="D38" i="14"/>
  <c r="BN13" i="3"/>
  <c r="BJ18" i="3"/>
  <c r="AZ40" i="3"/>
  <c r="E102" i="1"/>
  <c r="F58" i="25"/>
  <c r="D35" i="5"/>
  <c r="D64" i="26"/>
  <c r="L29" i="3"/>
  <c r="G11" i="2"/>
  <c r="AM65" i="3"/>
  <c r="D15" i="6"/>
  <c r="L25" i="3"/>
  <c r="BX61" i="3"/>
  <c r="BS42" i="3"/>
  <c r="CI24" i="3"/>
  <c r="CN27" i="3"/>
  <c r="P29" i="3"/>
  <c r="CA23" i="3"/>
  <c r="I68" i="22"/>
  <c r="AC57" i="3"/>
  <c r="F62" i="20"/>
  <c r="D23" i="16"/>
  <c r="AU75" i="3"/>
  <c r="F70" i="14"/>
  <c r="BW15" i="3"/>
  <c r="U68" i="3"/>
  <c r="BG57" i="3"/>
  <c r="AF35" i="3"/>
  <c r="BJ14" i="3"/>
  <c r="CL62" i="3"/>
  <c r="BV50" i="3"/>
  <c r="AJ49" i="3"/>
  <c r="AS68" i="3"/>
  <c r="BQ52" i="3"/>
  <c r="M59" i="4"/>
  <c r="K58" i="14"/>
  <c r="F26" i="4"/>
  <c r="N66" i="3"/>
  <c r="J71" i="29"/>
  <c r="AT22" i="3"/>
  <c r="BH42" i="3"/>
  <c r="V34" i="3"/>
  <c r="BI8" i="3"/>
  <c r="O17" i="19"/>
  <c r="CA42" i="3"/>
  <c r="E75" i="3"/>
  <c r="F41" i="3"/>
  <c r="CF20" i="3"/>
  <c r="CS40" i="3"/>
  <c r="AV26" i="3"/>
  <c r="BU71" i="3"/>
  <c r="G58" i="6"/>
  <c r="E29" i="11"/>
  <c r="J51" i="25"/>
  <c r="G124" i="1"/>
  <c r="J45" i="3"/>
  <c r="AX11" i="3"/>
  <c r="BH43" i="3"/>
  <c r="CA34" i="3"/>
  <c r="R40" i="4"/>
  <c r="CG55" i="3"/>
  <c r="F58" i="6"/>
  <c r="CF73" i="3"/>
  <c r="Y72" i="3"/>
  <c r="D33" i="12"/>
  <c r="D18" i="21"/>
  <c r="D9" i="10"/>
  <c r="H48" i="22"/>
  <c r="G15" i="19"/>
  <c r="D43" i="17"/>
  <c r="F31" i="15"/>
  <c r="S61" i="4"/>
  <c r="J72" i="29"/>
  <c r="BG12" i="3"/>
  <c r="AM55" i="3"/>
  <c r="K57" i="14"/>
  <c r="F25" i="1"/>
  <c r="H30" i="5"/>
  <c r="E57" i="26"/>
  <c r="AC64" i="3"/>
  <c r="AP28" i="3"/>
  <c r="I27" i="28"/>
  <c r="AB23" i="3"/>
  <c r="M29" i="14"/>
  <c r="H60" i="2"/>
  <c r="Q28" i="19"/>
  <c r="I72" i="6"/>
  <c r="G75" i="1"/>
  <c r="E32" i="15"/>
  <c r="AJ45" i="3"/>
  <c r="E50" i="24"/>
  <c r="J13" i="13"/>
  <c r="F56" i="3"/>
  <c r="BB38" i="3"/>
  <c r="Q7" i="3"/>
  <c r="BE72" i="3"/>
  <c r="I52" i="20"/>
  <c r="D32" i="12"/>
  <c r="BQ30" i="3"/>
  <c r="CN66" i="3"/>
  <c r="K27" i="22"/>
  <c r="AA25" i="3"/>
  <c r="E20" i="12"/>
  <c r="CG58" i="3"/>
  <c r="CA54" i="3"/>
  <c r="O58" i="4"/>
  <c r="D62" i="20"/>
  <c r="F52" i="22"/>
  <c r="G55" i="1"/>
  <c r="L20" i="3"/>
  <c r="AY56" i="3"/>
  <c r="E46" i="24"/>
  <c r="D37" i="2"/>
  <c r="D52" i="15"/>
  <c r="F10" i="29"/>
  <c r="CF17" i="3"/>
  <c r="G53" i="26"/>
  <c r="Q31" i="14"/>
  <c r="O33" i="14"/>
  <c r="AB46" i="3"/>
  <c r="E28" i="27"/>
  <c r="E9" i="25"/>
  <c r="E42" i="22"/>
  <c r="CC41" i="3"/>
  <c r="AZ58" i="3"/>
  <c r="D60" i="19"/>
  <c r="AM37" i="3"/>
  <c r="CG10" i="3"/>
  <c r="CR59" i="3"/>
  <c r="F8" i="28"/>
  <c r="J36" i="6"/>
  <c r="U34" i="14"/>
  <c r="H18" i="2"/>
  <c r="X10" i="3"/>
  <c r="AY67" i="3"/>
  <c r="AX17" i="3"/>
  <c r="F68" i="6"/>
  <c r="K34" i="3"/>
  <c r="N47" i="13"/>
  <c r="L59" i="3"/>
  <c r="M20" i="3"/>
  <c r="I35" i="3"/>
  <c r="CG74" i="3"/>
  <c r="O26" i="14"/>
  <c r="Y51" i="3"/>
  <c r="Y65" i="3"/>
  <c r="G7" i="5"/>
  <c r="M34" i="13"/>
  <c r="CI10" i="3"/>
  <c r="D11" i="9"/>
  <c r="I31" i="6"/>
  <c r="Y8" i="3"/>
  <c r="AS52" i="3"/>
  <c r="E42" i="16"/>
  <c r="D55" i="4"/>
  <c r="BI74" i="3"/>
  <c r="L65" i="4"/>
  <c r="CB53" i="3"/>
  <c r="AY49" i="3"/>
  <c r="CD45" i="3"/>
  <c r="BM36" i="3"/>
  <c r="N73" i="19"/>
  <c r="BS24" i="3"/>
  <c r="U48" i="3"/>
  <c r="F46" i="4"/>
  <c r="N37" i="14"/>
  <c r="D11" i="16"/>
  <c r="AI17" i="3"/>
  <c r="D28" i="18"/>
  <c r="L51" i="4"/>
  <c r="J21" i="13"/>
  <c r="K61" i="14"/>
  <c r="CO46" i="3"/>
  <c r="R13" i="4"/>
  <c r="I47" i="13"/>
  <c r="AV45" i="3"/>
  <c r="CO65" i="3"/>
  <c r="Y60" i="3"/>
  <c r="AH44" i="3"/>
  <c r="H28" i="5"/>
  <c r="Y37" i="3"/>
  <c r="C84" i="1"/>
  <c r="L18" i="3"/>
  <c r="K14" i="22"/>
  <c r="X71" i="3"/>
  <c r="AT43" i="3"/>
  <c r="CL34" i="3"/>
  <c r="E46" i="25"/>
  <c r="CO28" i="3"/>
  <c r="L22" i="22"/>
  <c r="F71" i="2"/>
  <c r="BQ65" i="3"/>
  <c r="AV28" i="3"/>
  <c r="D64" i="8"/>
  <c r="AK38" i="3"/>
  <c r="J63" i="13"/>
  <c r="D59" i="11"/>
  <c r="I39" i="20"/>
  <c r="F13" i="29"/>
  <c r="G49" i="26"/>
  <c r="K46" i="3"/>
  <c r="G39" i="3"/>
  <c r="D27" i="20"/>
  <c r="BJ43" i="3"/>
  <c r="H56" i="5"/>
  <c r="BB61" i="3"/>
  <c r="CH13" i="3"/>
  <c r="F9" i="3"/>
  <c r="AI57" i="3"/>
  <c r="CA47" i="3"/>
  <c r="D48" i="9"/>
  <c r="CC52" i="3"/>
  <c r="BM68" i="3"/>
  <c r="BP19" i="3"/>
  <c r="L72" i="6"/>
  <c r="G94" i="1"/>
  <c r="BF46" i="3"/>
  <c r="AA42" i="3"/>
  <c r="BU73" i="3"/>
  <c r="E25" i="19"/>
  <c r="G40" i="15"/>
  <c r="F34" i="2"/>
  <c r="AY46" i="3"/>
  <c r="BN45" i="3"/>
  <c r="E23" i="5"/>
  <c r="BA25" i="3"/>
  <c r="D48" i="18"/>
  <c r="T74" i="14"/>
  <c r="G47" i="2"/>
  <c r="AJ62" i="3"/>
  <c r="BL73" i="3"/>
  <c r="BB33" i="3"/>
  <c r="Y29" i="3"/>
  <c r="E45" i="19"/>
  <c r="I24" i="3"/>
  <c r="AC40" i="3"/>
  <c r="G70" i="6"/>
  <c r="I69" i="4"/>
  <c r="BN44" i="3"/>
  <c r="H74" i="13"/>
  <c r="E71" i="24"/>
  <c r="E70" i="25"/>
  <c r="AR12" i="3"/>
  <c r="BM10" i="3"/>
  <c r="D21" i="27"/>
  <c r="M13" i="3"/>
  <c r="Z42" i="3"/>
  <c r="Y75" i="3"/>
  <c r="G63" i="29"/>
  <c r="K50" i="3"/>
  <c r="R59" i="3"/>
  <c r="S66" i="3"/>
  <c r="G44" i="6"/>
  <c r="E14" i="16"/>
  <c r="BP46" i="3"/>
  <c r="I75" i="28"/>
  <c r="BC28" i="3"/>
  <c r="CF69" i="3"/>
  <c r="G46" i="29"/>
  <c r="H69" i="13"/>
  <c r="E42" i="24"/>
  <c r="N11" i="19"/>
  <c r="C45" i="1"/>
  <c r="AR36" i="3"/>
  <c r="CA13" i="3"/>
  <c r="CE55" i="3"/>
  <c r="CB57" i="3"/>
  <c r="G37" i="1"/>
  <c r="O25" i="14"/>
  <c r="AF23" i="3"/>
  <c r="AG70" i="3"/>
  <c r="N32" i="3"/>
  <c r="F72" i="4"/>
  <c r="AX50" i="3"/>
  <c r="F22" i="2"/>
  <c r="D58" i="18"/>
  <c r="BT33" i="3"/>
  <c r="CU65" i="3"/>
  <c r="Q64" i="19"/>
  <c r="AH47" i="3"/>
  <c r="G68" i="1"/>
  <c r="I18" i="3"/>
  <c r="BH57" i="3"/>
  <c r="G37" i="3"/>
  <c r="CN60" i="3"/>
  <c r="I10" i="4"/>
  <c r="J52" i="13"/>
  <c r="CO9" i="3"/>
  <c r="CG41" i="3"/>
  <c r="I42" i="4"/>
  <c r="AV27" i="3"/>
  <c r="D17" i="9"/>
  <c r="H63" i="29"/>
  <c r="T9" i="3"/>
  <c r="I39" i="25"/>
  <c r="J29" i="6"/>
  <c r="P36" i="4"/>
  <c r="J68" i="19"/>
  <c r="BK70" i="3"/>
  <c r="CU26" i="3"/>
  <c r="O37" i="19"/>
  <c r="D54" i="9"/>
  <c r="BY66" i="3"/>
  <c r="CC28" i="3"/>
  <c r="CQ16" i="3"/>
  <c r="F20" i="5"/>
  <c r="AR37" i="3"/>
  <c r="E70" i="20"/>
  <c r="H45" i="13"/>
  <c r="G59" i="13"/>
  <c r="E28" i="1"/>
  <c r="AW73" i="3"/>
  <c r="S10" i="3"/>
  <c r="E70" i="1"/>
  <c r="CT52" i="3"/>
  <c r="C58" i="1"/>
  <c r="BQ46" i="3"/>
  <c r="P73" i="14"/>
  <c r="E14" i="7"/>
  <c r="AM46" i="3"/>
  <c r="BZ58" i="3"/>
  <c r="AW52" i="3"/>
  <c r="AE10" i="3"/>
  <c r="D31" i="10"/>
  <c r="E54" i="15"/>
  <c r="Y20" i="3"/>
  <c r="I16" i="4"/>
  <c r="CE31" i="3"/>
  <c r="N27" i="6"/>
  <c r="CD47" i="3"/>
  <c r="F34" i="13"/>
  <c r="AO13" i="3"/>
  <c r="AY38" i="3"/>
  <c r="C10" i="1"/>
  <c r="G10" i="14"/>
  <c r="D7" i="1"/>
  <c r="CT53" i="3"/>
  <c r="G54" i="29"/>
  <c r="Q52" i="14"/>
  <c r="Q44" i="19"/>
  <c r="BD69" i="3"/>
  <c r="G56" i="6"/>
  <c r="D71" i="8"/>
  <c r="M24" i="19"/>
  <c r="F7" i="2"/>
  <c r="F14" i="2"/>
  <c r="CK56" i="3"/>
  <c r="E73" i="5"/>
  <c r="H64" i="2"/>
  <c r="G70" i="29"/>
  <c r="G64" i="22"/>
  <c r="U8" i="14"/>
  <c r="R24" i="3"/>
  <c r="S22" i="4"/>
  <c r="BS63" i="3"/>
  <c r="I15" i="14"/>
  <c r="H17" i="3"/>
  <c r="AH34" i="3"/>
  <c r="G66" i="1"/>
  <c r="H56" i="4"/>
  <c r="H68" i="5"/>
  <c r="G13" i="26"/>
  <c r="J34" i="13"/>
  <c r="O16" i="19"/>
  <c r="J54" i="13"/>
  <c r="R24" i="14"/>
  <c r="AS8" i="3"/>
  <c r="BL70" i="3"/>
  <c r="D16" i="9"/>
  <c r="I70" i="3"/>
  <c r="I31" i="14"/>
  <c r="AS32" i="3"/>
  <c r="X30" i="3"/>
  <c r="BS75" i="3"/>
  <c r="Z29" i="3"/>
  <c r="CU40" i="3"/>
  <c r="D71" i="26"/>
  <c r="L49" i="3"/>
  <c r="L15" i="13"/>
  <c r="BJ70" i="3"/>
  <c r="K20" i="14"/>
  <c r="L65" i="28"/>
  <c r="E20" i="3"/>
  <c r="G48" i="21"/>
  <c r="E17" i="11"/>
  <c r="AN47" i="3"/>
  <c r="I22" i="4"/>
  <c r="BO11" i="3"/>
  <c r="AU65" i="3"/>
  <c r="H65" i="22"/>
  <c r="F52" i="15"/>
  <c r="AX66" i="3"/>
  <c r="F46" i="5"/>
  <c r="AW29" i="3"/>
  <c r="R16" i="14"/>
  <c r="G87" i="1"/>
  <c r="D39" i="6"/>
  <c r="O31" i="4"/>
  <c r="P44" i="19"/>
  <c r="AX59" i="3"/>
  <c r="F56" i="6"/>
  <c r="BS17" i="3"/>
  <c r="CE38" i="3"/>
  <c r="AU23" i="3"/>
  <c r="M40" i="19"/>
  <c r="K41" i="3"/>
  <c r="CS74" i="3"/>
  <c r="J41" i="4"/>
  <c r="P57" i="19"/>
  <c r="T17" i="3"/>
  <c r="BM69" i="3"/>
  <c r="BW38" i="3"/>
  <c r="J59" i="25"/>
  <c r="T22" i="14"/>
  <c r="G28" i="4"/>
  <c r="CA19" i="3"/>
  <c r="E59" i="5"/>
  <c r="G54" i="25"/>
  <c r="G26" i="25"/>
  <c r="D59" i="5"/>
  <c r="BY12" i="3"/>
  <c r="J7" i="6"/>
  <c r="E58" i="12"/>
  <c r="G70" i="14"/>
  <c r="R12" i="3"/>
  <c r="AG7" i="3"/>
  <c r="E32" i="20"/>
  <c r="M15" i="3"/>
  <c r="W56" i="3"/>
  <c r="D77" i="1"/>
  <c r="H43" i="3"/>
  <c r="BE30" i="3"/>
  <c r="D50" i="27"/>
  <c r="CB43" i="3"/>
  <c r="AQ43" i="3"/>
  <c r="AT58" i="3"/>
  <c r="BF70" i="3"/>
  <c r="F51" i="13"/>
  <c r="I7" i="25"/>
  <c r="I12" i="13"/>
  <c r="BT49" i="3"/>
  <c r="I38" i="14"/>
  <c r="D49" i="9"/>
  <c r="E73" i="21"/>
  <c r="D59" i="16"/>
  <c r="AH29" i="3"/>
  <c r="G64" i="5"/>
  <c r="P48" i="19"/>
  <c r="H36" i="13"/>
  <c r="BW36" i="3"/>
  <c r="L52" i="22"/>
  <c r="AW25" i="3"/>
  <c r="BL57" i="3"/>
  <c r="CI23" i="3"/>
  <c r="AY31" i="3"/>
  <c r="BH15" i="3"/>
  <c r="I18" i="13"/>
  <c r="G63" i="3"/>
  <c r="BT60" i="3"/>
  <c r="G16" i="29"/>
  <c r="G8" i="26"/>
  <c r="G58" i="4"/>
  <c r="L9" i="4"/>
  <c r="D55" i="20"/>
  <c r="J31" i="3"/>
  <c r="AY74" i="3"/>
  <c r="E37" i="15"/>
  <c r="CE68" i="3"/>
  <c r="M49" i="13"/>
  <c r="J71" i="4"/>
  <c r="X68" i="3"/>
  <c r="F67" i="26"/>
  <c r="G69" i="13"/>
  <c r="I56" i="19"/>
  <c r="BQ67" i="3"/>
  <c r="J52" i="29"/>
  <c r="CH24" i="3"/>
  <c r="M27" i="3"/>
  <c r="AT17" i="3"/>
  <c r="BT66" i="3"/>
  <c r="CG29" i="3"/>
  <c r="O42" i="4"/>
  <c r="G24" i="20"/>
  <c r="AC11" i="3"/>
  <c r="D23" i="28"/>
  <c r="J49" i="28"/>
  <c r="L59" i="4"/>
  <c r="AA50" i="3"/>
  <c r="H72" i="14"/>
  <c r="AD47" i="3"/>
  <c r="D30" i="7"/>
  <c r="R41" i="14"/>
  <c r="S36" i="4"/>
  <c r="O61" i="4"/>
  <c r="AX47" i="3"/>
  <c r="BN21" i="3"/>
  <c r="E66" i="24"/>
  <c r="H21" i="14"/>
  <c r="AG58" i="3"/>
  <c r="I52" i="3"/>
  <c r="AQ60" i="3"/>
  <c r="BU14" i="3"/>
  <c r="CR44" i="3"/>
  <c r="CD68" i="3"/>
  <c r="H53" i="2"/>
  <c r="N38" i="14"/>
  <c r="H27" i="20"/>
  <c r="F66" i="6"/>
  <c r="H69" i="3"/>
  <c r="BD55" i="3"/>
  <c r="T30" i="3"/>
  <c r="Y24" i="3"/>
  <c r="F19" i="6"/>
  <c r="CC44" i="3"/>
  <c r="D29" i="28"/>
  <c r="G62" i="5"/>
  <c r="CG72" i="3"/>
  <c r="V52" i="3"/>
  <c r="D59" i="7"/>
  <c r="BZ20" i="3"/>
  <c r="G62" i="2"/>
  <c r="BQ16" i="3"/>
  <c r="I20" i="6"/>
  <c r="AG44" i="3"/>
  <c r="D65" i="11"/>
  <c r="CQ69" i="3"/>
  <c r="CH30" i="3"/>
  <c r="F54" i="25"/>
  <c r="F64" i="4"/>
  <c r="J63" i="25"/>
  <c r="CF74" i="3"/>
  <c r="BY11" i="3"/>
  <c r="M32" i="19"/>
  <c r="AY28" i="3"/>
  <c r="H31" i="22"/>
  <c r="D15" i="24"/>
  <c r="AL51" i="3"/>
  <c r="AW8" i="3"/>
  <c r="G30" i="15"/>
  <c r="Y52" i="3"/>
  <c r="Q14" i="14"/>
  <c r="BG53" i="3"/>
  <c r="AE24" i="3"/>
  <c r="D34" i="17"/>
  <c r="BO31" i="3"/>
  <c r="G99" i="1"/>
  <c r="BD20" i="3"/>
  <c r="D43" i="7"/>
  <c r="J62" i="13"/>
  <c r="I44" i="4"/>
  <c r="I47" i="6"/>
  <c r="D69" i="10"/>
  <c r="G23" i="28"/>
  <c r="E63" i="15"/>
  <c r="CL75" i="3"/>
  <c r="J13" i="22"/>
  <c r="D21" i="29"/>
  <c r="AG57" i="3"/>
  <c r="U21" i="3"/>
  <c r="CS14" i="3"/>
  <c r="BW28" i="3"/>
  <c r="X7" i="3"/>
  <c r="BO24" i="3"/>
  <c r="I63" i="25"/>
  <c r="H8" i="22"/>
  <c r="AT35" i="3"/>
  <c r="CU11" i="3"/>
  <c r="G43" i="25"/>
  <c r="F40" i="15"/>
  <c r="C77" i="1"/>
  <c r="BW40" i="3"/>
  <c r="M54" i="14"/>
  <c r="E24" i="16"/>
  <c r="G26" i="1"/>
  <c r="BM61" i="3"/>
  <c r="E36" i="15"/>
  <c r="L66" i="22"/>
  <c r="AS39" i="3"/>
  <c r="N65" i="6"/>
  <c r="Q20" i="19"/>
  <c r="E36" i="1"/>
  <c r="R54" i="14"/>
  <c r="E23" i="16"/>
  <c r="T73" i="4"/>
  <c r="D41" i="28"/>
  <c r="U62" i="3"/>
  <c r="D29" i="14"/>
  <c r="F63" i="6"/>
  <c r="D74" i="17"/>
  <c r="G29" i="21"/>
  <c r="R75" i="3"/>
  <c r="F49" i="1"/>
  <c r="D65" i="22"/>
  <c r="BB45" i="3"/>
  <c r="AL32" i="3"/>
  <c r="AV10" i="3"/>
  <c r="H66" i="14"/>
  <c r="BX17" i="3"/>
  <c r="BB40" i="3"/>
  <c r="AW33" i="3"/>
  <c r="I42" i="19"/>
  <c r="AT52" i="3"/>
  <c r="AG11" i="3"/>
  <c r="I48" i="19"/>
  <c r="E16" i="11"/>
  <c r="M27" i="6"/>
  <c r="H27" i="25"/>
  <c r="BS32" i="3"/>
  <c r="F11" i="11"/>
  <c r="BE41" i="3"/>
  <c r="L63" i="22"/>
  <c r="AX74" i="3"/>
  <c r="AX14" i="3"/>
  <c r="I66" i="20"/>
  <c r="X22" i="3"/>
  <c r="CF59" i="3"/>
  <c r="AM44" i="3"/>
  <c r="BX72" i="3"/>
  <c r="I49" i="6"/>
  <c r="M43" i="13"/>
  <c r="AN25" i="3"/>
  <c r="C123" i="1"/>
  <c r="D60" i="9"/>
  <c r="AP29" i="3"/>
  <c r="BU37" i="3"/>
  <c r="BM63" i="3"/>
  <c r="CO30" i="3"/>
  <c r="F49" i="29"/>
  <c r="R17" i="3"/>
  <c r="AN54" i="3"/>
  <c r="E25" i="5"/>
  <c r="D8" i="10"/>
  <c r="M74" i="19"/>
  <c r="R22" i="4"/>
  <c r="AD25" i="3"/>
  <c r="AU56" i="3"/>
  <c r="BX11" i="3"/>
  <c r="AU45" i="3"/>
  <c r="AZ32" i="3"/>
  <c r="M22" i="3"/>
  <c r="D8" i="27"/>
  <c r="AN70" i="3"/>
  <c r="F24" i="4"/>
  <c r="M55" i="3"/>
  <c r="D64" i="4"/>
  <c r="F24" i="6"/>
  <c r="BT21" i="3"/>
  <c r="F104" i="1"/>
  <c r="E7" i="24"/>
  <c r="D26" i="14"/>
  <c r="BH34" i="3"/>
  <c r="BP32" i="3"/>
  <c r="BJ55" i="3"/>
  <c r="BD13" i="3"/>
  <c r="L21" i="3"/>
  <c r="I36" i="22"/>
  <c r="I10" i="6"/>
  <c r="G97" i="1"/>
  <c r="J58" i="3"/>
  <c r="D75" i="18"/>
  <c r="D20" i="25"/>
  <c r="J31" i="19"/>
  <c r="T12" i="4"/>
  <c r="CF61" i="3"/>
  <c r="H14" i="5"/>
  <c r="CO32" i="3"/>
  <c r="U75" i="14"/>
  <c r="E69" i="16"/>
  <c r="Q26" i="3"/>
  <c r="J47" i="4"/>
  <c r="D70" i="28"/>
  <c r="G17" i="19"/>
  <c r="G82" i="1"/>
  <c r="CC10" i="3"/>
  <c r="G70" i="2"/>
  <c r="E50" i="12"/>
  <c r="P72" i="14"/>
  <c r="BP11" i="3"/>
  <c r="CQ50" i="3"/>
  <c r="AJ54" i="3"/>
  <c r="H67" i="2"/>
  <c r="I70" i="13"/>
  <c r="D42" i="7"/>
  <c r="CI70" i="3"/>
  <c r="E28" i="26"/>
  <c r="AO70" i="3"/>
  <c r="D17" i="27"/>
  <c r="O17" i="4"/>
  <c r="E67" i="12"/>
  <c r="R37" i="3"/>
  <c r="N39" i="14"/>
  <c r="AJ61" i="3"/>
  <c r="L27" i="28"/>
  <c r="J44" i="14"/>
  <c r="BU7" i="3"/>
  <c r="BF29" i="3"/>
  <c r="CD11" i="3"/>
  <c r="W70" i="3"/>
  <c r="R32" i="3"/>
  <c r="I63" i="13"/>
  <c r="Q57" i="19"/>
  <c r="C54" i="1"/>
  <c r="BN23" i="3"/>
  <c r="AA74" i="3"/>
  <c r="S73" i="3"/>
  <c r="AP73" i="3"/>
  <c r="CE42" i="3"/>
  <c r="BH74" i="3"/>
  <c r="E26" i="12"/>
  <c r="F57" i="29"/>
  <c r="U21" i="14"/>
  <c r="J60" i="3"/>
  <c r="N62" i="19"/>
  <c r="AP62" i="3"/>
  <c r="BU24" i="3"/>
  <c r="F41" i="2"/>
  <c r="E55" i="14"/>
  <c r="D116" i="1"/>
  <c r="N28" i="3"/>
  <c r="M18" i="3"/>
  <c r="M61" i="3"/>
  <c r="AG16" i="3"/>
  <c r="AC62" i="3"/>
  <c r="BL21" i="3"/>
  <c r="AB57" i="3"/>
  <c r="H47" i="14"/>
  <c r="F22" i="14"/>
  <c r="AM60" i="3"/>
  <c r="I67" i="25"/>
  <c r="CU7" i="3"/>
  <c r="AJ9" i="3"/>
  <c r="P72" i="3"/>
  <c r="CR74" i="3"/>
  <c r="D26" i="16"/>
  <c r="BT44" i="3"/>
  <c r="CI11" i="3"/>
  <c r="W33" i="3"/>
  <c r="F55" i="5"/>
  <c r="E56" i="21"/>
  <c r="AI26" i="3"/>
  <c r="CD70" i="3"/>
  <c r="H72" i="3"/>
  <c r="BF28" i="3"/>
  <c r="BN73" i="3"/>
  <c r="N24" i="19"/>
  <c r="E10" i="21"/>
  <c r="V61" i="3"/>
  <c r="D31" i="16"/>
  <c r="AZ22" i="3"/>
  <c r="D52" i="19"/>
  <c r="O37" i="14"/>
  <c r="G22" i="15"/>
  <c r="O48" i="19"/>
  <c r="K33" i="3"/>
  <c r="BS16" i="3"/>
  <c r="BZ11" i="3"/>
  <c r="BB21" i="3"/>
  <c r="L52" i="3"/>
  <c r="M36" i="19"/>
  <c r="BZ12" i="3"/>
  <c r="G68" i="4"/>
  <c r="J62" i="6"/>
  <c r="C65" i="1"/>
  <c r="AL23" i="3"/>
  <c r="AK28" i="3"/>
  <c r="AU19" i="3"/>
  <c r="E62" i="16"/>
  <c r="BO15" i="3"/>
  <c r="H25" i="19"/>
  <c r="D57" i="4"/>
  <c r="L7" i="19"/>
  <c r="F29" i="5"/>
  <c r="D50" i="12"/>
  <c r="I54" i="19"/>
  <c r="AH33" i="3"/>
  <c r="BD7" i="3"/>
  <c r="F75" i="20"/>
  <c r="G46" i="5"/>
  <c r="AW42" i="3"/>
  <c r="BP65" i="3"/>
  <c r="E59" i="15"/>
  <c r="AE8" i="3"/>
  <c r="T62" i="4"/>
  <c r="E42" i="25"/>
  <c r="BC57" i="3"/>
  <c r="D47" i="15"/>
  <c r="AY52" i="3"/>
  <c r="P48" i="14"/>
  <c r="J61" i="13"/>
  <c r="AT21" i="3"/>
  <c r="AX8" i="3"/>
  <c r="BN33" i="3"/>
  <c r="G19" i="29"/>
  <c r="R70" i="14"/>
  <c r="CI34" i="3"/>
  <c r="T58" i="14"/>
  <c r="O60" i="3"/>
  <c r="G22" i="19"/>
  <c r="J69" i="6"/>
  <c r="BR54" i="3"/>
  <c r="D79" i="1"/>
  <c r="CG75" i="3"/>
  <c r="H7" i="3"/>
  <c r="CR38" i="3"/>
  <c r="BQ10" i="3"/>
  <c r="R50" i="14"/>
  <c r="Q32" i="3"/>
  <c r="BH30" i="3"/>
  <c r="G73" i="6"/>
  <c r="M28" i="3"/>
  <c r="D73" i="10"/>
  <c r="CR55" i="3"/>
  <c r="Q47" i="3"/>
  <c r="D69" i="28"/>
  <c r="D62" i="14"/>
  <c r="BQ17" i="3"/>
  <c r="I45" i="28"/>
  <c r="AC69" i="3"/>
  <c r="G40" i="14"/>
  <c r="BF68" i="3"/>
  <c r="G20" i="3"/>
  <c r="BG74" i="3"/>
  <c r="AE25" i="3"/>
  <c r="BG33" i="3"/>
  <c r="AI30" i="3"/>
  <c r="F31" i="2"/>
  <c r="C48" i="1"/>
  <c r="K18" i="13"/>
  <c r="CH23" i="3"/>
  <c r="O37" i="4"/>
  <c r="CS25" i="3"/>
  <c r="N30" i="3"/>
  <c r="BN48" i="3"/>
  <c r="P57" i="3"/>
  <c r="AT39" i="3"/>
  <c r="C34" i="1"/>
  <c r="F58" i="13"/>
  <c r="K52" i="3"/>
  <c r="F35" i="6"/>
  <c r="I22" i="28"/>
  <c r="M57" i="13"/>
  <c r="AV7" i="3"/>
  <c r="D57" i="27"/>
  <c r="K75" i="25"/>
  <c r="N18" i="19"/>
  <c r="CU15" i="3"/>
  <c r="BR33" i="3"/>
  <c r="E62" i="12"/>
  <c r="E27" i="12"/>
  <c r="K55" i="22"/>
  <c r="BI48" i="3"/>
  <c r="BD67" i="3"/>
  <c r="BX9" i="3"/>
  <c r="G52" i="2"/>
  <c r="H50" i="2"/>
  <c r="D61" i="16"/>
  <c r="G9" i="3"/>
  <c r="H57" i="14"/>
  <c r="AC26" i="3"/>
  <c r="BN9" i="3"/>
  <c r="D61" i="4"/>
  <c r="E13" i="12"/>
  <c r="AI24" i="3"/>
  <c r="I66" i="22"/>
  <c r="F50" i="20"/>
  <c r="AV74" i="3"/>
  <c r="O16" i="4"/>
  <c r="I49" i="13"/>
  <c r="X63" i="3"/>
  <c r="F99" i="1"/>
  <c r="H34" i="5"/>
  <c r="S34" i="14"/>
  <c r="J55" i="4"/>
  <c r="BG64" i="3"/>
  <c r="BE25" i="3"/>
  <c r="R53" i="14"/>
  <c r="AC34" i="3"/>
  <c r="BK75" i="3"/>
  <c r="E33" i="22"/>
  <c r="R7" i="3"/>
  <c r="D31" i="9"/>
  <c r="J10" i="14"/>
  <c r="I48" i="13"/>
  <c r="P30" i="4"/>
  <c r="F25" i="5"/>
  <c r="P26" i="3"/>
  <c r="U9" i="3"/>
  <c r="AS45" i="3"/>
  <c r="CR50" i="3"/>
  <c r="F58" i="15"/>
  <c r="BG47" i="3"/>
  <c r="AJ41" i="3"/>
  <c r="AG68" i="3"/>
  <c r="AM22" i="3"/>
  <c r="D18" i="28"/>
  <c r="AG22" i="3"/>
  <c r="BT65" i="3"/>
  <c r="AK62" i="3"/>
  <c r="C66" i="1"/>
  <c r="AS71" i="3"/>
  <c r="G70" i="28"/>
  <c r="AX15" i="3"/>
  <c r="D68" i="26"/>
  <c r="CR25" i="3"/>
  <c r="D33" i="14"/>
  <c r="CC30" i="3"/>
  <c r="F61" i="4"/>
  <c r="BW39" i="3"/>
  <c r="F22" i="19"/>
  <c r="BS64" i="3"/>
  <c r="D11" i="27"/>
  <c r="I43" i="14"/>
  <c r="D30" i="17"/>
  <c r="H19" i="3"/>
  <c r="D43" i="5"/>
  <c r="CB47" i="3"/>
  <c r="BT31" i="3"/>
  <c r="BB13" i="3"/>
  <c r="BS67" i="3"/>
  <c r="CC29" i="3"/>
  <c r="T69" i="3"/>
  <c r="Q13" i="3"/>
  <c r="AY36" i="3"/>
  <c r="AU63" i="3"/>
  <c r="F45" i="3"/>
  <c r="Y27" i="3"/>
  <c r="H44" i="3"/>
  <c r="BS43" i="3"/>
  <c r="AF58" i="3"/>
  <c r="F67" i="14"/>
  <c r="H16" i="19"/>
  <c r="H11" i="29"/>
  <c r="L75" i="28"/>
  <c r="BZ67" i="3"/>
  <c r="BB31" i="3"/>
  <c r="BC19" i="3"/>
  <c r="BC36" i="3"/>
  <c r="E38" i="11"/>
  <c r="AY75" i="3"/>
  <c r="AN63" i="3"/>
  <c r="CA7" i="3"/>
  <c r="R44" i="3"/>
  <c r="AZ75" i="3"/>
  <c r="CC8" i="3"/>
  <c r="J49" i="4"/>
  <c r="I53" i="3"/>
  <c r="K44" i="3"/>
  <c r="F33" i="13"/>
  <c r="F54" i="13"/>
  <c r="F33" i="29"/>
  <c r="AI53" i="3"/>
  <c r="BE69" i="3"/>
  <c r="J17" i="6"/>
  <c r="Z11" i="3"/>
  <c r="K27" i="19"/>
  <c r="BN59" i="3"/>
  <c r="F26" i="1"/>
  <c r="F42" i="26"/>
  <c r="D68" i="15"/>
  <c r="T55" i="14"/>
  <c r="BU15" i="3"/>
  <c r="N26" i="13"/>
  <c r="D9" i="14"/>
  <c r="H9" i="13"/>
  <c r="AY72" i="3"/>
  <c r="C129" i="1"/>
  <c r="M58" i="14"/>
  <c r="V51" i="3"/>
  <c r="D7" i="18"/>
  <c r="H11" i="25"/>
  <c r="AH70" i="3"/>
  <c r="T33" i="14"/>
  <c r="K75" i="3"/>
  <c r="L54" i="3"/>
  <c r="BH63" i="3"/>
  <c r="D72" i="6"/>
  <c r="G21" i="28"/>
  <c r="CT39" i="3"/>
  <c r="F49" i="6"/>
  <c r="H58" i="4"/>
  <c r="V68" i="3"/>
  <c r="AI18" i="3"/>
  <c r="AN75" i="3"/>
  <c r="CL35" i="3"/>
  <c r="AE68" i="3"/>
  <c r="G21" i="25"/>
  <c r="I27" i="20"/>
  <c r="J44" i="3"/>
  <c r="V7" i="3"/>
  <c r="H57" i="13"/>
  <c r="S58" i="3"/>
  <c r="L19" i="13"/>
  <c r="L74" i="19"/>
  <c r="J63" i="3"/>
  <c r="AM58" i="3"/>
  <c r="J29" i="14"/>
  <c r="G71" i="6"/>
  <c r="AM12" i="3"/>
  <c r="BR51" i="3"/>
  <c r="CD16" i="3"/>
  <c r="CF65" i="3"/>
  <c r="CB35" i="3"/>
  <c r="AU14" i="3"/>
  <c r="CG34" i="3"/>
  <c r="H10" i="2"/>
  <c r="I72" i="13"/>
  <c r="C55" i="1"/>
  <c r="BC63" i="3"/>
  <c r="BU36" i="3"/>
  <c r="G12" i="13"/>
  <c r="G121" i="1"/>
  <c r="D34" i="6"/>
  <c r="AL39" i="3"/>
  <c r="D13" i="19"/>
  <c r="O13" i="4"/>
  <c r="G18" i="3"/>
  <c r="AX32" i="3"/>
  <c r="H48" i="13"/>
  <c r="AK43" i="3"/>
  <c r="BR41" i="3"/>
  <c r="CB7" i="3"/>
  <c r="G8" i="20"/>
  <c r="AC33" i="3"/>
  <c r="CR63" i="3"/>
  <c r="I68" i="13"/>
  <c r="G25" i="2"/>
  <c r="BI19" i="3"/>
  <c r="M25" i="4"/>
  <c r="BL49" i="3"/>
  <c r="CB71" i="3"/>
  <c r="CU14" i="3"/>
  <c r="G57" i="14"/>
  <c r="M19" i="3"/>
  <c r="AA37" i="3"/>
  <c r="CQ43" i="3"/>
  <c r="E83" i="1"/>
  <c r="D81" i="1"/>
  <c r="CU63" i="3"/>
  <c r="H8" i="20"/>
  <c r="P72" i="4"/>
  <c r="G39" i="5"/>
  <c r="H16" i="3"/>
  <c r="BK28" i="3"/>
  <c r="N37" i="3"/>
  <c r="F7" i="5"/>
  <c r="AE13" i="3"/>
  <c r="BF22" i="3"/>
  <c r="D65" i="21"/>
  <c r="AG46" i="3"/>
  <c r="G68" i="5"/>
  <c r="CE13" i="3"/>
  <c r="O25" i="3"/>
  <c r="M40" i="3"/>
  <c r="BM21" i="3"/>
  <c r="AZ74" i="3"/>
  <c r="CG24" i="3"/>
  <c r="G19" i="20"/>
  <c r="F24" i="21"/>
  <c r="F63" i="13"/>
  <c r="BQ28" i="3"/>
  <c r="I56" i="25"/>
  <c r="BW71" i="3"/>
  <c r="D38" i="25"/>
  <c r="AL75" i="3"/>
  <c r="V69" i="3"/>
  <c r="S69" i="14"/>
  <c r="D62" i="27"/>
  <c r="G14" i="4"/>
  <c r="AS12" i="3"/>
  <c r="CF19" i="3"/>
  <c r="I48" i="4"/>
  <c r="CK12" i="3"/>
  <c r="P39" i="3"/>
  <c r="BW27" i="3"/>
  <c r="BF17" i="3"/>
  <c r="O8" i="14"/>
  <c r="F110" i="1"/>
  <c r="T23" i="3"/>
  <c r="BG21" i="3"/>
  <c r="D8" i="26"/>
  <c r="K60" i="3"/>
  <c r="E41" i="11"/>
  <c r="BN61" i="3"/>
  <c r="D68" i="20"/>
  <c r="Q46" i="14"/>
  <c r="AE17" i="3"/>
  <c r="Q34" i="14"/>
  <c r="E58" i="13"/>
  <c r="I73" i="14"/>
  <c r="M40" i="6"/>
  <c r="F53" i="4"/>
  <c r="G8" i="22"/>
  <c r="CD49" i="3"/>
  <c r="AW10" i="3"/>
  <c r="H42" i="29"/>
  <c r="T48" i="4"/>
  <c r="CC63" i="3"/>
  <c r="F9" i="20"/>
  <c r="D38" i="2"/>
  <c r="D21" i="24"/>
  <c r="D40" i="12"/>
  <c r="I20" i="19"/>
  <c r="AO19" i="3"/>
  <c r="D46" i="17"/>
  <c r="D14" i="26"/>
  <c r="BL53" i="3"/>
  <c r="AP59" i="3"/>
  <c r="D58" i="21"/>
  <c r="K36" i="14"/>
  <c r="G10" i="28"/>
  <c r="J28" i="3"/>
  <c r="BV35" i="3"/>
  <c r="D82" i="1"/>
  <c r="E43" i="4"/>
  <c r="E38" i="25"/>
  <c r="L64" i="13"/>
  <c r="CO44" i="3"/>
  <c r="CC9" i="3"/>
  <c r="AE43" i="3"/>
  <c r="H32" i="20"/>
  <c r="BM37" i="3"/>
  <c r="D72" i="15"/>
  <c r="E54" i="3"/>
  <c r="AA30" i="3"/>
  <c r="L64" i="14"/>
  <c r="Q50" i="14"/>
  <c r="G10" i="26"/>
  <c r="R38" i="3"/>
  <c r="AU67" i="3"/>
  <c r="E36" i="12"/>
  <c r="U72" i="3"/>
  <c r="E51" i="2"/>
  <c r="AP72" i="3"/>
  <c r="CN21" i="3"/>
  <c r="N52" i="3"/>
  <c r="AN62" i="3"/>
  <c r="AQ29" i="3"/>
  <c r="CE22" i="3"/>
  <c r="CK9" i="3"/>
  <c r="F57" i="22"/>
  <c r="E9" i="5"/>
  <c r="S74" i="3"/>
  <c r="F32" i="1"/>
  <c r="CR26" i="3"/>
  <c r="BK52" i="3"/>
  <c r="AD35" i="3"/>
  <c r="BQ74" i="3"/>
  <c r="G17" i="15"/>
  <c r="AL73" i="3"/>
  <c r="CK24" i="3"/>
  <c r="AF30" i="3"/>
  <c r="E23" i="24"/>
  <c r="G15" i="6"/>
  <c r="N17" i="3"/>
  <c r="K22" i="14"/>
  <c r="C118" i="1"/>
  <c r="E69" i="27"/>
  <c r="N8" i="13"/>
  <c r="Z70" i="3"/>
  <c r="E27" i="20"/>
  <c r="D33" i="28"/>
  <c r="H27" i="2"/>
  <c r="AI55" i="3"/>
  <c r="C41" i="1"/>
  <c r="D94" i="1"/>
  <c r="M27" i="28"/>
  <c r="I50" i="4"/>
  <c r="K51" i="3"/>
  <c r="I59" i="25"/>
  <c r="BS22" i="3"/>
  <c r="E70" i="3"/>
  <c r="AT69" i="3"/>
  <c r="K40" i="13"/>
  <c r="E50" i="20"/>
  <c r="O33" i="4"/>
  <c r="AT67" i="3"/>
  <c r="AJ28" i="3"/>
  <c r="CD55" i="3"/>
  <c r="G13" i="6"/>
  <c r="G40" i="6"/>
  <c r="E62" i="3"/>
  <c r="G33" i="6"/>
  <c r="O43" i="14"/>
  <c r="AM62" i="3"/>
  <c r="AB27" i="3"/>
  <c r="G66" i="2"/>
  <c r="J38" i="4"/>
  <c r="BP57" i="3"/>
  <c r="AD46" i="3"/>
  <c r="AU52" i="3"/>
  <c r="BJ61" i="3"/>
  <c r="BT53" i="3"/>
  <c r="D53" i="18"/>
  <c r="F111" i="1"/>
  <c r="CU55" i="3"/>
  <c r="Q40" i="14"/>
  <c r="S67" i="3"/>
  <c r="D38" i="16"/>
  <c r="N7" i="3"/>
  <c r="BE53" i="3"/>
  <c r="G43" i="1"/>
  <c r="AH35" i="3"/>
  <c r="C94" i="1"/>
  <c r="J25" i="3"/>
  <c r="BL18" i="3"/>
  <c r="J58" i="28"/>
  <c r="D56" i="12"/>
  <c r="D42" i="25"/>
  <c r="Z50" i="3"/>
  <c r="K39" i="3"/>
  <c r="K72" i="13"/>
  <c r="D58" i="1"/>
  <c r="AE67" i="3"/>
  <c r="T15" i="14"/>
  <c r="D24" i="25"/>
  <c r="F19" i="2"/>
  <c r="T58" i="3"/>
  <c r="AA65" i="3"/>
  <c r="BX68" i="3"/>
  <c r="AE74" i="3"/>
  <c r="D23" i="15"/>
  <c r="I37" i="29"/>
  <c r="BD48" i="3"/>
  <c r="AA53" i="3"/>
  <c r="Q41" i="14"/>
  <c r="CD8" i="3"/>
  <c r="CF37" i="3"/>
  <c r="CE45" i="3"/>
  <c r="CD32" i="3"/>
  <c r="I66" i="3"/>
  <c r="E10" i="11"/>
  <c r="AW49" i="3"/>
  <c r="BN8" i="3"/>
  <c r="F64" i="15"/>
  <c r="N22" i="3"/>
  <c r="G83" i="1"/>
  <c r="I65" i="13"/>
  <c r="T48" i="3"/>
  <c r="CL68" i="3"/>
  <c r="E57" i="27"/>
  <c r="CG30" i="3"/>
  <c r="L21" i="4"/>
  <c r="E25" i="3"/>
  <c r="CI49" i="3"/>
  <c r="BF45" i="3"/>
  <c r="F58" i="2"/>
  <c r="H66" i="13"/>
  <c r="I42" i="3"/>
  <c r="P8" i="4"/>
  <c r="AA13" i="3"/>
  <c r="F38" i="6"/>
  <c r="AN73" i="3"/>
  <c r="L20" i="19"/>
  <c r="H50" i="3"/>
  <c r="AH59" i="3"/>
  <c r="P33" i="4"/>
  <c r="CI71" i="3"/>
  <c r="I10" i="14"/>
  <c r="AH23" i="3"/>
  <c r="CU13" i="3"/>
  <c r="AP7" i="3"/>
  <c r="CU60" i="3"/>
  <c r="AK49" i="3"/>
  <c r="W38" i="3"/>
  <c r="F22" i="6"/>
  <c r="CD57" i="3"/>
  <c r="R14" i="3"/>
  <c r="O44" i="19"/>
  <c r="G21" i="3"/>
  <c r="CT42" i="3"/>
  <c r="AR70" i="3"/>
  <c r="S46" i="3"/>
  <c r="M58" i="13"/>
  <c r="AE18" i="3"/>
  <c r="H39" i="13"/>
  <c r="AH49" i="3"/>
  <c r="S28" i="4"/>
  <c r="CO31" i="3"/>
  <c r="T8" i="3"/>
  <c r="O65" i="3"/>
  <c r="E25" i="27"/>
  <c r="BX16" i="3"/>
  <c r="J7" i="4"/>
  <c r="T45" i="14"/>
  <c r="Q44" i="3"/>
  <c r="BB35" i="3"/>
  <c r="F17" i="2"/>
  <c r="N36" i="3"/>
  <c r="Q34" i="3"/>
  <c r="F33" i="3"/>
  <c r="I35" i="13"/>
  <c r="D46" i="8"/>
  <c r="G11" i="3"/>
  <c r="Q21" i="3"/>
  <c r="AD10" i="3"/>
  <c r="BA65" i="3"/>
  <c r="E12" i="14"/>
  <c r="L69" i="28"/>
  <c r="R63" i="3"/>
  <c r="F106" i="1"/>
  <c r="AF45" i="3"/>
  <c r="D22" i="1"/>
  <c r="BC25" i="3"/>
  <c r="AF60" i="3"/>
  <c r="O11" i="4"/>
  <c r="O51" i="4"/>
  <c r="E67" i="20"/>
  <c r="BH8" i="3"/>
  <c r="AB64" i="3"/>
  <c r="CC59" i="3"/>
  <c r="P21" i="3"/>
  <c r="E30" i="1"/>
  <c r="F46" i="6"/>
  <c r="K35" i="25"/>
  <c r="J65" i="28"/>
  <c r="I16" i="13"/>
  <c r="D59" i="1"/>
  <c r="E45" i="15"/>
  <c r="BH35" i="3"/>
  <c r="F55" i="28"/>
  <c r="AR68" i="3"/>
  <c r="BZ41" i="3"/>
  <c r="BK20" i="3"/>
  <c r="E13" i="27"/>
  <c r="D36" i="18"/>
  <c r="F35" i="11"/>
  <c r="AB73" i="3"/>
  <c r="J30" i="14"/>
  <c r="BX45" i="3"/>
  <c r="D7" i="15"/>
  <c r="CR73" i="3"/>
  <c r="BC35" i="3"/>
  <c r="BQ56" i="3"/>
  <c r="AM61" i="3"/>
  <c r="F14" i="3"/>
  <c r="AC32" i="3"/>
  <c r="D65" i="4"/>
  <c r="CL50" i="3"/>
  <c r="F28" i="2"/>
  <c r="AM70" i="3"/>
  <c r="F19" i="3"/>
  <c r="U64" i="3"/>
  <c r="J46" i="3"/>
  <c r="CQ64" i="3"/>
  <c r="CD71" i="3"/>
  <c r="V55" i="3"/>
  <c r="AJ15" i="3"/>
  <c r="CE36" i="3"/>
  <c r="F72" i="6"/>
  <c r="AD17" i="3"/>
  <c r="F30" i="4"/>
  <c r="AA24" i="3"/>
  <c r="BA45" i="3"/>
  <c r="J34" i="4"/>
  <c r="CN22" i="3"/>
  <c r="CA9" i="3"/>
  <c r="G72" i="2"/>
  <c r="I10" i="29"/>
  <c r="E73" i="15"/>
  <c r="H23" i="2"/>
  <c r="G37" i="6"/>
  <c r="CE14" i="3"/>
  <c r="CU29" i="3"/>
  <c r="AE55" i="3"/>
  <c r="AY34" i="3"/>
  <c r="G29" i="6"/>
  <c r="O19" i="4"/>
  <c r="G43" i="29"/>
  <c r="G8" i="2"/>
  <c r="I21" i="14"/>
  <c r="L72" i="3"/>
  <c r="D52" i="2"/>
  <c r="R67" i="3"/>
  <c r="BJ30" i="3"/>
  <c r="G21" i="2"/>
  <c r="O70" i="4"/>
  <c r="CF27" i="3"/>
  <c r="E59" i="7"/>
  <c r="M25" i="13"/>
  <c r="CE26" i="3"/>
  <c r="BI38" i="3"/>
  <c r="E43" i="11"/>
  <c r="I60" i="3"/>
  <c r="P19" i="4"/>
  <c r="H38" i="22"/>
  <c r="V28" i="3"/>
  <c r="BB46" i="3"/>
  <c r="F65" i="1"/>
  <c r="P34" i="3"/>
  <c r="I24" i="14"/>
  <c r="CI60" i="3"/>
  <c r="F47" i="2"/>
  <c r="M69" i="4"/>
  <c r="CC22" i="3"/>
  <c r="R21" i="14"/>
  <c r="J50" i="4"/>
  <c r="BG30" i="3"/>
  <c r="AN14" i="3"/>
  <c r="BE43" i="3"/>
  <c r="M7" i="3"/>
  <c r="L70" i="22"/>
  <c r="H62" i="2"/>
  <c r="CB66" i="3"/>
  <c r="CB26" i="3"/>
  <c r="CG38" i="3"/>
  <c r="L75" i="13"/>
  <c r="G56" i="4"/>
  <c r="AG69" i="3"/>
  <c r="H19" i="2"/>
  <c r="M22" i="13"/>
  <c r="BK24" i="3"/>
  <c r="E40" i="1"/>
  <c r="AH31" i="3"/>
  <c r="G39" i="13"/>
  <c r="J28" i="25"/>
  <c r="BR30" i="3"/>
  <c r="H74" i="4"/>
  <c r="H40" i="5"/>
  <c r="G54" i="5"/>
  <c r="G46" i="4"/>
  <c r="AB75" i="3"/>
  <c r="T71" i="3"/>
  <c r="BG18" i="3"/>
  <c r="AK13" i="3"/>
  <c r="E31" i="5"/>
  <c r="J64" i="28"/>
  <c r="BM32" i="3"/>
  <c r="G65" i="14"/>
  <c r="BA70" i="3"/>
  <c r="F65" i="19"/>
  <c r="CQ14" i="3"/>
  <c r="AF33" i="3"/>
  <c r="I9" i="6"/>
  <c r="AQ47" i="3"/>
  <c r="BD30" i="3"/>
  <c r="E21" i="16"/>
  <c r="AL34" i="3"/>
  <c r="S36" i="3"/>
  <c r="N75" i="3"/>
  <c r="M69" i="6"/>
  <c r="N63" i="14"/>
  <c r="N50" i="3"/>
  <c r="BH39" i="3"/>
  <c r="G57" i="28"/>
  <c r="D8" i="12"/>
  <c r="CL67" i="3"/>
  <c r="H8" i="2"/>
  <c r="J12" i="22"/>
  <c r="F31" i="14"/>
  <c r="G10" i="2"/>
  <c r="E9" i="1"/>
  <c r="M18" i="14"/>
  <c r="D95" i="1"/>
  <c r="L53" i="3"/>
  <c r="S33" i="3"/>
  <c r="F48" i="4"/>
  <c r="L28" i="13"/>
  <c r="BO58" i="3"/>
  <c r="CD15" i="3"/>
  <c r="BR39" i="3"/>
  <c r="CO17" i="3"/>
  <c r="G22" i="4"/>
  <c r="BO33" i="3"/>
  <c r="D19" i="9"/>
  <c r="D35" i="8"/>
  <c r="K65" i="3"/>
  <c r="D7" i="7"/>
  <c r="D9" i="22"/>
  <c r="H43" i="2"/>
  <c r="AB55" i="3"/>
  <c r="F26" i="14"/>
  <c r="O56" i="14"/>
  <c r="CT26" i="3"/>
  <c r="O35" i="4"/>
  <c r="D43" i="23"/>
  <c r="Q69" i="14"/>
  <c r="L72" i="4"/>
  <c r="D58" i="7"/>
  <c r="Y56" i="3"/>
  <c r="E30" i="3"/>
  <c r="U54" i="3"/>
  <c r="AL25" i="3"/>
  <c r="CA71" i="3"/>
  <c r="D19" i="12"/>
  <c r="H32" i="4"/>
  <c r="AQ21" i="3"/>
  <c r="CD10" i="3"/>
  <c r="CD42" i="3"/>
  <c r="L62" i="3"/>
  <c r="I59" i="4"/>
  <c r="CO67" i="3"/>
  <c r="BP72" i="3"/>
  <c r="AR32" i="3"/>
  <c r="M45" i="4"/>
  <c r="AN67" i="3"/>
  <c r="H26" i="4"/>
  <c r="AI43" i="3"/>
  <c r="G30" i="25"/>
  <c r="E40" i="16"/>
  <c r="G19" i="3"/>
  <c r="BY9" i="3"/>
  <c r="AO9" i="3"/>
  <c r="K41" i="14"/>
  <c r="M62" i="13"/>
  <c r="AC47" i="3"/>
  <c r="I21" i="3"/>
  <c r="J50" i="29"/>
  <c r="I63" i="14"/>
  <c r="E18" i="7"/>
  <c r="CQ51" i="3"/>
  <c r="BW63" i="3"/>
  <c r="AJ44" i="3"/>
  <c r="L25" i="28"/>
  <c r="L75" i="19"/>
  <c r="CD17" i="3"/>
  <c r="H50" i="5"/>
  <c r="AS20" i="3"/>
  <c r="I75" i="25"/>
  <c r="G101" i="1"/>
  <c r="BU62" i="3"/>
  <c r="E74" i="7"/>
  <c r="P51" i="3"/>
  <c r="AA34" i="3"/>
  <c r="P48" i="3"/>
  <c r="E26" i="15"/>
  <c r="I56" i="3"/>
  <c r="AL49" i="3"/>
  <c r="I13" i="20"/>
  <c r="D34" i="1"/>
  <c r="AS65" i="3"/>
  <c r="T75" i="14"/>
  <c r="W29" i="3"/>
  <c r="AK15" i="3"/>
  <c r="BW61" i="3"/>
  <c r="I67" i="4"/>
  <c r="H16" i="2"/>
  <c r="I62" i="4"/>
  <c r="E18" i="25"/>
  <c r="BE62" i="3"/>
  <c r="D9" i="6"/>
  <c r="CT61" i="3"/>
  <c r="G35" i="29"/>
  <c r="I51" i="28"/>
  <c r="E47" i="16"/>
  <c r="L7" i="28"/>
  <c r="BM43" i="3"/>
  <c r="BZ51" i="3"/>
  <c r="D61" i="1"/>
  <c r="I26" i="19"/>
  <c r="M68" i="6"/>
  <c r="AZ31" i="3"/>
  <c r="M63" i="28"/>
  <c r="Q72" i="19"/>
  <c r="N68" i="6"/>
  <c r="D18" i="19"/>
  <c r="D64" i="18"/>
  <c r="D34" i="25"/>
  <c r="N39" i="19"/>
  <c r="BW54" i="3"/>
  <c r="E13" i="26"/>
  <c r="F73" i="5"/>
  <c r="D26" i="11"/>
  <c r="T52" i="4"/>
  <c r="AS56" i="3"/>
  <c r="I62" i="14"/>
  <c r="H23" i="29"/>
  <c r="D59" i="2"/>
  <c r="Q22" i="3"/>
  <c r="G25" i="25"/>
  <c r="D10" i="21"/>
  <c r="CF33" i="3"/>
  <c r="CF34" i="3"/>
  <c r="L61" i="3"/>
  <c r="BC44" i="3"/>
  <c r="CF51" i="3"/>
  <c r="CG40" i="3"/>
  <c r="L20" i="4"/>
  <c r="R68" i="3"/>
  <c r="T36" i="14"/>
  <c r="AT26" i="3"/>
  <c r="I34" i="4"/>
  <c r="Z26" i="3"/>
  <c r="H17" i="19"/>
  <c r="E112" i="1"/>
  <c r="E72" i="22"/>
  <c r="H10" i="20"/>
  <c r="BO50" i="3"/>
  <c r="AX42" i="3"/>
  <c r="CQ28" i="3"/>
  <c r="AT57" i="3"/>
  <c r="E8" i="5"/>
  <c r="H54" i="4"/>
  <c r="O48" i="4"/>
  <c r="D18" i="24"/>
  <c r="E24" i="26"/>
  <c r="AE31" i="3"/>
  <c r="BC66" i="3"/>
  <c r="G35" i="5"/>
  <c r="E29" i="20"/>
  <c r="I56" i="6"/>
  <c r="AM53" i="3"/>
  <c r="F28" i="19"/>
  <c r="BP74" i="3"/>
  <c r="J43" i="22"/>
  <c r="H11" i="2"/>
  <c r="AV14" i="3"/>
  <c r="AN41" i="3"/>
  <c r="E72" i="19"/>
  <c r="F71" i="11"/>
  <c r="J34" i="29"/>
  <c r="E44" i="27"/>
  <c r="J7" i="3"/>
  <c r="G67" i="5"/>
  <c r="BW50" i="3"/>
  <c r="G21" i="13"/>
  <c r="L49" i="13"/>
  <c r="AV49" i="3"/>
  <c r="D29" i="19"/>
  <c r="G47" i="19"/>
  <c r="P69" i="19"/>
  <c r="G30" i="13"/>
  <c r="G59" i="19"/>
  <c r="CU41" i="3"/>
  <c r="E33" i="19"/>
  <c r="C23" i="1"/>
  <c r="I24" i="4"/>
  <c r="D54" i="23"/>
  <c r="AV38" i="3"/>
  <c r="AL52" i="3"/>
  <c r="BW53" i="3"/>
  <c r="D57" i="18"/>
  <c r="BH68" i="3"/>
  <c r="AV52" i="3"/>
  <c r="D55" i="11"/>
  <c r="D13" i="5"/>
  <c r="AN46" i="3"/>
  <c r="H52" i="2"/>
  <c r="CU42" i="3"/>
  <c r="CT41" i="3"/>
  <c r="H68" i="4"/>
  <c r="R58" i="14"/>
  <c r="D55" i="1"/>
  <c r="AB72" i="3"/>
  <c r="E61" i="5"/>
  <c r="H32" i="5"/>
  <c r="E9" i="15"/>
  <c r="F29" i="19"/>
  <c r="G33" i="5"/>
  <c r="Y36" i="3"/>
  <c r="P40" i="14"/>
  <c r="CR75" i="3"/>
  <c r="S57" i="14"/>
  <c r="BN11" i="3"/>
  <c r="G13" i="21"/>
  <c r="K52" i="13"/>
  <c r="AG67" i="3"/>
  <c r="CL43" i="3"/>
  <c r="D47" i="11"/>
  <c r="E19" i="24"/>
  <c r="AW43" i="3"/>
  <c r="D31" i="17"/>
  <c r="D62" i="4"/>
  <c r="F32" i="2"/>
  <c r="AR59" i="3"/>
  <c r="BJ7" i="3"/>
  <c r="E37" i="16"/>
  <c r="E71" i="29"/>
  <c r="W32" i="3"/>
  <c r="L25" i="14"/>
  <c r="D127" i="1"/>
  <c r="BX30" i="3"/>
  <c r="L47" i="4"/>
  <c r="I45" i="13"/>
  <c r="D47" i="5"/>
  <c r="I55" i="20"/>
  <c r="BD72" i="3"/>
  <c r="BT13" i="3"/>
  <c r="E14" i="12"/>
  <c r="AA47" i="3"/>
  <c r="J43" i="19"/>
  <c r="CH47" i="3"/>
  <c r="F98" i="1"/>
  <c r="F65" i="14"/>
  <c r="E17" i="14"/>
  <c r="G79" i="1"/>
  <c r="F46" i="25"/>
  <c r="AI64" i="3"/>
  <c r="BQ54" i="3"/>
  <c r="AQ55" i="3"/>
  <c r="D34" i="11"/>
  <c r="E71" i="2"/>
  <c r="BO49" i="3"/>
  <c r="I12" i="22"/>
  <c r="D32" i="10"/>
  <c r="V58" i="3"/>
  <c r="BW58" i="3"/>
  <c r="Q48" i="3"/>
  <c r="U7" i="3"/>
  <c r="BR29" i="3"/>
  <c r="AI75" i="3"/>
  <c r="E59" i="11"/>
  <c r="AN45" i="3"/>
  <c r="AW7" i="3"/>
  <c r="J10" i="6"/>
  <c r="BI72" i="3"/>
  <c r="I30" i="3"/>
  <c r="S10" i="14"/>
  <c r="F124" i="1"/>
  <c r="L55" i="19"/>
  <c r="AJ43" i="3"/>
  <c r="AL35" i="3"/>
  <c r="M45" i="19"/>
  <c r="F23" i="13"/>
  <c r="K70" i="14"/>
  <c r="O16" i="14"/>
  <c r="F15" i="14"/>
  <c r="U59" i="14"/>
  <c r="D53" i="8"/>
  <c r="G62" i="26"/>
  <c r="BR74" i="3"/>
  <c r="K19" i="14"/>
  <c r="L15" i="19"/>
  <c r="F63" i="3"/>
  <c r="Q65" i="14"/>
  <c r="AH50" i="3"/>
  <c r="D63" i="25"/>
  <c r="D17" i="23"/>
  <c r="D28" i="9"/>
  <c r="E53" i="25"/>
  <c r="BI45" i="3"/>
  <c r="CK15" i="3"/>
  <c r="CR35" i="3"/>
  <c r="D29" i="6"/>
  <c r="L9" i="28"/>
  <c r="H47" i="4"/>
  <c r="E41" i="20"/>
  <c r="L28" i="6"/>
  <c r="D31" i="18"/>
  <c r="D69" i="29"/>
  <c r="H52" i="22"/>
  <c r="E18" i="5"/>
  <c r="E29" i="29"/>
  <c r="K8" i="13"/>
  <c r="AB56" i="3"/>
  <c r="D35" i="22"/>
  <c r="AJ33" i="3"/>
  <c r="H67" i="29"/>
  <c r="M72" i="14"/>
  <c r="Z56" i="3"/>
  <c r="N60" i="6"/>
  <c r="AZ54" i="3"/>
  <c r="K7" i="22"/>
  <c r="BA53" i="3"/>
  <c r="BA42" i="3"/>
  <c r="D38" i="28"/>
  <c r="AM67" i="3"/>
  <c r="G74" i="13"/>
  <c r="U25" i="14"/>
  <c r="CQ11" i="3"/>
  <c r="E28" i="11"/>
  <c r="AZ14" i="3"/>
  <c r="G111" i="1"/>
  <c r="G18" i="2"/>
  <c r="G25" i="20"/>
  <c r="D7" i="17"/>
  <c r="L61" i="4"/>
  <c r="H36" i="2"/>
  <c r="BV62" i="3"/>
  <c r="AI51" i="3"/>
  <c r="E55" i="11"/>
  <c r="F24" i="26"/>
  <c r="J26" i="3"/>
  <c r="CT34" i="3"/>
  <c r="K38" i="13"/>
  <c r="L73" i="22"/>
  <c r="AB18" i="3"/>
  <c r="K60" i="13"/>
  <c r="BZ43" i="3"/>
  <c r="G65" i="22"/>
  <c r="BL43" i="3"/>
  <c r="T20" i="4"/>
  <c r="BR73" i="3"/>
  <c r="D64" i="1"/>
  <c r="BP30" i="3"/>
  <c r="I7" i="13"/>
  <c r="D19" i="16"/>
  <c r="AR38" i="3"/>
  <c r="I64" i="25"/>
  <c r="K60" i="14"/>
  <c r="N69" i="19"/>
  <c r="BH59" i="3"/>
  <c r="D34" i="2"/>
  <c r="G7" i="25"/>
  <c r="W60" i="3"/>
  <c r="E14" i="29"/>
  <c r="P15" i="19"/>
  <c r="D64" i="10"/>
  <c r="BH48" i="3"/>
  <c r="AA31" i="3"/>
  <c r="BD42" i="3"/>
  <c r="H75" i="2"/>
  <c r="H27" i="4"/>
  <c r="F54" i="22"/>
  <c r="P64" i="14"/>
  <c r="D58" i="4"/>
  <c r="AE22" i="3"/>
  <c r="CN25" i="3"/>
  <c r="K71" i="13"/>
  <c r="D51" i="2"/>
  <c r="K55" i="19"/>
  <c r="D66" i="10"/>
  <c r="F22" i="29"/>
  <c r="CC66" i="3"/>
  <c r="N51" i="14"/>
  <c r="F9" i="1"/>
  <c r="F13" i="21"/>
  <c r="K75" i="13"/>
  <c r="G43" i="2"/>
  <c r="D74" i="27"/>
  <c r="G17" i="5"/>
  <c r="D68" i="1"/>
  <c r="L30" i="28"/>
  <c r="F11" i="22"/>
  <c r="G28" i="14"/>
  <c r="E94" i="1"/>
  <c r="H20" i="13"/>
  <c r="F29" i="14"/>
  <c r="F44" i="15"/>
  <c r="F88" i="1"/>
  <c r="H14" i="29"/>
  <c r="L39" i="14"/>
  <c r="Y32" i="3"/>
  <c r="M12" i="13"/>
  <c r="CB21" i="3"/>
  <c r="G28" i="6"/>
  <c r="CK72" i="3"/>
  <c r="K64" i="13"/>
  <c r="AV31" i="3"/>
  <c r="O56" i="4"/>
  <c r="BU49" i="3"/>
  <c r="BB67" i="3"/>
  <c r="M44" i="13"/>
  <c r="J38" i="14"/>
  <c r="D22" i="2"/>
  <c r="G16" i="19"/>
  <c r="BK17" i="3"/>
  <c r="BB48" i="3"/>
  <c r="G69" i="5"/>
  <c r="N45" i="14"/>
  <c r="G41" i="22"/>
  <c r="L39" i="22"/>
  <c r="H26" i="2"/>
  <c r="P12" i="4"/>
  <c r="E29" i="25"/>
  <c r="K70" i="3"/>
  <c r="I20" i="3"/>
  <c r="AH51" i="3"/>
  <c r="Q59" i="14"/>
  <c r="O63" i="4"/>
  <c r="CS51" i="3"/>
  <c r="CA30" i="3"/>
  <c r="H55" i="3"/>
  <c r="G37" i="2"/>
  <c r="K25" i="14"/>
  <c r="AC44" i="3"/>
  <c r="J25" i="13"/>
  <c r="BR52" i="3"/>
  <c r="D30" i="5"/>
  <c r="CD48" i="3"/>
  <c r="CA28" i="3"/>
  <c r="CI73" i="3"/>
  <c r="AN13" i="3"/>
  <c r="G67" i="26"/>
  <c r="D16" i="18"/>
  <c r="K54" i="13"/>
  <c r="H74" i="5"/>
  <c r="Z47" i="3"/>
  <c r="H46" i="20"/>
  <c r="E53" i="14"/>
  <c r="F50" i="13"/>
  <c r="AJ51" i="3"/>
  <c r="BH16" i="3"/>
  <c r="D51" i="9"/>
  <c r="S48" i="4"/>
  <c r="CS46" i="3"/>
  <c r="CR58" i="3"/>
  <c r="G19" i="5"/>
  <c r="F69" i="2"/>
  <c r="Z30" i="3"/>
  <c r="CT25" i="3"/>
  <c r="CR51" i="3"/>
  <c r="AX23" i="3"/>
  <c r="AQ69" i="3"/>
  <c r="G19" i="6"/>
  <c r="AQ32" i="3"/>
  <c r="CS65" i="3"/>
  <c r="AF69" i="3"/>
  <c r="BM45" i="3"/>
  <c r="AK25" i="3"/>
  <c r="F10" i="2"/>
  <c r="L58" i="14"/>
  <c r="U47" i="3"/>
  <c r="AL9" i="3"/>
  <c r="CS28" i="3"/>
  <c r="S14" i="4"/>
  <c r="F9" i="13"/>
  <c r="G51" i="5"/>
  <c r="R9" i="3"/>
  <c r="O40" i="19"/>
  <c r="E55" i="1"/>
  <c r="AD68" i="3"/>
  <c r="AJ64" i="3"/>
  <c r="N71" i="14"/>
  <c r="P7" i="19"/>
  <c r="G72" i="19"/>
  <c r="BU48" i="3"/>
  <c r="AD21" i="3"/>
  <c r="X17" i="3"/>
  <c r="AP37" i="3"/>
  <c r="W40" i="3"/>
  <c r="F45" i="1"/>
  <c r="BK50" i="3"/>
  <c r="AC59" i="3"/>
  <c r="BF55" i="3"/>
  <c r="H44" i="22"/>
  <c r="W11" i="3"/>
  <c r="M55" i="4"/>
  <c r="AJ73" i="3"/>
  <c r="Z36" i="3"/>
  <c r="F72" i="14"/>
  <c r="AX62" i="3"/>
  <c r="X41" i="3"/>
  <c r="F53" i="6"/>
  <c r="AC72" i="3"/>
  <c r="CF54" i="3"/>
  <c r="K38" i="22"/>
  <c r="V63" i="3"/>
  <c r="F50" i="4"/>
  <c r="AV39" i="3"/>
  <c r="H43" i="29"/>
  <c r="AD40" i="3"/>
  <c r="D73" i="5"/>
  <c r="BK12" i="3"/>
  <c r="F87" i="1"/>
  <c r="D67" i="4"/>
  <c r="S66" i="4"/>
  <c r="AS40" i="3"/>
  <c r="J40" i="22"/>
  <c r="I8" i="13"/>
  <c r="BM29" i="3"/>
  <c r="F12" i="6"/>
  <c r="N15" i="14"/>
  <c r="CK10" i="3"/>
  <c r="G103" i="1"/>
  <c r="F61" i="3"/>
  <c r="CS15" i="3"/>
  <c r="I9" i="13"/>
  <c r="AZ10" i="3"/>
  <c r="AO60" i="3"/>
  <c r="H22" i="4"/>
  <c r="U26" i="14"/>
  <c r="I41" i="22"/>
  <c r="H54" i="13"/>
  <c r="G75" i="2"/>
  <c r="L45" i="13"/>
  <c r="H67" i="14"/>
  <c r="AG28" i="3"/>
  <c r="D22" i="18"/>
  <c r="BT59" i="3"/>
  <c r="AD49" i="3"/>
  <c r="I37" i="4"/>
  <c r="E23" i="1"/>
  <c r="S42" i="4"/>
  <c r="M35" i="19"/>
  <c r="G55" i="29"/>
  <c r="Y31" i="3"/>
  <c r="D74" i="15"/>
  <c r="F71" i="3"/>
  <c r="E53" i="21"/>
  <c r="G64" i="6"/>
  <c r="D19" i="1"/>
  <c r="AL50" i="3"/>
  <c r="D48" i="25"/>
  <c r="D47" i="14"/>
  <c r="Z24" i="3"/>
  <c r="CQ21" i="3"/>
  <c r="BU53" i="3"/>
  <c r="BB8" i="3"/>
  <c r="D49" i="22"/>
  <c r="F11" i="28"/>
  <c r="D14" i="16"/>
  <c r="E73" i="25"/>
  <c r="BP18" i="3"/>
  <c r="H75" i="4"/>
  <c r="CA63" i="3"/>
  <c r="T17" i="14"/>
  <c r="E55" i="20"/>
  <c r="CI68" i="3"/>
  <c r="K15" i="14"/>
  <c r="V23" i="3"/>
  <c r="CE19" i="3"/>
  <c r="K46" i="13"/>
  <c r="J59" i="4"/>
  <c r="K56" i="14"/>
  <c r="CF64" i="3"/>
  <c r="T50" i="14"/>
  <c r="E53" i="29"/>
  <c r="I42" i="13"/>
  <c r="S69" i="3"/>
  <c r="Z16" i="3"/>
  <c r="CF28" i="3"/>
  <c r="G51" i="26"/>
  <c r="AA27" i="3"/>
  <c r="E92" i="1"/>
  <c r="C32" i="1"/>
  <c r="BL71" i="3"/>
  <c r="F8" i="26"/>
  <c r="AU32" i="3"/>
  <c r="D55" i="10"/>
  <c r="I53" i="20"/>
  <c r="M10" i="14"/>
  <c r="AT71" i="3"/>
  <c r="BL33" i="3"/>
  <c r="G38" i="5"/>
  <c r="G12" i="2"/>
  <c r="E58" i="20"/>
  <c r="J29" i="19"/>
  <c r="G14" i="25"/>
  <c r="D35" i="16"/>
  <c r="CN7" i="3"/>
  <c r="CI72" i="3"/>
  <c r="AJ13" i="3"/>
  <c r="AR27" i="3"/>
  <c r="K69" i="13"/>
  <c r="AE40" i="3"/>
  <c r="BI7" i="3"/>
  <c r="D37" i="19"/>
  <c r="CB34" i="3"/>
  <c r="S19" i="14"/>
  <c r="O52" i="3"/>
  <c r="U71" i="3"/>
  <c r="M29" i="3"/>
  <c r="W19" i="3"/>
  <c r="I8" i="6"/>
  <c r="J65" i="3"/>
  <c r="AH54" i="3"/>
  <c r="I52" i="28"/>
  <c r="M24" i="3"/>
  <c r="W66" i="3"/>
  <c r="O69" i="4"/>
  <c r="D13" i="21"/>
  <c r="J33" i="3"/>
  <c r="E65" i="1"/>
  <c r="CN47" i="3"/>
  <c r="D10" i="6"/>
  <c r="J68" i="4"/>
  <c r="BX23" i="3"/>
  <c r="G74" i="4"/>
  <c r="BX27" i="3"/>
  <c r="BU75" i="3"/>
  <c r="H64" i="4"/>
  <c r="BA48" i="3"/>
  <c r="BT7" i="3"/>
  <c r="G52" i="19"/>
  <c r="G66" i="5"/>
  <c r="CC33" i="3"/>
  <c r="J55" i="13"/>
  <c r="F10" i="6"/>
  <c r="F58" i="29"/>
  <c r="BK59" i="3"/>
  <c r="P49" i="19"/>
  <c r="G57" i="3"/>
  <c r="G61" i="1"/>
  <c r="J40" i="3"/>
  <c r="CR17" i="3"/>
  <c r="E46" i="2"/>
  <c r="F28" i="6"/>
  <c r="D23" i="4"/>
  <c r="J12" i="13"/>
  <c r="BS33" i="3"/>
  <c r="CU17" i="3"/>
  <c r="AK40" i="3"/>
  <c r="BV46" i="3"/>
  <c r="BI26" i="3"/>
  <c r="P52" i="14"/>
  <c r="G13" i="25"/>
  <c r="F62" i="11"/>
  <c r="AE21" i="3"/>
  <c r="BL63" i="3"/>
  <c r="O17" i="14"/>
  <c r="V54" i="3"/>
  <c r="P37" i="19"/>
  <c r="AH7" i="3"/>
  <c r="E7" i="1"/>
  <c r="L61" i="19"/>
  <c r="AG35" i="3"/>
  <c r="J68" i="3"/>
  <c r="V17" i="3"/>
  <c r="G37" i="15"/>
  <c r="G73" i="1"/>
  <c r="G26" i="2"/>
  <c r="G15" i="13"/>
  <c r="E65" i="29"/>
  <c r="H26" i="13"/>
  <c r="F10" i="21"/>
  <c r="BG38" i="3"/>
  <c r="P46" i="19"/>
  <c r="BQ57" i="3"/>
  <c r="G55" i="2"/>
  <c r="AX57" i="3"/>
  <c r="F68" i="3"/>
  <c r="Y30" i="3"/>
  <c r="K75" i="14"/>
  <c r="D36" i="17"/>
  <c r="G29" i="2"/>
  <c r="BI15" i="3"/>
  <c r="I70" i="14"/>
  <c r="AH27" i="3"/>
  <c r="D30" i="15"/>
  <c r="E54" i="25"/>
  <c r="I30" i="13"/>
  <c r="O68" i="19"/>
  <c r="Y74" i="3"/>
  <c r="S24" i="3"/>
  <c r="F12" i="13"/>
  <c r="BS7" i="3"/>
  <c r="O15" i="19"/>
  <c r="J19" i="6"/>
  <c r="CC72" i="3"/>
  <c r="BO9" i="3"/>
  <c r="D19" i="14"/>
  <c r="BZ14" i="3"/>
  <c r="AR42" i="3"/>
  <c r="G48" i="14"/>
  <c r="BS69" i="3"/>
  <c r="O7" i="4"/>
  <c r="D33" i="1"/>
  <c r="AQ20" i="3"/>
  <c r="M75" i="14"/>
  <c r="M48" i="4"/>
  <c r="AL47" i="3"/>
  <c r="U29" i="14"/>
  <c r="F55" i="20"/>
  <c r="AF65" i="3"/>
  <c r="BX18" i="3"/>
  <c r="D44" i="1"/>
  <c r="CL33" i="3"/>
  <c r="P9" i="3"/>
  <c r="M14" i="28"/>
  <c r="N47" i="3"/>
  <c r="J41" i="6"/>
  <c r="J75" i="13"/>
  <c r="CN53" i="3"/>
  <c r="G33" i="1"/>
  <c r="O23" i="3"/>
  <c r="AU57" i="3"/>
  <c r="AX53" i="3"/>
  <c r="O71" i="3"/>
  <c r="O38" i="19"/>
  <c r="CU34" i="3"/>
  <c r="AT46" i="3"/>
  <c r="BP71" i="3"/>
  <c r="D57" i="10"/>
  <c r="CS64" i="3"/>
  <c r="H11" i="13"/>
  <c r="Q60" i="3"/>
  <c r="F26" i="5"/>
  <c r="F58" i="3"/>
  <c r="K40" i="3"/>
  <c r="BG43" i="3"/>
  <c r="D16" i="6"/>
  <c r="F10" i="3"/>
  <c r="H29" i="2"/>
  <c r="H25" i="25"/>
  <c r="E54" i="2"/>
  <c r="E48" i="2"/>
  <c r="AX34" i="3"/>
  <c r="K19" i="25"/>
  <c r="BQ62" i="3"/>
  <c r="P40" i="19"/>
  <c r="J31" i="6"/>
  <c r="D56" i="20"/>
  <c r="N68" i="3"/>
  <c r="E55" i="24"/>
  <c r="J18" i="14"/>
  <c r="I72" i="25"/>
  <c r="L19" i="22"/>
  <c r="Z8" i="3"/>
  <c r="AL29" i="3"/>
  <c r="T47" i="3"/>
  <c r="CU39" i="3"/>
  <c r="BT19" i="3"/>
  <c r="G24" i="2"/>
  <c r="CA58" i="3"/>
  <c r="BQ50" i="3"/>
  <c r="CO48" i="3"/>
  <c r="G81" i="1"/>
  <c r="W23" i="3"/>
  <c r="CD56" i="3"/>
  <c r="F13" i="19"/>
  <c r="V67" i="3"/>
  <c r="D28" i="4"/>
  <c r="AZ29" i="3"/>
  <c r="AM54" i="3"/>
  <c r="D23" i="26"/>
  <c r="F23" i="6"/>
  <c r="M73" i="13"/>
  <c r="O30" i="14"/>
  <c r="Y13" i="3"/>
  <c r="AB39" i="3"/>
  <c r="J74" i="4"/>
  <c r="L8" i="14"/>
  <c r="CQ73" i="3"/>
  <c r="D39" i="23"/>
  <c r="CS49" i="3"/>
  <c r="M9" i="4"/>
  <c r="BJ13" i="3"/>
  <c r="D61" i="21"/>
  <c r="BA7" i="3"/>
  <c r="CA38" i="3"/>
  <c r="F74" i="5"/>
  <c r="G31" i="14"/>
  <c r="E11" i="11"/>
  <c r="D25" i="26"/>
  <c r="AB31" i="3"/>
  <c r="K46" i="14"/>
  <c r="N62" i="3"/>
  <c r="J30" i="13"/>
  <c r="I73" i="13"/>
  <c r="D31" i="22"/>
  <c r="BR70" i="3"/>
  <c r="CI40" i="3"/>
  <c r="X42" i="3"/>
  <c r="AI15" i="3"/>
  <c r="AQ30" i="3"/>
  <c r="N26" i="3"/>
  <c r="BL58" i="3"/>
  <c r="K46" i="19"/>
  <c r="E20" i="26"/>
  <c r="E11" i="14"/>
  <c r="H19" i="29"/>
  <c r="F48" i="14"/>
  <c r="J12" i="19"/>
  <c r="F58" i="4"/>
  <c r="BY27" i="3"/>
  <c r="BM31" i="3"/>
  <c r="AB54" i="3"/>
  <c r="H14" i="4"/>
  <c r="N35" i="14"/>
  <c r="D26" i="15"/>
  <c r="U66" i="3"/>
  <c r="J8" i="3"/>
  <c r="J31" i="13"/>
  <c r="AB12" i="3"/>
  <c r="BU63" i="3"/>
  <c r="AJ36" i="3"/>
  <c r="CN36" i="3"/>
  <c r="E33" i="29"/>
  <c r="AR75" i="3"/>
  <c r="AV34" i="3"/>
  <c r="G58" i="5"/>
  <c r="T39" i="14"/>
  <c r="P42" i="4"/>
  <c r="CF75" i="3"/>
  <c r="O39" i="3"/>
  <c r="AK53" i="3"/>
  <c r="R42" i="14"/>
  <c r="D18" i="16"/>
  <c r="AF34" i="3"/>
  <c r="CE75" i="3"/>
  <c r="J58" i="4"/>
  <c r="Q18" i="19"/>
  <c r="CF18" i="3"/>
  <c r="O64" i="3"/>
  <c r="G34" i="4"/>
  <c r="E24" i="29"/>
  <c r="BY61" i="3"/>
  <c r="N17" i="19"/>
  <c r="G15" i="26"/>
  <c r="D39" i="24"/>
  <c r="F30" i="29"/>
  <c r="G36" i="1"/>
  <c r="E13" i="16"/>
  <c r="H11" i="3"/>
  <c r="D89" i="1"/>
  <c r="AM8" i="3"/>
  <c r="CU35" i="3"/>
  <c r="BJ50" i="3"/>
  <c r="E39" i="3"/>
  <c r="D67" i="12"/>
  <c r="BY35" i="3"/>
  <c r="I25" i="6"/>
  <c r="F46" i="21"/>
  <c r="E55" i="12"/>
  <c r="G10" i="3"/>
  <c r="G48" i="22"/>
  <c r="AI42" i="3"/>
  <c r="E34" i="25"/>
  <c r="E70" i="21"/>
  <c r="R47" i="3"/>
  <c r="M11" i="14"/>
  <c r="BL16" i="3"/>
  <c r="AY47" i="3"/>
  <c r="I69" i="14"/>
  <c r="AK65" i="3"/>
  <c r="D25" i="4"/>
  <c r="D56" i="11"/>
  <c r="AX54" i="3"/>
  <c r="AM50" i="3"/>
  <c r="I16" i="19"/>
  <c r="K25" i="13"/>
  <c r="E37" i="5"/>
  <c r="BE21" i="3"/>
  <c r="G46" i="21"/>
  <c r="D63" i="20"/>
  <c r="AB34" i="3"/>
  <c r="Q35" i="3"/>
  <c r="G80" i="1"/>
  <c r="D70" i="10"/>
  <c r="AY62" i="3"/>
  <c r="CO16" i="3"/>
  <c r="CT60" i="3"/>
  <c r="AF12" i="3"/>
  <c r="C91" i="1"/>
  <c r="G26" i="6"/>
  <c r="E68" i="29"/>
  <c r="CO56" i="3"/>
  <c r="K37" i="13"/>
  <c r="J41" i="3"/>
  <c r="I62" i="6"/>
  <c r="AS59" i="3"/>
  <c r="J57" i="6"/>
  <c r="CT72" i="3"/>
  <c r="BF75" i="3"/>
  <c r="CI74" i="3"/>
  <c r="N43" i="6"/>
  <c r="I26" i="29"/>
  <c r="D63" i="18"/>
  <c r="E48" i="27"/>
  <c r="D8" i="11"/>
  <c r="CD23" i="3"/>
  <c r="E74" i="25"/>
  <c r="F45" i="5"/>
  <c r="D14" i="22"/>
  <c r="E66" i="16"/>
  <c r="D63" i="2"/>
  <c r="D61" i="18"/>
  <c r="CT68" i="3"/>
  <c r="CR13" i="3"/>
  <c r="D39" i="2"/>
  <c r="K54" i="19"/>
  <c r="CL25" i="3"/>
  <c r="F29" i="13"/>
  <c r="F36" i="11"/>
  <c r="I68" i="29"/>
  <c r="H64" i="19"/>
  <c r="G32" i="21"/>
  <c r="C124" i="1"/>
  <c r="BY17" i="3"/>
  <c r="P43" i="3"/>
  <c r="F72" i="11"/>
  <c r="I75" i="14"/>
  <c r="D24" i="26"/>
  <c r="K39" i="25"/>
  <c r="K65" i="13"/>
  <c r="F60" i="22"/>
  <c r="AM16" i="3"/>
  <c r="AE19" i="3"/>
  <c r="AM7" i="3"/>
  <c r="L68" i="14"/>
  <c r="BH28" i="3"/>
  <c r="BT52" i="3"/>
  <c r="G29" i="20"/>
  <c r="L13" i="14"/>
  <c r="H72" i="2"/>
  <c r="BF51" i="3"/>
  <c r="J51" i="28"/>
  <c r="CD28" i="3"/>
  <c r="AO51" i="3"/>
  <c r="D13" i="14"/>
  <c r="E63" i="16"/>
  <c r="CC12" i="3"/>
  <c r="D59" i="24"/>
  <c r="CB31" i="3"/>
  <c r="BA60" i="3"/>
  <c r="V57" i="3"/>
  <c r="O8" i="19"/>
  <c r="P42" i="3"/>
  <c r="D57" i="19"/>
  <c r="BD47" i="3"/>
  <c r="I32" i="20"/>
  <c r="AY14" i="3"/>
  <c r="F34" i="5"/>
  <c r="S60" i="4"/>
  <c r="G60" i="4"/>
  <c r="H30" i="2"/>
  <c r="J43" i="13"/>
  <c r="D29" i="22"/>
  <c r="Q74" i="14"/>
  <c r="M13" i="14"/>
  <c r="G71" i="19"/>
  <c r="K27" i="25"/>
  <c r="O12" i="3"/>
  <c r="D31" i="7"/>
  <c r="E14" i="15"/>
  <c r="Q23" i="14"/>
  <c r="BH22" i="3"/>
  <c r="E34" i="3"/>
  <c r="BH49" i="3"/>
  <c r="BA33" i="3"/>
  <c r="X65" i="3"/>
  <c r="F9" i="25"/>
  <c r="E30" i="29"/>
  <c r="E45" i="2"/>
  <c r="BF72" i="3"/>
  <c r="G32" i="20"/>
  <c r="G27" i="5"/>
  <c r="BY60" i="3"/>
  <c r="E101" i="1"/>
  <c r="H18" i="29"/>
  <c r="P11" i="4"/>
  <c r="E37" i="11"/>
  <c r="BR27" i="3"/>
  <c r="T22" i="3"/>
  <c r="F37" i="15"/>
  <c r="V64" i="3"/>
  <c r="CO40" i="3"/>
  <c r="F31" i="5"/>
  <c r="F54" i="26"/>
  <c r="BY51" i="3"/>
  <c r="CF15" i="3"/>
  <c r="D27" i="6"/>
  <c r="D10" i="12"/>
  <c r="D40" i="8"/>
  <c r="BP59" i="3"/>
  <c r="AZ46" i="3"/>
  <c r="I41" i="4"/>
  <c r="AX55" i="3"/>
  <c r="D15" i="1"/>
  <c r="BN52" i="3"/>
  <c r="BP67" i="3"/>
  <c r="I67" i="3"/>
  <c r="AZ28" i="3"/>
  <c r="U19" i="14"/>
  <c r="J19" i="13"/>
  <c r="BQ44" i="3"/>
  <c r="CC57" i="3"/>
  <c r="I31" i="22"/>
  <c r="AU22" i="3"/>
  <c r="AG62" i="3"/>
  <c r="CF32" i="3"/>
  <c r="E99" i="1"/>
  <c r="P73" i="3"/>
  <c r="S70" i="3"/>
  <c r="K51" i="25"/>
  <c r="H52" i="5"/>
  <c r="BQ31" i="3"/>
  <c r="L16" i="28"/>
  <c r="BX46" i="3"/>
  <c r="D36" i="24"/>
  <c r="CH49" i="3"/>
  <c r="J33" i="14"/>
  <c r="BT73" i="3"/>
  <c r="K43" i="13"/>
  <c r="G13" i="1"/>
  <c r="D24" i="29"/>
  <c r="BP56" i="3"/>
  <c r="BZ47" i="3"/>
  <c r="CN41" i="3"/>
  <c r="AW26" i="3"/>
  <c r="BA43" i="3"/>
  <c r="I40" i="4"/>
  <c r="I13" i="4"/>
  <c r="H15" i="19"/>
  <c r="G41" i="21"/>
  <c r="E43" i="12"/>
  <c r="F70" i="5"/>
  <c r="BS29" i="3"/>
  <c r="T9" i="14"/>
  <c r="BH7" i="3"/>
  <c r="CN59" i="3"/>
  <c r="BY10" i="3"/>
  <c r="BV51" i="3"/>
  <c r="E51" i="7"/>
  <c r="R19" i="3"/>
  <c r="O17" i="3"/>
  <c r="S7" i="3"/>
  <c r="H72" i="4"/>
  <c r="M10" i="4"/>
  <c r="C26" i="1"/>
  <c r="G70" i="15"/>
  <c r="F34" i="19"/>
  <c r="AW31" i="3"/>
  <c r="G35" i="3"/>
  <c r="X14" i="3"/>
  <c r="AU26" i="3"/>
  <c r="AP43" i="3"/>
  <c r="AP19" i="3"/>
  <c r="G39" i="20"/>
  <c r="J40" i="4"/>
  <c r="H44" i="20"/>
  <c r="E22" i="1"/>
  <c r="D11" i="2"/>
  <c r="E32" i="22"/>
  <c r="I32" i="22"/>
  <c r="CU23" i="3"/>
  <c r="AF49" i="3"/>
  <c r="BF69" i="3"/>
  <c r="K73" i="22"/>
  <c r="CF56" i="3"/>
  <c r="P70" i="19"/>
  <c r="E58" i="3"/>
  <c r="F7" i="26"/>
  <c r="L39" i="3"/>
  <c r="F25" i="15"/>
  <c r="D25" i="11"/>
  <c r="AR29" i="3"/>
  <c r="BC26" i="3"/>
  <c r="H54" i="3"/>
  <c r="BP55" i="3"/>
  <c r="O53" i="3"/>
  <c r="U35" i="3"/>
  <c r="G32" i="15"/>
  <c r="W26" i="3"/>
  <c r="D72" i="2"/>
  <c r="BJ54" i="3"/>
  <c r="CB33" i="3"/>
  <c r="BC31" i="3"/>
  <c r="BQ43" i="3"/>
  <c r="P24" i="4"/>
  <c r="AN50" i="3"/>
  <c r="CR53" i="3"/>
  <c r="G73" i="22"/>
  <c r="CO45" i="3"/>
  <c r="H56" i="2"/>
  <c r="I43" i="29"/>
  <c r="E40" i="12"/>
  <c r="G66" i="25"/>
  <c r="E47" i="14"/>
  <c r="E65" i="11"/>
  <c r="U11" i="3"/>
  <c r="L69" i="13"/>
  <c r="F30" i="25"/>
  <c r="F10" i="4"/>
  <c r="AI38" i="3"/>
  <c r="R70" i="3"/>
  <c r="BZ33" i="3"/>
  <c r="V12" i="3"/>
  <c r="CG43" i="3"/>
  <c r="D14" i="24"/>
  <c r="BB49" i="3"/>
  <c r="CE28" i="3"/>
  <c r="D63" i="21"/>
  <c r="J9" i="4"/>
  <c r="L57" i="4"/>
  <c r="D66" i="21"/>
  <c r="AI9" i="3"/>
  <c r="G66" i="13"/>
  <c r="F70" i="20"/>
  <c r="BY63" i="3"/>
  <c r="CI7" i="3"/>
  <c r="C9" i="1"/>
  <c r="J53" i="3"/>
  <c r="BF41" i="3"/>
  <c r="F47" i="5"/>
  <c r="BK30" i="3"/>
  <c r="H11" i="22"/>
  <c r="T72" i="3"/>
  <c r="AM72" i="3"/>
  <c r="AI65" i="3"/>
  <c r="I47" i="19"/>
  <c r="BS23" i="3"/>
  <c r="D8" i="1"/>
  <c r="U60" i="3"/>
  <c r="G73" i="29"/>
  <c r="J57" i="13"/>
  <c r="F13" i="6"/>
  <c r="M67" i="3"/>
  <c r="BN19" i="3"/>
  <c r="BD61" i="3"/>
  <c r="K9" i="13"/>
  <c r="BX71" i="3"/>
  <c r="D58" i="20"/>
  <c r="BU54" i="3"/>
  <c r="D41" i="5"/>
  <c r="M17" i="13"/>
  <c r="AD9" i="3"/>
  <c r="D75" i="10"/>
  <c r="BD41" i="3"/>
  <c r="M29" i="4"/>
  <c r="I75" i="13"/>
  <c r="CA68" i="3"/>
  <c r="BM62" i="3"/>
  <c r="D34" i="18"/>
  <c r="AW66" i="3"/>
  <c r="P69" i="14"/>
  <c r="D52" i="11"/>
  <c r="E70" i="11"/>
  <c r="AS42" i="3"/>
  <c r="T39" i="3"/>
  <c r="AZ49" i="3"/>
  <c r="D23" i="1"/>
  <c r="AH75" i="3"/>
  <c r="CC55" i="3"/>
  <c r="AJ40" i="3"/>
  <c r="D42" i="24"/>
  <c r="E75" i="29"/>
  <c r="CC34" i="3"/>
  <c r="D30" i="1"/>
  <c r="BC11" i="3"/>
  <c r="L42" i="3"/>
  <c r="F70" i="2"/>
  <c r="T31" i="3"/>
  <c r="E66" i="1"/>
  <c r="I44" i="19"/>
  <c r="AQ66" i="3"/>
  <c r="BO73" i="3"/>
  <c r="BM60" i="3"/>
  <c r="BP36" i="3"/>
  <c r="D15" i="4"/>
  <c r="BM65" i="3"/>
  <c r="D83" i="1"/>
  <c r="AF42" i="3"/>
  <c r="E18" i="1"/>
  <c r="M11" i="13"/>
  <c r="AJ52" i="3"/>
  <c r="AP34" i="3"/>
  <c r="BE64" i="3"/>
  <c r="AQ68" i="3"/>
  <c r="BS51" i="3"/>
  <c r="X15" i="3"/>
  <c r="CN31" i="3"/>
  <c r="BT38" i="3"/>
  <c r="E22" i="12"/>
  <c r="U29" i="3"/>
  <c r="CN20" i="3"/>
  <c r="AU16" i="3"/>
  <c r="D71" i="18"/>
  <c r="AO61" i="3"/>
  <c r="CB58" i="3"/>
  <c r="G67" i="6"/>
  <c r="D19" i="23"/>
  <c r="AA16" i="3"/>
  <c r="V15" i="3"/>
  <c r="G127" i="1"/>
  <c r="J75" i="25"/>
  <c r="E67" i="25"/>
  <c r="S61" i="14"/>
  <c r="P10" i="19"/>
  <c r="AU24" i="3"/>
  <c r="BL67" i="3"/>
  <c r="J71" i="6"/>
  <c r="I51" i="4"/>
  <c r="BB68" i="3"/>
  <c r="G62" i="6"/>
  <c r="D56" i="6"/>
  <c r="T43" i="14"/>
  <c r="H21" i="19"/>
  <c r="D64" i="11"/>
  <c r="F13" i="25"/>
  <c r="P45" i="3"/>
  <c r="J13" i="6"/>
  <c r="M53" i="4"/>
  <c r="X57" i="3"/>
  <c r="CG13" i="3"/>
  <c r="G29" i="19"/>
  <c r="F67" i="5"/>
  <c r="BI30" i="3"/>
  <c r="AO22" i="3"/>
  <c r="CK42" i="3"/>
  <c r="F8" i="21"/>
  <c r="H12" i="29"/>
  <c r="E30" i="15"/>
  <c r="AC9" i="3"/>
  <c r="AL17" i="3"/>
  <c r="D26" i="8"/>
  <c r="BP9" i="3"/>
  <c r="BJ63" i="3"/>
  <c r="D47" i="22"/>
  <c r="F44" i="5"/>
  <c r="CL14" i="3"/>
  <c r="CN44" i="3"/>
  <c r="E7" i="5"/>
  <c r="BJ71" i="3"/>
  <c r="E59" i="3"/>
  <c r="V30" i="3"/>
  <c r="O70" i="3"/>
  <c r="D50" i="17"/>
  <c r="AG71" i="3"/>
  <c r="F46" i="11"/>
  <c r="E60" i="3"/>
  <c r="C68" i="1"/>
  <c r="G26" i="5"/>
  <c r="J60" i="4"/>
  <c r="AL42" i="3"/>
  <c r="P32" i="4"/>
  <c r="D48" i="7"/>
  <c r="G70" i="4"/>
  <c r="F65" i="5"/>
  <c r="S75" i="14"/>
  <c r="AL40" i="3"/>
  <c r="F40" i="2"/>
  <c r="AB15" i="3"/>
  <c r="G8" i="1"/>
  <c r="CA37" i="3"/>
  <c r="Y14" i="3"/>
  <c r="BK36" i="3"/>
  <c r="H20" i="4"/>
  <c r="T51" i="14"/>
  <c r="AG65" i="3"/>
  <c r="AR52" i="3"/>
  <c r="P17" i="19"/>
  <c r="H71" i="25"/>
  <c r="M52" i="28"/>
  <c r="CR56" i="3"/>
  <c r="F43" i="14"/>
  <c r="E32" i="26"/>
  <c r="F42" i="4"/>
  <c r="BZ60" i="3"/>
  <c r="D20" i="4"/>
  <c r="AK9" i="3"/>
  <c r="J35" i="6"/>
  <c r="BZ48" i="3"/>
  <c r="G60" i="14"/>
  <c r="BY48" i="3"/>
  <c r="AV54" i="3"/>
  <c r="N26" i="14"/>
  <c r="D34" i="19"/>
  <c r="L24" i="19"/>
  <c r="F112" i="1"/>
  <c r="H51" i="14"/>
  <c r="BW43" i="3"/>
  <c r="BI52" i="3"/>
  <c r="M35" i="4"/>
  <c r="AY58" i="3"/>
  <c r="E20" i="15"/>
  <c r="I8" i="3"/>
  <c r="N40" i="3"/>
  <c r="CI46" i="3"/>
  <c r="BV12" i="3"/>
  <c r="F49" i="2"/>
  <c r="D73" i="23"/>
  <c r="M63" i="4"/>
  <c r="F67" i="2"/>
  <c r="BY49" i="3"/>
  <c r="I41" i="3"/>
  <c r="P28" i="3"/>
  <c r="BB63" i="3"/>
  <c r="CT13" i="3"/>
  <c r="O30" i="4"/>
  <c r="CO54" i="3"/>
  <c r="G8" i="21"/>
  <c r="I37" i="3"/>
  <c r="H14" i="2"/>
  <c r="F68" i="13"/>
  <c r="AC50" i="3"/>
  <c r="H24" i="22"/>
  <c r="I25" i="14"/>
  <c r="D43" i="15"/>
  <c r="BZ24" i="3"/>
  <c r="AD11" i="3"/>
  <c r="H57" i="3"/>
  <c r="C7" i="1"/>
  <c r="F23" i="14"/>
  <c r="H32" i="19"/>
  <c r="BE56" i="3"/>
  <c r="G41" i="5"/>
  <c r="BS58" i="3"/>
  <c r="G47" i="6"/>
  <c r="BL50" i="3"/>
  <c r="AB7" i="3"/>
  <c r="CE8" i="3"/>
  <c r="G27" i="14"/>
  <c r="E111" i="1"/>
  <c r="H27" i="13"/>
  <c r="E37" i="12"/>
  <c r="J50" i="3"/>
  <c r="AO34" i="3"/>
  <c r="D24" i="12"/>
  <c r="BH27" i="3"/>
  <c r="AB25" i="3"/>
  <c r="CU66" i="3"/>
  <c r="G23" i="6"/>
  <c r="D30" i="10"/>
  <c r="AS62" i="3"/>
  <c r="J61" i="3"/>
  <c r="BK73" i="3"/>
  <c r="AG29" i="3"/>
  <c r="H38" i="14"/>
  <c r="AK12" i="3"/>
  <c r="E57" i="3"/>
  <c r="BY71" i="3"/>
  <c r="L54" i="19"/>
  <c r="E16" i="15"/>
  <c r="R15" i="4"/>
  <c r="D52" i="1"/>
  <c r="T42" i="3"/>
  <c r="D61" i="26"/>
  <c r="D47" i="6"/>
  <c r="Q72" i="14"/>
  <c r="L66" i="19"/>
  <c r="AG33" i="3"/>
  <c r="N59" i="3"/>
  <c r="L63" i="4"/>
  <c r="E103" i="1"/>
  <c r="BU65" i="3"/>
  <c r="L42" i="13"/>
  <c r="BJ23" i="3"/>
  <c r="BA38" i="3"/>
  <c r="F9" i="14"/>
  <c r="AF19" i="3"/>
  <c r="G28" i="15"/>
  <c r="V72" i="3"/>
  <c r="Z63" i="3"/>
  <c r="D51" i="20"/>
  <c r="BT64" i="3"/>
  <c r="AQ46" i="3"/>
  <c r="J58" i="13"/>
  <c r="F13" i="5"/>
  <c r="N29" i="3"/>
  <c r="BV74" i="3"/>
  <c r="I58" i="3"/>
  <c r="CO68" i="3"/>
  <c r="E33" i="15"/>
  <c r="D21" i="20"/>
  <c r="F91" i="1"/>
  <c r="P24" i="3"/>
  <c r="J74" i="19"/>
  <c r="AO71" i="3"/>
  <c r="D24" i="27"/>
  <c r="CS66" i="3"/>
  <c r="I44" i="25"/>
  <c r="AF18" i="3"/>
  <c r="F61" i="2"/>
  <c r="D65" i="28"/>
  <c r="J9" i="13"/>
  <c r="E64" i="1"/>
  <c r="CR15" i="3"/>
  <c r="BB11" i="3"/>
  <c r="L71" i="28"/>
  <c r="R64" i="14"/>
  <c r="AG12" i="3"/>
  <c r="H25" i="22"/>
  <c r="N42" i="3"/>
  <c r="G13" i="22"/>
  <c r="K51" i="19"/>
  <c r="Z19" i="3"/>
  <c r="BY72" i="3"/>
  <c r="C71" i="1"/>
  <c r="AR17" i="3"/>
  <c r="S12" i="4"/>
  <c r="AM40" i="3"/>
  <c r="BH70" i="3"/>
  <c r="O60" i="4"/>
  <c r="BK72" i="3"/>
  <c r="D17" i="20"/>
  <c r="BH64" i="3"/>
  <c r="BI50" i="3"/>
  <c r="J46" i="14"/>
  <c r="D43" i="6"/>
  <c r="AC65" i="3"/>
  <c r="BR66" i="3"/>
  <c r="Q51" i="3"/>
  <c r="BU13" i="3"/>
  <c r="E54" i="7"/>
  <c r="E55" i="5"/>
  <c r="I30" i="22"/>
  <c r="BL28" i="3"/>
  <c r="F73" i="6"/>
  <c r="AS16" i="3"/>
  <c r="CE32" i="3"/>
  <c r="F44" i="1"/>
  <c r="BU52" i="3"/>
  <c r="E62" i="15"/>
  <c r="CG61" i="3"/>
  <c r="O59" i="14"/>
  <c r="D26" i="18"/>
  <c r="AF72" i="3"/>
  <c r="D92" i="1"/>
  <c r="H17" i="13"/>
  <c r="K68" i="3"/>
  <c r="CL61" i="3"/>
  <c r="T20" i="3"/>
  <c r="AT34" i="3"/>
  <c r="BV38" i="3"/>
  <c r="AZ72" i="3"/>
  <c r="CR65" i="3"/>
  <c r="H7" i="29"/>
  <c r="M43" i="3"/>
  <c r="Q29" i="3"/>
  <c r="AZ59" i="3"/>
  <c r="F23" i="11"/>
  <c r="D40" i="10"/>
  <c r="I63" i="3"/>
  <c r="BX31" i="3"/>
  <c r="BE16" i="3"/>
  <c r="T19" i="14"/>
  <c r="AO21" i="3"/>
  <c r="AP14" i="3"/>
  <c r="AG17" i="3"/>
  <c r="AO52" i="3"/>
  <c r="K21" i="13"/>
  <c r="L65" i="3"/>
  <c r="G46" i="3"/>
  <c r="F21" i="26"/>
  <c r="E72" i="2"/>
  <c r="P63" i="3"/>
  <c r="R71" i="14"/>
  <c r="AV35" i="3"/>
  <c r="G71" i="22"/>
  <c r="S12" i="14"/>
  <c r="CR39" i="3"/>
  <c r="J18" i="6"/>
  <c r="AY40" i="3"/>
  <c r="F66" i="2"/>
  <c r="AD15" i="3"/>
  <c r="BU9" i="3"/>
  <c r="G67" i="13"/>
  <c r="D36" i="21"/>
  <c r="J7" i="13"/>
  <c r="CH10" i="3"/>
  <c r="H63" i="25"/>
  <c r="G48" i="2"/>
  <c r="H31" i="14"/>
  <c r="K8" i="25"/>
  <c r="F56" i="26"/>
  <c r="G61" i="22"/>
  <c r="V66" i="3"/>
  <c r="AP32" i="3"/>
  <c r="C80" i="1"/>
  <c r="H32" i="2"/>
  <c r="AM69" i="3"/>
  <c r="BM44" i="3"/>
  <c r="K28" i="13"/>
  <c r="AQ37" i="3"/>
  <c r="S31" i="14"/>
  <c r="G15" i="15"/>
  <c r="L14" i="22"/>
  <c r="AO67" i="3"/>
  <c r="M52" i="3"/>
  <c r="G67" i="1"/>
  <c r="AP12" i="3"/>
  <c r="CB24" i="3"/>
  <c r="J53" i="29"/>
  <c r="T66" i="3"/>
  <c r="F75" i="13"/>
  <c r="CC21" i="3"/>
  <c r="CN30" i="3"/>
  <c r="D50" i="2"/>
  <c r="D35" i="4"/>
  <c r="BR40" i="3"/>
  <c r="G19" i="2"/>
  <c r="U56" i="3"/>
  <c r="CI61" i="3"/>
  <c r="L40" i="28"/>
  <c r="T10" i="3"/>
  <c r="F8" i="3"/>
  <c r="BH25" i="3"/>
  <c r="AQ56" i="3"/>
  <c r="F46" i="14"/>
  <c r="G19" i="1"/>
  <c r="CT69" i="3"/>
  <c r="I20" i="14"/>
  <c r="BR42" i="3"/>
  <c r="CH69" i="3"/>
  <c r="D46" i="10"/>
  <c r="I31" i="25"/>
  <c r="BF66" i="3"/>
  <c r="F40" i="4"/>
  <c r="D16" i="21"/>
  <c r="O49" i="4"/>
  <c r="AM51" i="3"/>
  <c r="K53" i="22"/>
  <c r="BD50" i="3"/>
  <c r="BA14" i="3"/>
  <c r="D72" i="8"/>
  <c r="K47" i="13"/>
  <c r="H13" i="25"/>
  <c r="AU74" i="3"/>
  <c r="CE20" i="3"/>
  <c r="M30" i="14"/>
  <c r="G38" i="26"/>
  <c r="CE49" i="3"/>
  <c r="D67" i="16"/>
  <c r="BJ64" i="3"/>
  <c r="AS72" i="3"/>
  <c r="I14" i="28"/>
  <c r="F47" i="13"/>
  <c r="BT74" i="3"/>
  <c r="M12" i="19"/>
  <c r="CS75" i="3"/>
  <c r="CE44" i="3"/>
  <c r="G65" i="25"/>
  <c r="D11" i="17"/>
  <c r="L49" i="19"/>
  <c r="AC58" i="3"/>
  <c r="CR19" i="3"/>
  <c r="AQ11" i="3"/>
  <c r="S28" i="14"/>
  <c r="M15" i="19"/>
  <c r="D18" i="9"/>
  <c r="R31" i="3"/>
  <c r="P59" i="3"/>
  <c r="AR45" i="3"/>
  <c r="BS41" i="3"/>
  <c r="BP70" i="3"/>
  <c r="BX66" i="3"/>
  <c r="D30" i="9"/>
  <c r="BI67" i="3"/>
  <c r="CR18" i="3"/>
  <c r="E70" i="26"/>
  <c r="M57" i="4"/>
  <c r="G48" i="4"/>
  <c r="S43" i="4"/>
  <c r="BS55" i="3"/>
  <c r="BK35" i="3"/>
  <c r="BE18" i="3"/>
  <c r="H37" i="29"/>
  <c r="D10" i="10"/>
  <c r="M59" i="13"/>
  <c r="O49" i="3"/>
  <c r="D35" i="28"/>
  <c r="E29" i="14"/>
  <c r="D45" i="16"/>
  <c r="AP46" i="3"/>
  <c r="CL30" i="3"/>
  <c r="AZ15" i="3"/>
  <c r="F43" i="20"/>
  <c r="BR16" i="3"/>
  <c r="J7" i="14"/>
  <c r="W13" i="3"/>
  <c r="D75" i="16"/>
  <c r="F74" i="3"/>
  <c r="D124" i="1"/>
  <c r="D16" i="14"/>
  <c r="CR66" i="3"/>
  <c r="R23" i="3"/>
  <c r="M75" i="4"/>
  <c r="D19" i="5"/>
  <c r="D54" i="1"/>
  <c r="F30" i="28"/>
  <c r="AF64" i="3"/>
  <c r="D44" i="7"/>
  <c r="AC38" i="3"/>
  <c r="L24" i="6"/>
  <c r="D26" i="19"/>
  <c r="AH12" i="3"/>
  <c r="CI66" i="3"/>
  <c r="CI48" i="3"/>
  <c r="AE45" i="3"/>
  <c r="D41" i="10"/>
  <c r="E49" i="15"/>
  <c r="BN58" i="3"/>
  <c r="D75" i="29"/>
  <c r="BY68" i="3"/>
  <c r="O25" i="19"/>
  <c r="AZ60" i="3"/>
  <c r="CU37" i="3"/>
  <c r="P25" i="14"/>
  <c r="AL36" i="3"/>
  <c r="AJ67" i="3"/>
  <c r="G44" i="20"/>
  <c r="V9" i="3"/>
  <c r="N51" i="3"/>
  <c r="J17" i="13"/>
  <c r="AO73" i="3"/>
  <c r="V42" i="3"/>
  <c r="D43" i="12"/>
  <c r="CQ55" i="3"/>
  <c r="P59" i="14"/>
  <c r="CR68" i="3"/>
  <c r="Z62" i="3"/>
  <c r="F63" i="21"/>
  <c r="G68" i="2"/>
  <c r="M56" i="13"/>
  <c r="BI75" i="3"/>
  <c r="D20" i="7"/>
  <c r="F37" i="21"/>
  <c r="BR65" i="3"/>
  <c r="E57" i="22"/>
  <c r="L38" i="28"/>
  <c r="J24" i="19"/>
  <c r="CK33" i="3"/>
  <c r="BL74" i="3"/>
  <c r="G36" i="2"/>
  <c r="G8" i="13"/>
  <c r="AM64" i="3"/>
  <c r="M53" i="6"/>
  <c r="R34" i="3"/>
  <c r="E77" i="1"/>
  <c r="J33" i="4"/>
  <c r="E63" i="3"/>
  <c r="R18" i="4"/>
  <c r="AP22" i="3"/>
  <c r="T49" i="3"/>
  <c r="K30" i="13"/>
  <c r="J16" i="3"/>
  <c r="G32" i="4"/>
  <c r="AH15" i="3"/>
  <c r="BS38" i="3"/>
  <c r="AY65" i="3"/>
  <c r="G9" i="6"/>
  <c r="BM26" i="3"/>
  <c r="F12" i="3"/>
  <c r="Q53" i="19"/>
  <c r="AP23" i="3"/>
  <c r="D32" i="5"/>
  <c r="D75" i="25"/>
  <c r="F37" i="14"/>
  <c r="N23" i="13"/>
  <c r="G72" i="20"/>
  <c r="K41" i="19"/>
  <c r="CB38" i="3"/>
  <c r="AC67" i="3"/>
  <c r="N69" i="13"/>
  <c r="L57" i="6"/>
  <c r="BE70" i="3"/>
  <c r="D38" i="27"/>
  <c r="CG57" i="3"/>
  <c r="AM27" i="3"/>
  <c r="G53" i="14"/>
  <c r="F95" i="1"/>
  <c r="D51" i="16"/>
  <c r="E53" i="22"/>
  <c r="AQ67" i="3"/>
  <c r="E45" i="4"/>
  <c r="AF15" i="3"/>
  <c r="AI19" i="3"/>
  <c r="BC49" i="3"/>
  <c r="D51" i="14"/>
  <c r="X31" i="3"/>
  <c r="CA67" i="3"/>
  <c r="AV16" i="3"/>
  <c r="J74" i="3"/>
  <c r="D37" i="17"/>
  <c r="H75" i="29"/>
  <c r="H18" i="20"/>
  <c r="Q14" i="3"/>
  <c r="BK23" i="3"/>
  <c r="AO7" i="3"/>
  <c r="M41" i="4"/>
  <c r="BU29" i="3"/>
  <c r="E51" i="22"/>
  <c r="N43" i="13"/>
  <c r="F21" i="19"/>
  <c r="H34" i="3"/>
  <c r="G20" i="26"/>
  <c r="AT15" i="3"/>
  <c r="BG46" i="3"/>
  <c r="AW51" i="3"/>
  <c r="D9" i="17"/>
  <c r="AR66" i="3"/>
  <c r="K41" i="13"/>
  <c r="AG60" i="3"/>
  <c r="U55" i="3"/>
  <c r="D57" i="16"/>
  <c r="K63" i="13"/>
  <c r="BZ36" i="3"/>
  <c r="D22" i="22"/>
  <c r="BG36" i="3"/>
  <c r="J68" i="22"/>
  <c r="BN50" i="3"/>
  <c r="BJ27" i="3"/>
  <c r="D36" i="14"/>
  <c r="L31" i="19"/>
  <c r="BT63" i="3"/>
  <c r="F51" i="29"/>
  <c r="AG24" i="3"/>
  <c r="M49" i="4"/>
  <c r="Q30" i="14"/>
  <c r="F11" i="5"/>
  <c r="CU73" i="3"/>
  <c r="D17" i="18"/>
  <c r="G39" i="2"/>
  <c r="CE29" i="3"/>
  <c r="F74" i="6"/>
  <c r="E9" i="19"/>
  <c r="H39" i="20"/>
  <c r="F20" i="2"/>
  <c r="AS47" i="3"/>
  <c r="H20" i="2"/>
  <c r="L48" i="4"/>
  <c r="AJ11" i="3"/>
  <c r="L36" i="13"/>
  <c r="BQ7" i="3"/>
  <c r="H24" i="20"/>
  <c r="U41" i="3"/>
  <c r="AA75" i="3"/>
  <c r="K11" i="14"/>
  <c r="T56" i="3"/>
  <c r="U58" i="14"/>
  <c r="S15" i="3"/>
  <c r="CL37" i="3"/>
  <c r="BO70" i="3"/>
  <c r="F34" i="25"/>
  <c r="F35" i="3"/>
  <c r="G40" i="5"/>
  <c r="W15" i="3"/>
  <c r="CD65" i="3"/>
  <c r="CF62" i="3"/>
  <c r="F28" i="4"/>
  <c r="BJ21" i="3"/>
  <c r="CO26" i="3"/>
  <c r="E32" i="1"/>
  <c r="D69" i="4"/>
  <c r="H20" i="22"/>
  <c r="H47" i="3"/>
  <c r="AQ58" i="3"/>
  <c r="M65" i="13"/>
  <c r="X44" i="3"/>
  <c r="D27" i="12"/>
  <c r="F72" i="22"/>
  <c r="F55" i="2"/>
  <c r="BH65" i="3"/>
  <c r="F29" i="26"/>
  <c r="BT37" i="3"/>
  <c r="J43" i="29"/>
  <c r="BG7" i="3"/>
  <c r="M40" i="13"/>
  <c r="I70" i="6"/>
  <c r="CS31" i="3"/>
  <c r="F41" i="1"/>
  <c r="CI62" i="3"/>
  <c r="D49" i="26"/>
  <c r="N21" i="14"/>
  <c r="AY64" i="3"/>
  <c r="AM59" i="3"/>
  <c r="BM20" i="3"/>
  <c r="AI36" i="3"/>
  <c r="G36" i="22"/>
  <c r="BF56" i="3"/>
  <c r="AU44" i="3"/>
  <c r="BK40" i="3"/>
  <c r="D75" i="23"/>
  <c r="AV8" i="3"/>
  <c r="CG52" i="3"/>
  <c r="L26" i="19"/>
  <c r="AW32" i="3"/>
  <c r="F50" i="5"/>
  <c r="BD10" i="3"/>
  <c r="AG41" i="3"/>
  <c r="I61" i="28"/>
  <c r="D36" i="1"/>
  <c r="D69" i="17"/>
  <c r="L56" i="22"/>
  <c r="K69" i="3"/>
  <c r="J8" i="4"/>
  <c r="F48" i="21"/>
  <c r="AV55" i="3"/>
  <c r="CI15" i="3"/>
  <c r="W14" i="3"/>
  <c r="F62" i="4"/>
  <c r="CR32" i="3"/>
  <c r="D28" i="22"/>
  <c r="N28" i="13"/>
  <c r="G32" i="6"/>
  <c r="H68" i="20"/>
  <c r="I72" i="22"/>
  <c r="L19" i="28"/>
  <c r="F7" i="1"/>
  <c r="BS68" i="3"/>
  <c r="BG45" i="3"/>
  <c r="BY74" i="3"/>
  <c r="AU29" i="3"/>
  <c r="H73" i="2"/>
  <c r="O58" i="3"/>
  <c r="BV66" i="3"/>
  <c r="AA12" i="3"/>
  <c r="E106" i="1"/>
  <c r="AP26" i="3"/>
  <c r="CH19" i="3"/>
  <c r="F42" i="6"/>
  <c r="I22" i="6"/>
  <c r="N27" i="3"/>
  <c r="G31" i="6"/>
  <c r="F14" i="4"/>
  <c r="J12" i="6"/>
  <c r="BB53" i="3"/>
  <c r="Z64" i="3"/>
  <c r="G54" i="3"/>
  <c r="D13" i="8"/>
  <c r="R52" i="14"/>
  <c r="L16" i="3"/>
  <c r="F32" i="11"/>
  <c r="G71" i="2"/>
  <c r="J42" i="6"/>
  <c r="F70" i="4"/>
  <c r="CE54" i="3"/>
  <c r="BC9" i="3"/>
  <c r="J49" i="13"/>
  <c r="D40" i="20"/>
  <c r="AN16" i="3"/>
  <c r="BV61" i="3"/>
  <c r="AU42" i="3"/>
  <c r="D56" i="17"/>
  <c r="AB45" i="3"/>
  <c r="F8" i="20"/>
  <c r="BV13" i="3"/>
  <c r="BZ10" i="3"/>
  <c r="D59" i="15"/>
  <c r="F33" i="6"/>
  <c r="F10" i="25"/>
  <c r="M54" i="13"/>
  <c r="I62" i="28"/>
  <c r="P35" i="19"/>
  <c r="CO35" i="3"/>
  <c r="E35" i="26"/>
  <c r="CH64" i="3"/>
  <c r="H37" i="20"/>
  <c r="I34" i="6"/>
  <c r="R16" i="3"/>
  <c r="H36" i="22"/>
  <c r="Y55" i="3"/>
  <c r="X52" i="3"/>
  <c r="CH52" i="3"/>
  <c r="AS29" i="3"/>
  <c r="M63" i="19"/>
  <c r="BL9" i="3"/>
  <c r="G23" i="3"/>
  <c r="I60" i="14"/>
  <c r="H29" i="3"/>
  <c r="CR52" i="3"/>
  <c r="I7" i="29"/>
  <c r="F10" i="26"/>
  <c r="D126" i="1"/>
  <c r="D90" i="1"/>
  <c r="E29" i="22"/>
  <c r="BT20" i="3"/>
  <c r="AB48" i="3"/>
  <c r="I55" i="3"/>
  <c r="BF10" i="3"/>
  <c r="AD45" i="3"/>
  <c r="D53" i="23"/>
  <c r="E36" i="22"/>
  <c r="E38" i="7"/>
  <c r="AV20" i="3"/>
  <c r="AB35" i="3"/>
  <c r="BL13" i="3"/>
  <c r="BQ41" i="3"/>
  <c r="H35" i="2"/>
  <c r="D17" i="22"/>
  <c r="BJ40" i="3"/>
  <c r="CK23" i="3"/>
  <c r="Y42" i="3"/>
  <c r="BY14" i="3"/>
  <c r="AY13" i="3"/>
  <c r="K29" i="3"/>
  <c r="AT25" i="3"/>
  <c r="CN48" i="3"/>
  <c r="Q56" i="3"/>
  <c r="D42" i="15"/>
  <c r="M43" i="19"/>
  <c r="G24" i="28"/>
  <c r="G31" i="2"/>
  <c r="F31" i="19"/>
  <c r="F37" i="25"/>
  <c r="S12" i="3"/>
  <c r="P7" i="14"/>
  <c r="F50" i="3"/>
  <c r="BK31" i="3"/>
  <c r="J65" i="14"/>
  <c r="O62" i="4"/>
  <c r="AS23" i="3"/>
  <c r="E20" i="20"/>
  <c r="CT54" i="3"/>
  <c r="CI44" i="3"/>
  <c r="AO37" i="3"/>
  <c r="T8" i="4"/>
  <c r="H26" i="5"/>
  <c r="J9" i="22"/>
  <c r="J20" i="3"/>
  <c r="F42" i="13"/>
  <c r="CA24" i="3"/>
  <c r="F113" i="1"/>
  <c r="AF47" i="3"/>
  <c r="F127" i="1"/>
  <c r="K14" i="3"/>
  <c r="AQ34" i="3"/>
  <c r="BG14" i="3"/>
  <c r="AT27" i="3"/>
  <c r="AS54" i="3"/>
  <c r="K63" i="25"/>
  <c r="K49" i="14"/>
  <c r="BM72" i="3"/>
  <c r="CO47" i="3"/>
  <c r="AQ12" i="3"/>
  <c r="D53" i="10"/>
  <c r="E38" i="3"/>
  <c r="BF53" i="3"/>
  <c r="Q38" i="19"/>
  <c r="J55" i="14"/>
  <c r="C59" i="1"/>
  <c r="AX24" i="3"/>
  <c r="G60" i="6"/>
  <c r="D18" i="14"/>
  <c r="F70" i="28"/>
  <c r="H75" i="5"/>
  <c r="AR15" i="3"/>
  <c r="O69" i="19"/>
  <c r="R29" i="14"/>
  <c r="D27" i="10"/>
  <c r="E75" i="2"/>
  <c r="AL24" i="3"/>
  <c r="D23" i="7"/>
  <c r="CC69" i="3"/>
  <c r="L74" i="28"/>
  <c r="CO27" i="3"/>
  <c r="H66" i="3"/>
  <c r="BB43" i="3"/>
  <c r="I27" i="14"/>
  <c r="AX27" i="3"/>
  <c r="F69" i="28"/>
  <c r="M16" i="13"/>
  <c r="H54" i="22"/>
  <c r="H56" i="14"/>
  <c r="D52" i="27"/>
  <c r="J13" i="14"/>
  <c r="Q14" i="19"/>
  <c r="H13" i="2"/>
  <c r="F37" i="29"/>
  <c r="AH28" i="3"/>
  <c r="O67" i="4"/>
  <c r="P57" i="14"/>
  <c r="BD71" i="3"/>
  <c r="CK27" i="3"/>
  <c r="BO38" i="3"/>
  <c r="BP44" i="3"/>
  <c r="D29" i="5"/>
  <c r="J60" i="22"/>
  <c r="CL72" i="3"/>
  <c r="CB30" i="3"/>
  <c r="F14" i="5"/>
  <c r="E124" i="1"/>
  <c r="S8" i="3"/>
  <c r="N32" i="14"/>
  <c r="AW38" i="3"/>
  <c r="AD55" i="3"/>
  <c r="G20" i="4"/>
  <c r="F68" i="28"/>
  <c r="BW62" i="3"/>
  <c r="AQ22" i="3"/>
  <c r="CI28" i="3"/>
  <c r="G50" i="5"/>
  <c r="J12" i="4"/>
  <c r="Q49" i="3"/>
  <c r="CA21" i="3"/>
  <c r="H20" i="3"/>
  <c r="BF39" i="3"/>
  <c r="G10" i="29"/>
  <c r="CK26" i="3"/>
  <c r="F38" i="19"/>
  <c r="AL71" i="3"/>
  <c r="AW65" i="3"/>
  <c r="AV37" i="3"/>
  <c r="O47" i="3"/>
  <c r="CH62" i="3"/>
  <c r="D56" i="1"/>
  <c r="G28" i="5"/>
  <c r="G128" i="1"/>
  <c r="D39" i="10"/>
  <c r="H10" i="4"/>
  <c r="R42" i="3"/>
  <c r="E63" i="7"/>
  <c r="D29" i="7"/>
  <c r="D30" i="4"/>
  <c r="CE27" i="3"/>
  <c r="M21" i="4"/>
  <c r="E45" i="16"/>
  <c r="D48" i="23"/>
  <c r="CD12" i="3"/>
  <c r="BF73" i="3"/>
  <c r="CE15" i="3"/>
  <c r="AP61" i="3"/>
  <c r="AA41" i="3"/>
  <c r="BK21" i="3"/>
  <c r="K66" i="22"/>
  <c r="AT29" i="3"/>
  <c r="J32" i="4"/>
  <c r="O11" i="19"/>
  <c r="BH51" i="3"/>
  <c r="F53" i="19"/>
  <c r="F27" i="20"/>
  <c r="U48" i="14"/>
  <c r="I14" i="4"/>
  <c r="CF42" i="3"/>
  <c r="D70" i="29"/>
  <c r="AQ33" i="3"/>
  <c r="BX59" i="3"/>
  <c r="K29" i="14"/>
  <c r="D25" i="21"/>
  <c r="CI64" i="3"/>
  <c r="D12" i="23"/>
  <c r="P25" i="19"/>
  <c r="D37" i="16"/>
  <c r="BM11" i="3"/>
  <c r="J20" i="6"/>
  <c r="CD22" i="3"/>
  <c r="G54" i="15"/>
  <c r="E19" i="5"/>
  <c r="G65" i="19"/>
  <c r="J69" i="3"/>
  <c r="E22" i="19"/>
  <c r="F71" i="5"/>
  <c r="G45" i="3"/>
  <c r="T44" i="3"/>
  <c r="CB18" i="3"/>
  <c r="CA33" i="3"/>
  <c r="AE23" i="3"/>
  <c r="I26" i="6"/>
  <c r="AA23" i="3"/>
  <c r="BG68" i="3"/>
  <c r="BT43" i="3"/>
  <c r="AI33" i="3"/>
  <c r="F37" i="11"/>
  <c r="BH26" i="3"/>
  <c r="E12" i="3"/>
  <c r="CU49" i="3"/>
  <c r="AV19" i="3"/>
  <c r="CN9" i="3"/>
  <c r="AG18" i="3"/>
  <c r="AL30" i="3"/>
  <c r="AR19" i="3"/>
  <c r="G110" i="1"/>
  <c r="F62" i="2"/>
  <c r="G24" i="3"/>
  <c r="Q8" i="3"/>
  <c r="F52" i="1"/>
  <c r="BU61" i="3"/>
  <c r="AG15" i="3"/>
  <c r="D60" i="16"/>
  <c r="G67" i="25"/>
  <c r="K52" i="25"/>
  <c r="BT55" i="3"/>
  <c r="Q17" i="3"/>
  <c r="G63" i="13"/>
  <c r="AM49" i="3"/>
  <c r="D15" i="8"/>
  <c r="BP61" i="3"/>
  <c r="E23" i="14"/>
  <c r="AC21" i="3"/>
  <c r="CD41" i="3"/>
  <c r="CG7" i="3"/>
  <c r="I53" i="4"/>
  <c r="BT28" i="3"/>
  <c r="Z61" i="3"/>
  <c r="J68" i="6"/>
  <c r="BA13" i="3"/>
  <c r="G19" i="26"/>
  <c r="CQ30" i="3"/>
  <c r="I11" i="4"/>
  <c r="L63" i="13"/>
  <c r="G77" i="1"/>
  <c r="O22" i="4"/>
  <c r="BX52" i="3"/>
  <c r="E35" i="21"/>
  <c r="M73" i="4"/>
  <c r="BS30" i="3"/>
  <c r="D15" i="18"/>
  <c r="M8" i="3"/>
  <c r="I65" i="3"/>
  <c r="O51" i="3"/>
  <c r="CC7" i="3"/>
  <c r="BN16" i="3"/>
  <c r="BL35" i="3"/>
  <c r="AG34" i="3"/>
  <c r="E69" i="25"/>
  <c r="R38" i="14"/>
  <c r="BB69" i="3"/>
  <c r="D38" i="11"/>
  <c r="L45" i="6"/>
  <c r="S48" i="14"/>
  <c r="N40" i="14"/>
  <c r="AA15" i="3"/>
  <c r="BN60" i="3"/>
  <c r="F53" i="20"/>
  <c r="E14" i="14"/>
  <c r="M51" i="4"/>
  <c r="AE36" i="3"/>
  <c r="CA35" i="3"/>
  <c r="BQ32" i="3"/>
  <c r="BW42" i="3"/>
  <c r="CD51" i="3"/>
  <c r="E13" i="21"/>
  <c r="N49" i="3"/>
  <c r="H55" i="14"/>
  <c r="BX69" i="3"/>
  <c r="N73" i="3"/>
  <c r="AG66" i="3"/>
  <c r="BG9" i="3"/>
  <c r="D49" i="8"/>
  <c r="CL21" i="3"/>
  <c r="X55" i="3"/>
  <c r="AK68" i="3"/>
  <c r="BS46" i="3"/>
  <c r="N9" i="13"/>
  <c r="K72" i="22"/>
  <c r="S52" i="4"/>
  <c r="D7" i="24"/>
  <c r="I63" i="4"/>
  <c r="AZ48" i="3"/>
  <c r="BU20" i="3"/>
  <c r="BB9" i="3"/>
  <c r="E44" i="16"/>
  <c r="BT11" i="3"/>
  <c r="E23" i="4"/>
  <c r="E35" i="7"/>
  <c r="D7" i="28"/>
  <c r="J73" i="13"/>
  <c r="BE29" i="3"/>
  <c r="AJ75" i="3"/>
  <c r="F10" i="5"/>
  <c r="BV45" i="3"/>
  <c r="AA52" i="3"/>
  <c r="E57" i="2"/>
  <c r="J11" i="25"/>
  <c r="BZ7" i="3"/>
  <c r="P69" i="4"/>
  <c r="M11" i="4"/>
  <c r="I61" i="29"/>
  <c r="BI43" i="3"/>
  <c r="AX30" i="3"/>
  <c r="E50" i="3"/>
  <c r="I11" i="22"/>
  <c r="F71" i="6"/>
  <c r="F73" i="15"/>
  <c r="F75" i="6"/>
  <c r="I23" i="6"/>
  <c r="CO8" i="3"/>
  <c r="CK48" i="3"/>
  <c r="CR30" i="3"/>
  <c r="BZ19" i="3"/>
  <c r="E52" i="1"/>
  <c r="E33" i="27"/>
  <c r="D50" i="14"/>
  <c r="L17" i="4"/>
  <c r="D16" i="2"/>
  <c r="AJ26" i="3"/>
  <c r="G44" i="5"/>
  <c r="AJ38" i="3"/>
  <c r="D22" i="6"/>
  <c r="CO11" i="3"/>
  <c r="V48" i="3"/>
  <c r="K50" i="22"/>
  <c r="F37" i="2"/>
  <c r="M20" i="14"/>
  <c r="CI27" i="3"/>
  <c r="J29" i="4"/>
  <c r="H67" i="22"/>
  <c r="P44" i="14"/>
  <c r="K18" i="3"/>
  <c r="AH16" i="3"/>
  <c r="CG31" i="3"/>
  <c r="BE46" i="3"/>
  <c r="I23" i="4"/>
  <c r="AK17" i="3"/>
  <c r="S30" i="3"/>
  <c r="M15" i="4"/>
  <c r="C11" i="1"/>
  <c r="O8" i="4"/>
  <c r="BQ75" i="3"/>
  <c r="CN14" i="3"/>
  <c r="BF25" i="3"/>
  <c r="BD56" i="3"/>
  <c r="CN69" i="3"/>
  <c r="E67" i="24"/>
  <c r="BZ40" i="3"/>
  <c r="CH28" i="3"/>
  <c r="G54" i="1"/>
  <c r="G38" i="6"/>
  <c r="O62" i="14"/>
  <c r="P52" i="3"/>
  <c r="D74" i="14"/>
  <c r="E74" i="16"/>
  <c r="CR42" i="3"/>
  <c r="BO25" i="3"/>
  <c r="U10" i="14"/>
  <c r="G17" i="2"/>
  <c r="BC56" i="3"/>
  <c r="AV32" i="3"/>
  <c r="CK36" i="3"/>
  <c r="BQ42" i="3"/>
  <c r="R49" i="3"/>
  <c r="L20" i="14"/>
  <c r="F30" i="2"/>
  <c r="CB17" i="3"/>
  <c r="G51" i="14"/>
  <c r="CR8" i="3"/>
  <c r="R27" i="3"/>
  <c r="Q42" i="3"/>
  <c r="AY39" i="3"/>
  <c r="BZ74" i="3"/>
  <c r="AD72" i="3"/>
  <c r="K47" i="14"/>
  <c r="AD32" i="3"/>
  <c r="BS28" i="3"/>
  <c r="G73" i="3"/>
  <c r="L75" i="3"/>
  <c r="C44" i="1"/>
  <c r="J70" i="14"/>
  <c r="E16" i="7"/>
  <c r="E86" i="1"/>
  <c r="C109" i="1"/>
  <c r="O12" i="14"/>
  <c r="E73" i="26"/>
  <c r="T21" i="3"/>
  <c r="T68" i="14"/>
  <c r="D48" i="14"/>
  <c r="H9" i="4"/>
  <c r="P37" i="4"/>
  <c r="CE53" i="3"/>
  <c r="J11" i="4"/>
  <c r="AP75" i="3"/>
  <c r="AP58" i="3"/>
  <c r="AS33" i="3"/>
  <c r="F28" i="22"/>
  <c r="E64" i="11"/>
  <c r="CQ8" i="3"/>
  <c r="BR15" i="3"/>
  <c r="L30" i="22"/>
  <c r="D9" i="15"/>
  <c r="Q10" i="3"/>
  <c r="CS57" i="3"/>
  <c r="O24" i="3"/>
  <c r="R9" i="4"/>
  <c r="L73" i="4"/>
  <c r="F64" i="6"/>
  <c r="AP48" i="3"/>
  <c r="M36" i="13"/>
  <c r="H41" i="2"/>
  <c r="D61" i="11"/>
  <c r="L43" i="22"/>
  <c r="D33" i="27"/>
  <c r="BS70" i="3"/>
  <c r="E31" i="27"/>
  <c r="F25" i="6"/>
  <c r="AF67" i="3"/>
  <c r="BF43" i="3"/>
  <c r="H28" i="19"/>
  <c r="BC60" i="3"/>
  <c r="Q69" i="19"/>
  <c r="J8" i="19"/>
  <c r="H42" i="13"/>
  <c r="L75" i="4"/>
  <c r="H68" i="2"/>
  <c r="T32" i="3"/>
  <c r="I58" i="13"/>
  <c r="BL26" i="3"/>
  <c r="E59" i="1"/>
  <c r="D68" i="27"/>
  <c r="E31" i="7"/>
  <c r="P31" i="19"/>
  <c r="BP20" i="3"/>
  <c r="AR7" i="3"/>
  <c r="CG26" i="3"/>
  <c r="P44" i="4"/>
  <c r="N47" i="14"/>
  <c r="BU40" i="3"/>
  <c r="K31" i="3"/>
  <c r="D41" i="4"/>
  <c r="D48" i="11"/>
  <c r="G20" i="2"/>
  <c r="H33" i="3"/>
  <c r="H63" i="14"/>
  <c r="BQ29" i="3"/>
  <c r="CK19" i="3"/>
  <c r="R49" i="14"/>
  <c r="D58" i="25"/>
  <c r="D66" i="12"/>
  <c r="P74" i="14"/>
  <c r="AX31" i="3"/>
  <c r="U61" i="3"/>
  <c r="E74" i="19"/>
  <c r="E22" i="22"/>
  <c r="CG27" i="3"/>
  <c r="F36" i="13"/>
  <c r="O50" i="3"/>
  <c r="AM23" i="3"/>
  <c r="N33" i="19"/>
  <c r="F11" i="13"/>
  <c r="E50" i="25"/>
  <c r="G53" i="6"/>
  <c r="CN8" i="3"/>
  <c r="N16" i="19"/>
  <c r="G91" i="1"/>
  <c r="L52" i="14"/>
  <c r="U68" i="14"/>
  <c r="AG56" i="3"/>
  <c r="BC8" i="3"/>
  <c r="U15" i="3"/>
  <c r="AA28" i="3"/>
  <c r="J59" i="6"/>
  <c r="D46" i="27"/>
  <c r="J24" i="14"/>
  <c r="H64" i="29"/>
  <c r="H56" i="19"/>
  <c r="AM25" i="3"/>
  <c r="H73" i="29"/>
  <c r="D47" i="1"/>
  <c r="CB69" i="3"/>
  <c r="M61" i="13"/>
  <c r="AG38" i="3"/>
  <c r="E59" i="21"/>
  <c r="I46" i="20"/>
  <c r="M39" i="3"/>
  <c r="J36" i="19"/>
  <c r="BE35" i="3"/>
  <c r="BY56" i="3"/>
  <c r="AA71" i="3"/>
  <c r="O70" i="14"/>
  <c r="P71" i="14"/>
  <c r="G7" i="1"/>
  <c r="U69" i="3"/>
  <c r="F73" i="3"/>
  <c r="D18" i="4"/>
  <c r="P52" i="19"/>
  <c r="Z20" i="3"/>
  <c r="N11" i="14"/>
  <c r="M18" i="13"/>
  <c r="AK8" i="3"/>
  <c r="I35" i="4"/>
  <c r="CN65" i="3"/>
  <c r="Z65" i="3"/>
  <c r="F16" i="5"/>
  <c r="D42" i="4"/>
  <c r="E24" i="21"/>
  <c r="H60" i="22"/>
  <c r="BS20" i="3"/>
  <c r="H46" i="19"/>
  <c r="N53" i="19"/>
  <c r="AP16" i="3"/>
  <c r="CG69" i="3"/>
  <c r="BP27" i="3"/>
  <c r="F63" i="29"/>
  <c r="J50" i="14"/>
  <c r="G48" i="1"/>
  <c r="M70" i="3"/>
  <c r="I21" i="29"/>
  <c r="P47" i="19"/>
  <c r="D64" i="15"/>
  <c r="CE48" i="3"/>
  <c r="CI51" i="3"/>
  <c r="G73" i="5"/>
  <c r="BD64" i="3"/>
  <c r="Z33" i="3"/>
  <c r="BI49" i="3"/>
  <c r="BZ59" i="3"/>
  <c r="D59" i="14"/>
  <c r="BP26" i="3"/>
  <c r="AR18" i="3"/>
  <c r="Z48" i="3"/>
  <c r="E72" i="27"/>
  <c r="BT9" i="3"/>
  <c r="G72" i="28"/>
  <c r="CK73" i="3"/>
  <c r="F33" i="5"/>
  <c r="AA10" i="3"/>
  <c r="I36" i="14"/>
  <c r="K43" i="22"/>
  <c r="K35" i="3"/>
  <c r="E49" i="5"/>
  <c r="CG56" i="3"/>
  <c r="E35" i="15"/>
  <c r="F71" i="19"/>
  <c r="O54" i="19"/>
  <c r="Q9" i="14"/>
  <c r="CE17" i="3"/>
  <c r="CE7" i="3"/>
  <c r="S67" i="14"/>
  <c r="Q9" i="3"/>
  <c r="BU44" i="3"/>
  <c r="L13" i="4"/>
  <c r="G26" i="13"/>
  <c r="CR7" i="3"/>
  <c r="I56" i="14"/>
  <c r="Z45" i="3"/>
  <c r="D21" i="18"/>
  <c r="K24" i="19"/>
  <c r="G35" i="6"/>
  <c r="G41" i="13"/>
  <c r="BS9" i="3"/>
  <c r="L27" i="19"/>
  <c r="BL8" i="3"/>
  <c r="M67" i="13"/>
  <c r="BD60" i="3"/>
  <c r="AL61" i="3"/>
  <c r="J18" i="3"/>
  <c r="Z14" i="3"/>
  <c r="C15" i="1"/>
  <c r="F20" i="26"/>
  <c r="R64" i="3"/>
  <c r="M7" i="13"/>
  <c r="H39" i="29"/>
  <c r="BG40" i="3"/>
  <c r="BI23" i="3"/>
  <c r="K43" i="19"/>
  <c r="G51" i="1"/>
  <c r="Z75" i="3"/>
  <c r="E63" i="1"/>
  <c r="AB71" i="3"/>
  <c r="BM9" i="3"/>
  <c r="AI28" i="3"/>
  <c r="L11" i="14"/>
  <c r="F9" i="15"/>
  <c r="AO16" i="3"/>
  <c r="G34" i="21"/>
  <c r="H27" i="14"/>
  <c r="BB36" i="3"/>
  <c r="AY16" i="3"/>
  <c r="F40" i="5"/>
  <c r="F67" i="1"/>
  <c r="BW22" i="3"/>
  <c r="H70" i="25"/>
  <c r="BI20" i="3"/>
  <c r="G14" i="2"/>
  <c r="J31" i="4"/>
  <c r="G32" i="5"/>
  <c r="P26" i="4"/>
  <c r="D28" i="7"/>
  <c r="D46" i="12"/>
  <c r="CE40" i="3"/>
  <c r="H17" i="2"/>
  <c r="F62" i="5"/>
  <c r="O22" i="19"/>
  <c r="H8" i="5"/>
  <c r="BM35" i="3"/>
  <c r="F26" i="11"/>
  <c r="F50" i="14"/>
  <c r="O10" i="3"/>
  <c r="F60" i="13"/>
  <c r="AK73" i="3"/>
  <c r="F24" i="13"/>
  <c r="CD21" i="3"/>
  <c r="G123" i="1"/>
  <c r="J17" i="3"/>
  <c r="M31" i="3"/>
  <c r="D23" i="10"/>
  <c r="CB25" i="3"/>
  <c r="M56" i="3"/>
  <c r="S52" i="14"/>
  <c r="D48" i="20"/>
  <c r="BS54" i="3"/>
  <c r="AW40" i="3"/>
  <c r="BC22" i="3"/>
  <c r="AN27" i="3"/>
  <c r="CI12" i="3"/>
  <c r="G8" i="6"/>
  <c r="CF52" i="3"/>
  <c r="H8" i="13"/>
  <c r="BW59" i="3"/>
  <c r="O19" i="3"/>
  <c r="AD61" i="3"/>
  <c r="AC60" i="3"/>
  <c r="BO47" i="3"/>
  <c r="BI63" i="3"/>
  <c r="BM24" i="3"/>
  <c r="C108" i="1"/>
  <c r="G65" i="2"/>
  <c r="AW58" i="3"/>
  <c r="BB62" i="3"/>
  <c r="D66" i="7"/>
  <c r="L40" i="14"/>
  <c r="CC65" i="3"/>
  <c r="BP64" i="3"/>
  <c r="M37" i="4"/>
  <c r="P13" i="3"/>
  <c r="D42" i="1"/>
  <c r="H47" i="22"/>
  <c r="P50" i="4"/>
  <c r="J51" i="3"/>
  <c r="AQ49" i="3"/>
  <c r="BL75" i="3"/>
  <c r="R17" i="14"/>
  <c r="F12" i="19"/>
  <c r="E26" i="29"/>
  <c r="E19" i="1"/>
  <c r="H55" i="19"/>
  <c r="C43" i="1"/>
  <c r="L8" i="6"/>
  <c r="BY53" i="3"/>
  <c r="M9" i="14"/>
  <c r="E44" i="3"/>
  <c r="AL28" i="3"/>
  <c r="D30" i="21"/>
  <c r="BK34" i="3"/>
  <c r="G7" i="29"/>
  <c r="AT63" i="3"/>
  <c r="H44" i="4"/>
  <c r="G56" i="3"/>
  <c r="AQ70" i="3"/>
  <c r="BV30" i="3"/>
  <c r="AK18" i="3"/>
  <c r="BV57" i="3"/>
  <c r="F65" i="22"/>
  <c r="J66" i="14"/>
  <c r="F75" i="2"/>
  <c r="D52" i="26"/>
  <c r="N60" i="3"/>
  <c r="U62" i="14"/>
  <c r="BV18" i="3"/>
  <c r="E17" i="20"/>
  <c r="V32" i="3"/>
  <c r="BT16" i="3"/>
  <c r="AY60" i="3"/>
  <c r="BT39" i="3"/>
  <c r="E14" i="3"/>
  <c r="BG28" i="3"/>
  <c r="F67" i="11"/>
  <c r="F26" i="3"/>
  <c r="D54" i="16"/>
  <c r="BK58" i="3"/>
  <c r="AT60" i="3"/>
  <c r="BS57" i="3"/>
  <c r="CU75" i="3"/>
  <c r="I12" i="29"/>
  <c r="BG42" i="3"/>
  <c r="G64" i="2"/>
  <c r="F74" i="4"/>
  <c r="BI65" i="3"/>
  <c r="E71" i="5"/>
  <c r="AZ65" i="3"/>
  <c r="AL53" i="3"/>
  <c r="I15" i="19"/>
  <c r="F70" i="15"/>
  <c r="F18" i="25"/>
  <c r="J15" i="6"/>
  <c r="R35" i="3"/>
  <c r="G21" i="5"/>
  <c r="G58" i="22"/>
  <c r="BW10" i="3"/>
  <c r="D44" i="6"/>
  <c r="AG23" i="3"/>
  <c r="T60" i="14"/>
  <c r="I51" i="20"/>
  <c r="AR11" i="3"/>
  <c r="L27" i="13"/>
  <c r="AC14" i="3"/>
  <c r="AE69" i="3"/>
  <c r="J17" i="4"/>
  <c r="F73" i="2"/>
  <c r="O73" i="4"/>
  <c r="BY44" i="3"/>
  <c r="CK60" i="3"/>
  <c r="AK36" i="3"/>
  <c r="D22" i="8"/>
  <c r="E126" i="1"/>
  <c r="D32" i="21"/>
  <c r="D71" i="16"/>
  <c r="G50" i="6"/>
  <c r="G112" i="1"/>
  <c r="K23" i="25"/>
  <c r="AX39" i="3"/>
  <c r="Q25" i="19"/>
  <c r="F31" i="11"/>
  <c r="P43" i="14"/>
  <c r="AX40" i="3"/>
  <c r="G49" i="1"/>
  <c r="D71" i="14"/>
  <c r="J36" i="4"/>
  <c r="E42" i="26"/>
  <c r="D60" i="6"/>
  <c r="BZ71" i="3"/>
  <c r="F72" i="19"/>
  <c r="CF50" i="3"/>
  <c r="BC51" i="3"/>
  <c r="K66" i="13"/>
  <c r="AD38" i="3"/>
  <c r="CA70" i="3"/>
  <c r="Q61" i="3"/>
  <c r="F36" i="20"/>
  <c r="AN24" i="3"/>
  <c r="J34" i="3"/>
  <c r="CF40" i="3"/>
  <c r="CC47" i="3"/>
  <c r="E56" i="26"/>
  <c r="BJ42" i="3"/>
  <c r="E72" i="11"/>
  <c r="K42" i="3"/>
  <c r="BT68" i="3"/>
  <c r="E34" i="4"/>
  <c r="U22" i="3"/>
  <c r="J32" i="14"/>
  <c r="CI52" i="3"/>
  <c r="CB11" i="3"/>
  <c r="AE34" i="3"/>
  <c r="BK65" i="3"/>
  <c r="BL46" i="3"/>
  <c r="CA45" i="3"/>
  <c r="P55" i="4"/>
  <c r="N18" i="14"/>
  <c r="D54" i="24"/>
  <c r="BO71" i="3"/>
  <c r="D17" i="16"/>
  <c r="AU40" i="3"/>
  <c r="H34" i="29"/>
  <c r="BV49" i="3"/>
  <c r="BS26" i="3"/>
  <c r="G52" i="14"/>
  <c r="G17" i="13"/>
  <c r="L52" i="4"/>
  <c r="G74" i="14"/>
  <c r="AX45" i="3"/>
  <c r="G13" i="14"/>
  <c r="D44" i="10"/>
  <c r="G50" i="29"/>
  <c r="O7" i="3"/>
  <c r="BZ70" i="3"/>
  <c r="F52" i="3"/>
  <c r="BS65" i="3"/>
  <c r="BY29" i="3"/>
  <c r="D17" i="21"/>
  <c r="AQ51" i="3"/>
  <c r="AR40" i="3"/>
  <c r="CB74" i="3"/>
  <c r="E56" i="3"/>
  <c r="G22" i="1"/>
  <c r="H56" i="22"/>
  <c r="J56" i="6"/>
  <c r="G25" i="3"/>
  <c r="F16" i="15"/>
  <c r="CT73" i="3"/>
  <c r="H43" i="25"/>
  <c r="J50" i="19"/>
  <c r="L34" i="13"/>
  <c r="AG48" i="3"/>
  <c r="CL19" i="3"/>
  <c r="N56" i="14"/>
  <c r="AT44" i="3"/>
  <c r="AV62" i="3"/>
  <c r="D43" i="20"/>
  <c r="H65" i="14"/>
  <c r="CI20" i="3"/>
  <c r="BX34" i="3"/>
  <c r="H53" i="3"/>
  <c r="O19" i="19"/>
  <c r="BR24" i="3"/>
  <c r="M66" i="3"/>
  <c r="F62" i="3"/>
  <c r="I16" i="6"/>
  <c r="CL58" i="3"/>
  <c r="G21" i="6"/>
  <c r="E71" i="22"/>
  <c r="G24" i="13"/>
  <c r="AJ20" i="3"/>
  <c r="BX63" i="3"/>
  <c r="J24" i="28"/>
  <c r="L50" i="19"/>
  <c r="L52" i="13"/>
  <c r="D20" i="12"/>
  <c r="CK35" i="3"/>
  <c r="I19" i="6"/>
  <c r="BR18" i="3"/>
  <c r="D72" i="1"/>
  <c r="BR10" i="3"/>
  <c r="N34" i="19"/>
  <c r="G46" i="6"/>
  <c r="S27" i="14"/>
  <c r="BV70" i="3"/>
  <c r="AR55" i="3"/>
  <c r="F42" i="21"/>
  <c r="J70" i="3"/>
  <c r="BV63" i="3"/>
  <c r="BT54" i="3"/>
  <c r="AK39" i="3"/>
  <c r="D35" i="29"/>
  <c r="D69" i="18"/>
  <c r="BA59" i="3"/>
  <c r="BV24" i="3"/>
  <c r="BP47" i="3"/>
  <c r="BP35" i="3"/>
  <c r="M38" i="13"/>
  <c r="AI40" i="3"/>
  <c r="H18" i="3"/>
  <c r="H49" i="2"/>
  <c r="CB8" i="3"/>
  <c r="CD39" i="3"/>
  <c r="D52" i="18"/>
  <c r="C16" i="1"/>
  <c r="H63" i="13"/>
  <c r="P18" i="19"/>
  <c r="L72" i="13"/>
  <c r="BL14" i="3"/>
  <c r="E37" i="21"/>
  <c r="E68" i="27"/>
  <c r="H29" i="19"/>
  <c r="Y38" i="3"/>
  <c r="D72" i="7"/>
  <c r="BH14" i="3"/>
  <c r="Q24" i="14"/>
  <c r="BC69" i="3"/>
  <c r="D75" i="12"/>
  <c r="BW14" i="3"/>
  <c r="W24" i="3"/>
  <c r="AN60" i="3"/>
  <c r="S43" i="14"/>
  <c r="E72" i="26"/>
  <c r="CR47" i="3"/>
  <c r="M72" i="28"/>
  <c r="D75" i="2"/>
  <c r="N14" i="3"/>
  <c r="X23" i="3"/>
  <c r="BV11" i="3"/>
  <c r="R54" i="4"/>
  <c r="AK50" i="3"/>
  <c r="K48" i="13"/>
  <c r="D61" i="14"/>
  <c r="J29" i="28"/>
  <c r="AG43" i="3"/>
  <c r="BA36" i="3"/>
  <c r="BK26" i="3"/>
  <c r="AU18" i="3"/>
  <c r="BZ38" i="3"/>
  <c r="AN12" i="3"/>
  <c r="L27" i="3"/>
  <c r="AQ50" i="3"/>
  <c r="I66" i="4"/>
  <c r="BB25" i="3"/>
  <c r="I24" i="28"/>
  <c r="N35" i="3"/>
  <c r="T46" i="3"/>
  <c r="O74" i="3"/>
  <c r="K70" i="13"/>
  <c r="CH60" i="3"/>
  <c r="BJ48" i="3"/>
  <c r="CC53" i="3"/>
  <c r="H28" i="4"/>
  <c r="F8" i="15"/>
  <c r="K39" i="14"/>
  <c r="I8" i="25"/>
  <c r="N42" i="14"/>
  <c r="G56" i="15"/>
  <c r="I37" i="6"/>
  <c r="D12" i="12"/>
  <c r="G14" i="21"/>
  <c r="BW68" i="3"/>
  <c r="I59" i="6"/>
  <c r="BO36" i="3"/>
  <c r="X40" i="3"/>
  <c r="AV43" i="3"/>
  <c r="D19" i="11"/>
  <c r="AI56" i="3"/>
  <c r="BJ47" i="3"/>
  <c r="D64" i="21"/>
  <c r="CL57" i="3"/>
  <c r="BA57" i="3"/>
  <c r="P49" i="3"/>
  <c r="M75" i="3"/>
  <c r="BB44" i="3"/>
  <c r="P23" i="14"/>
  <c r="CD44" i="3"/>
  <c r="S61" i="3"/>
  <c r="BI27" i="3"/>
  <c r="AZ64" i="3"/>
  <c r="AY59" i="3"/>
  <c r="L57" i="22"/>
  <c r="I75" i="4"/>
  <c r="T11" i="3"/>
  <c r="Q37" i="19"/>
  <c r="L26" i="6"/>
  <c r="BU74" i="3"/>
  <c r="R53" i="4"/>
  <c r="G22" i="3"/>
  <c r="G54" i="28"/>
  <c r="E48" i="4"/>
  <c r="M26" i="19"/>
  <c r="F49" i="21"/>
  <c r="AC12" i="3"/>
  <c r="AF9" i="3"/>
  <c r="G30" i="20"/>
  <c r="BJ36" i="3"/>
  <c r="H59" i="22"/>
  <c r="CT19" i="3"/>
  <c r="D128" i="1"/>
  <c r="H22" i="3"/>
  <c r="M8" i="19"/>
  <c r="D46" i="22"/>
  <c r="D10" i="8"/>
  <c r="D34" i="27"/>
  <c r="D36" i="12"/>
  <c r="AO58" i="3"/>
  <c r="G52" i="29"/>
  <c r="AM48" i="3"/>
  <c r="R8" i="4"/>
  <c r="AP35" i="3"/>
  <c r="AI31" i="3"/>
  <c r="D16" i="28"/>
  <c r="AS67" i="3"/>
  <c r="J47" i="28"/>
  <c r="D50" i="8"/>
  <c r="BZ34" i="3"/>
  <c r="BE13" i="3"/>
  <c r="J9" i="19"/>
  <c r="AP56" i="3"/>
  <c r="AZ70" i="3"/>
  <c r="E74" i="24"/>
  <c r="CL10" i="3"/>
  <c r="G31" i="22"/>
  <c r="H18" i="13"/>
  <c r="P12" i="14"/>
  <c r="BG55" i="3"/>
  <c r="BO21" i="3"/>
  <c r="M32" i="14"/>
  <c r="H59" i="13"/>
  <c r="I52" i="13"/>
  <c r="BS13" i="3"/>
  <c r="U67" i="14"/>
  <c r="CH36" i="3"/>
  <c r="CR46" i="3"/>
  <c r="N20" i="14"/>
  <c r="F13" i="2"/>
  <c r="E24" i="3"/>
  <c r="O54" i="4"/>
  <c r="AR53" i="3"/>
  <c r="BV25" i="3"/>
  <c r="H21" i="13"/>
  <c r="BY25" i="3"/>
  <c r="AS19" i="3"/>
  <c r="M50" i="19"/>
  <c r="D31" i="4"/>
  <c r="D107" i="1"/>
  <c r="H65" i="13"/>
  <c r="AA46" i="3"/>
  <c r="R14" i="4"/>
  <c r="CT9" i="3"/>
  <c r="W28" i="3"/>
  <c r="BE51" i="3"/>
  <c r="D26" i="23"/>
  <c r="D27" i="23"/>
  <c r="E23" i="7"/>
  <c r="I30" i="29"/>
  <c r="J69" i="4"/>
  <c r="J34" i="6"/>
  <c r="S41" i="14"/>
  <c r="BX57" i="3"/>
  <c r="BD70" i="3"/>
  <c r="CA56" i="3"/>
  <c r="E51" i="15"/>
  <c r="K57" i="13"/>
  <c r="I34" i="14"/>
  <c r="I7" i="22"/>
  <c r="J40" i="13"/>
  <c r="D49" i="18"/>
  <c r="I27" i="13"/>
  <c r="H40" i="2"/>
  <c r="H69" i="2"/>
  <c r="I43" i="6"/>
  <c r="G34" i="28"/>
  <c r="L19" i="3"/>
  <c r="AL38" i="3"/>
  <c r="J55" i="25"/>
  <c r="N18" i="3"/>
  <c r="T24" i="3"/>
  <c r="CN68" i="3"/>
  <c r="I12" i="4"/>
  <c r="X74" i="3"/>
  <c r="F56" i="1"/>
  <c r="F103" i="1"/>
  <c r="M49" i="3"/>
  <c r="K58" i="3"/>
  <c r="D38" i="8"/>
  <c r="D37" i="15"/>
  <c r="E75" i="20"/>
  <c r="O56" i="19"/>
  <c r="R68" i="4"/>
  <c r="H9" i="19"/>
  <c r="H59" i="19"/>
  <c r="I16" i="28"/>
  <c r="E71" i="14"/>
  <c r="CN71" i="3"/>
  <c r="AM15" i="3"/>
  <c r="O35" i="14"/>
  <c r="I37" i="13"/>
  <c r="T67" i="3"/>
  <c r="CI41" i="3"/>
  <c r="CH59" i="3"/>
  <c r="D9" i="20"/>
  <c r="BE37" i="3"/>
  <c r="H70" i="2"/>
  <c r="CF67" i="3"/>
  <c r="BG63" i="3"/>
  <c r="CL48" i="3"/>
  <c r="E34" i="14"/>
  <c r="P46" i="4"/>
  <c r="BK49" i="3"/>
  <c r="BS53" i="3"/>
  <c r="G8" i="15"/>
  <c r="D51" i="1"/>
  <c r="E15" i="15"/>
  <c r="AU39" i="3"/>
  <c r="K34" i="13"/>
  <c r="F13" i="13"/>
  <c r="CC14" i="3"/>
  <c r="X46" i="3"/>
  <c r="G11" i="21"/>
  <c r="L21" i="6"/>
  <c r="J57" i="22"/>
  <c r="F66" i="25"/>
  <c r="CE74" i="3"/>
  <c r="J28" i="4"/>
  <c r="F49" i="11"/>
  <c r="L43" i="19"/>
  <c r="I54" i="14"/>
  <c r="BA46" i="3"/>
  <c r="D35" i="6"/>
  <c r="CN32" i="3"/>
  <c r="CO72" i="3"/>
  <c r="H70" i="3"/>
  <c r="C103" i="1"/>
  <c r="F42" i="1"/>
  <c r="AW24" i="3"/>
  <c r="V27" i="3"/>
  <c r="BV65" i="3"/>
  <c r="AN69" i="3"/>
  <c r="E35" i="16"/>
  <c r="G63" i="5"/>
  <c r="F64" i="2"/>
  <c r="BF9" i="3"/>
  <c r="F30" i="21"/>
  <c r="AF70" i="3"/>
  <c r="K67" i="3"/>
  <c r="BQ45" i="3"/>
  <c r="CO55" i="3"/>
  <c r="H75" i="25"/>
  <c r="D52" i="10"/>
  <c r="AK27" i="3"/>
  <c r="G9" i="25"/>
  <c r="D70" i="19"/>
  <c r="O10" i="19"/>
  <c r="AW28" i="3"/>
  <c r="BX48" i="3"/>
  <c r="G22" i="20"/>
  <c r="BU25" i="3"/>
  <c r="BY26" i="3"/>
  <c r="O71" i="4"/>
  <c r="AY53" i="3"/>
  <c r="E26" i="7"/>
  <c r="AG8" i="3"/>
  <c r="BO43" i="3"/>
  <c r="O57" i="4"/>
  <c r="E30" i="21"/>
  <c r="R21" i="3"/>
  <c r="J53" i="6"/>
  <c r="G49" i="2"/>
  <c r="BD54" i="3"/>
  <c r="CB37" i="3"/>
  <c r="F63" i="1"/>
  <c r="S68" i="4"/>
  <c r="AS27" i="3"/>
  <c r="E33" i="1"/>
  <c r="G9" i="29"/>
  <c r="BX37" i="3"/>
  <c r="J75" i="3"/>
  <c r="J35" i="28"/>
  <c r="D48" i="12"/>
  <c r="H70" i="5"/>
  <c r="N15" i="19"/>
  <c r="T7" i="14"/>
  <c r="CB51" i="3"/>
  <c r="K52" i="14"/>
  <c r="T48" i="14"/>
  <c r="E27" i="15"/>
  <c r="H21" i="25"/>
  <c r="BW20" i="3"/>
  <c r="I27" i="4"/>
  <c r="M37" i="28"/>
  <c r="CT31" i="3"/>
  <c r="AA72" i="3"/>
  <c r="J64" i="6"/>
  <c r="M23" i="19"/>
  <c r="BP54" i="3"/>
  <c r="D57" i="12"/>
  <c r="F18" i="4"/>
  <c r="F10" i="14"/>
  <c r="CE10" i="3"/>
  <c r="AB69" i="3"/>
  <c r="J28" i="13"/>
  <c r="D23" i="14"/>
  <c r="CK75" i="3"/>
  <c r="T75" i="3"/>
  <c r="AR72" i="3"/>
  <c r="N75" i="14"/>
  <c r="K62" i="13"/>
  <c r="F34" i="6"/>
  <c r="AG20" i="3"/>
  <c r="BE47" i="3"/>
  <c r="E49" i="26"/>
  <c r="Y15" i="3"/>
  <c r="BP29" i="3"/>
  <c r="CO58" i="3"/>
  <c r="E67" i="1"/>
  <c r="D101" i="1"/>
  <c r="I74" i="4"/>
  <c r="E34" i="12"/>
  <c r="S63" i="14"/>
  <c r="BG66" i="3"/>
  <c r="D61" i="29"/>
  <c r="CS73" i="3"/>
  <c r="Y64" i="3"/>
  <c r="P17" i="4"/>
  <c r="D40" i="25"/>
  <c r="H20" i="5"/>
  <c r="D40" i="14"/>
  <c r="L17" i="3"/>
  <c r="H9" i="3"/>
  <c r="M41" i="3"/>
  <c r="BO20" i="3"/>
  <c r="BO69" i="3"/>
  <c r="AS9" i="3"/>
  <c r="CB72" i="3"/>
  <c r="M33" i="4"/>
  <c r="I73" i="4"/>
  <c r="F10" i="22"/>
  <c r="N41" i="3"/>
  <c r="F53" i="13"/>
  <c r="D33" i="16"/>
  <c r="W53" i="3"/>
  <c r="E18" i="22"/>
  <c r="M31" i="13"/>
  <c r="CD67" i="3"/>
  <c r="L43" i="13"/>
  <c r="CC56" i="3"/>
  <c r="G98" i="1"/>
  <c r="M44" i="28"/>
  <c r="CF63" i="3"/>
  <c r="R31" i="14"/>
  <c r="K63" i="3"/>
  <c r="L46" i="14"/>
  <c r="BX25" i="3"/>
  <c r="J52" i="3"/>
  <c r="AZ33" i="3"/>
  <c r="U31" i="3"/>
  <c r="Y39" i="3"/>
  <c r="CG49" i="3"/>
  <c r="J71" i="28"/>
  <c r="D63" i="8"/>
  <c r="BP40" i="3"/>
  <c r="AT33" i="3"/>
  <c r="E70" i="27"/>
  <c r="F11" i="19"/>
  <c r="I14" i="6"/>
  <c r="P57" i="4"/>
  <c r="F65" i="11"/>
  <c r="BQ68" i="3"/>
  <c r="L66" i="14"/>
  <c r="H54" i="14"/>
  <c r="D72" i="17"/>
  <c r="AO49" i="3"/>
  <c r="G50" i="2"/>
  <c r="BL61" i="3"/>
  <c r="R55" i="14"/>
  <c r="AC20" i="3"/>
  <c r="I7" i="14"/>
  <c r="F10" i="19"/>
  <c r="AZ62" i="3"/>
  <c r="J54" i="22"/>
  <c r="D32" i="27"/>
  <c r="BU51" i="3"/>
  <c r="BI57" i="3"/>
  <c r="M11" i="19"/>
  <c r="J13" i="19"/>
  <c r="K47" i="3"/>
  <c r="L52" i="28"/>
  <c r="E53" i="5"/>
  <c r="L63" i="3"/>
  <c r="R72" i="3"/>
  <c r="CK13" i="3"/>
  <c r="F69" i="29"/>
  <c r="BU21" i="3"/>
  <c r="D7" i="6"/>
  <c r="AX51" i="3"/>
  <c r="CU12" i="3"/>
  <c r="AY42" i="3"/>
  <c r="D48" i="8"/>
  <c r="G55" i="28"/>
  <c r="BW64" i="3"/>
  <c r="AU7" i="3"/>
  <c r="E49" i="25"/>
  <c r="G12" i="3"/>
  <c r="F8" i="1"/>
  <c r="E33" i="14"/>
  <c r="AY61" i="3"/>
  <c r="AR47" i="3"/>
  <c r="AJ7" i="3"/>
  <c r="BU27" i="3"/>
  <c r="BG15" i="3"/>
  <c r="AH41" i="3"/>
  <c r="F70" i="3"/>
  <c r="CO10" i="3"/>
  <c r="BB50" i="3"/>
  <c r="Z18" i="3"/>
  <c r="R72" i="14"/>
  <c r="K23" i="14"/>
  <c r="X49" i="3"/>
  <c r="AF11" i="3"/>
  <c r="CL7" i="3"/>
  <c r="H69" i="29"/>
  <c r="CO33" i="3"/>
  <c r="L29" i="14"/>
  <c r="F51" i="1"/>
  <c r="G71" i="28"/>
  <c r="E58" i="11"/>
  <c r="D17" i="10"/>
  <c r="S45" i="3"/>
  <c r="O59" i="3"/>
  <c r="F29" i="20"/>
  <c r="F10" i="1"/>
  <c r="BI70" i="3"/>
  <c r="CK49" i="3"/>
  <c r="BK27" i="3"/>
  <c r="AE59" i="3"/>
  <c r="Z17" i="3"/>
  <c r="AL72" i="3"/>
  <c r="I12" i="19"/>
  <c r="D64" i="6"/>
  <c r="N72" i="3"/>
  <c r="CQ38" i="3"/>
  <c r="J48" i="4"/>
  <c r="CL55" i="3"/>
  <c r="AJ71" i="3"/>
  <c r="BA23" i="3"/>
  <c r="BX15" i="3"/>
  <c r="BK43" i="3"/>
  <c r="G75" i="25"/>
  <c r="CH15" i="3"/>
  <c r="E14" i="11"/>
  <c r="Q13" i="19"/>
  <c r="W30" i="3"/>
  <c r="AV18" i="3"/>
  <c r="T60" i="4"/>
  <c r="AP55" i="3"/>
  <c r="D32" i="26"/>
  <c r="P16" i="14"/>
  <c r="U31" i="14"/>
  <c r="BE71" i="3"/>
  <c r="BE11" i="3"/>
  <c r="AG64" i="3"/>
  <c r="AR39" i="3"/>
  <c r="C101" i="1"/>
  <c r="D64" i="9"/>
  <c r="I50" i="6"/>
  <c r="E15" i="3"/>
  <c r="AN57" i="3"/>
  <c r="J11" i="19"/>
  <c r="BU17" i="3"/>
  <c r="BP69" i="3"/>
  <c r="F16" i="1"/>
  <c r="I10" i="3"/>
  <c r="R15" i="3"/>
  <c r="D10" i="9"/>
  <c r="AJ10" i="3"/>
  <c r="Z25" i="3"/>
  <c r="CQ66" i="3"/>
  <c r="I38" i="4"/>
  <c r="M23" i="14"/>
  <c r="CB42" i="3"/>
  <c r="I47" i="4"/>
  <c r="G52" i="22"/>
  <c r="G63" i="14"/>
  <c r="E66" i="7"/>
  <c r="J22" i="14"/>
  <c r="CO7" i="3"/>
  <c r="L15" i="4"/>
  <c r="H38" i="5"/>
  <c r="CA11" i="3"/>
  <c r="P51" i="19"/>
  <c r="G35" i="19"/>
  <c r="I69" i="28"/>
  <c r="AK34" i="3"/>
  <c r="D38" i="5"/>
  <c r="K62" i="14"/>
  <c r="L36" i="3"/>
  <c r="AR74" i="3"/>
  <c r="H30" i="19"/>
  <c r="BC40" i="3"/>
  <c r="J24" i="29"/>
  <c r="CR69" i="3"/>
  <c r="L30" i="19"/>
  <c r="J66" i="3"/>
  <c r="Q70" i="3"/>
  <c r="CQ37" i="3"/>
  <c r="CH61" i="3"/>
  <c r="BA58" i="3"/>
  <c r="Q29" i="19"/>
  <c r="E41" i="2"/>
  <c r="E19" i="20"/>
  <c r="CF41" i="3"/>
  <c r="F128" i="1"/>
  <c r="E29" i="19"/>
  <c r="AT23" i="3"/>
  <c r="O64" i="4"/>
  <c r="I27" i="29"/>
  <c r="Q41" i="19"/>
  <c r="I24" i="13"/>
  <c r="BB75" i="3"/>
  <c r="BS48" i="3"/>
  <c r="AH9" i="3"/>
  <c r="F43" i="5"/>
  <c r="BS59" i="3"/>
  <c r="D13" i="15"/>
  <c r="AA14" i="3"/>
  <c r="D68" i="5"/>
  <c r="K59" i="3"/>
  <c r="D43" i="24"/>
  <c r="BK61" i="3"/>
  <c r="K71" i="3"/>
  <c r="T50" i="4"/>
  <c r="BE57" i="3"/>
  <c r="CU27" i="3"/>
  <c r="AK41" i="3"/>
  <c r="H43" i="14"/>
  <c r="H59" i="5"/>
  <c r="BO48" i="3"/>
  <c r="CD33" i="3"/>
  <c r="W27" i="3"/>
  <c r="CS7" i="3"/>
  <c r="F77" i="1"/>
  <c r="K27" i="13"/>
  <c r="BW7" i="3"/>
  <c r="G56" i="5"/>
  <c r="D53" i="26"/>
  <c r="F73" i="25"/>
  <c r="W45" i="3"/>
  <c r="K57" i="22"/>
  <c r="D50" i="20"/>
  <c r="J74" i="13"/>
  <c r="V70" i="3"/>
  <c r="P42" i="14"/>
  <c r="D33" i="15"/>
  <c r="F48" i="3"/>
  <c r="D67" i="17"/>
  <c r="D65" i="2"/>
  <c r="BN27" i="3"/>
  <c r="CA59" i="3"/>
  <c r="G73" i="2"/>
  <c r="H61" i="2"/>
  <c r="AJ25" i="3"/>
  <c r="CR61" i="3"/>
  <c r="G113" i="1"/>
  <c r="AO68" i="3"/>
  <c r="J10" i="29"/>
  <c r="X28" i="3"/>
  <c r="D75" i="9"/>
  <c r="O75" i="3"/>
  <c r="G31" i="26"/>
  <c r="L41" i="3"/>
  <c r="M14" i="3"/>
  <c r="H36" i="20"/>
  <c r="X8" i="3"/>
  <c r="Z22" i="3"/>
  <c r="AQ26" i="3"/>
  <c r="D23" i="19"/>
  <c r="BY47" i="3"/>
  <c r="J32" i="3"/>
  <c r="AK48" i="3"/>
  <c r="BM50" i="3"/>
  <c r="AI16" i="3"/>
  <c r="F27" i="15"/>
  <c r="AH46" i="3"/>
  <c r="AO27" i="3"/>
  <c r="E8" i="2"/>
  <c r="AJ42" i="3"/>
  <c r="AJ14" i="3"/>
  <c r="L38" i="22"/>
  <c r="BA47" i="3"/>
  <c r="AK74" i="3"/>
  <c r="BO55" i="3"/>
  <c r="D50" i="16"/>
  <c r="M50" i="3"/>
  <c r="AB50" i="3"/>
  <c r="BB71" i="3"/>
  <c r="CT14" i="3"/>
  <c r="BD31" i="3"/>
  <c r="BB28" i="3"/>
  <c r="G13" i="20"/>
  <c r="AP47" i="3"/>
  <c r="P68" i="4"/>
  <c r="BX35" i="3"/>
  <c r="BX22" i="3"/>
  <c r="CB32" i="3"/>
  <c r="F73" i="20"/>
  <c r="AH52" i="3"/>
  <c r="F44" i="20"/>
  <c r="G72" i="13"/>
  <c r="BC18" i="3"/>
  <c r="D39" i="16"/>
  <c r="E42" i="2"/>
  <c r="I20" i="13"/>
  <c r="S55" i="14"/>
  <c r="U56" i="14"/>
  <c r="BY46" i="3"/>
  <c r="T43" i="3"/>
  <c r="BI31" i="3"/>
  <c r="L61" i="13"/>
  <c r="F20" i="15"/>
  <c r="AO29" i="3"/>
  <c r="BY8" i="3"/>
  <c r="I65" i="22"/>
  <c r="BM73" i="3"/>
  <c r="BP23" i="3"/>
  <c r="E16" i="4"/>
  <c r="BQ58" i="3"/>
  <c r="R8" i="3"/>
  <c r="Q20" i="3"/>
  <c r="CS61" i="3"/>
  <c r="BD23" i="3"/>
  <c r="G8" i="19"/>
  <c r="L11" i="19"/>
  <c r="E45" i="3"/>
  <c r="E127" i="1"/>
  <c r="F23" i="28"/>
  <c r="G53" i="2"/>
  <c r="G41" i="15"/>
  <c r="AG63" i="3"/>
  <c r="F43" i="2"/>
  <c r="E36" i="11"/>
  <c r="I74" i="13"/>
  <c r="L68" i="3"/>
  <c r="D48" i="17"/>
  <c r="G62" i="25"/>
  <c r="G20" i="21"/>
  <c r="BU12" i="3"/>
  <c r="D39" i="12"/>
  <c r="D67" i="7"/>
  <c r="G14" i="5"/>
  <c r="M36" i="3"/>
  <c r="AO45" i="3"/>
  <c r="G61" i="19"/>
  <c r="E56" i="7"/>
  <c r="U24" i="3"/>
  <c r="I67" i="13"/>
  <c r="U55" i="14"/>
  <c r="BJ24" i="3"/>
  <c r="BC45" i="3"/>
  <c r="CA49" i="3"/>
  <c r="M25" i="14"/>
  <c r="F35" i="14"/>
  <c r="E45" i="1"/>
  <c r="BP42" i="3"/>
  <c r="I73" i="6"/>
  <c r="H48" i="14"/>
  <c r="AJ68" i="3"/>
  <c r="D63" i="9"/>
  <c r="W63" i="3"/>
  <c r="AB37" i="3"/>
  <c r="BI37" i="3"/>
  <c r="I51" i="14"/>
  <c r="AZ23" i="3"/>
  <c r="D39" i="7"/>
  <c r="S11" i="3"/>
  <c r="L27" i="4"/>
  <c r="BC54" i="3"/>
  <c r="AE47" i="3"/>
  <c r="G67" i="14"/>
  <c r="BI25" i="3"/>
  <c r="CK44" i="3"/>
  <c r="BO68" i="3"/>
  <c r="BZ73" i="3"/>
  <c r="BF64" i="3"/>
  <c r="F19" i="29"/>
  <c r="L41" i="19"/>
  <c r="Z73" i="3"/>
  <c r="CK71" i="3"/>
  <c r="D37" i="4"/>
  <c r="E46" i="12"/>
  <c r="G64" i="14"/>
  <c r="F40" i="11"/>
  <c r="G22" i="25"/>
  <c r="J18" i="4"/>
  <c r="J48" i="22"/>
  <c r="AB9" i="3"/>
  <c r="BE58" i="3"/>
  <c r="R19" i="14"/>
  <c r="I54" i="4"/>
  <c r="O55" i="4"/>
  <c r="AD60" i="3"/>
  <c r="AO10" i="3"/>
  <c r="G24" i="21"/>
  <c r="E63" i="21"/>
  <c r="AP31" i="3"/>
  <c r="D73" i="11"/>
  <c r="D9" i="19"/>
  <c r="AY11" i="3"/>
  <c r="U17" i="14"/>
  <c r="AS70" i="3"/>
  <c r="L67" i="4"/>
  <c r="G56" i="1"/>
  <c r="H20" i="19"/>
  <c r="CC32" i="3"/>
  <c r="J33" i="6"/>
  <c r="CG14" i="3"/>
  <c r="X54" i="3"/>
  <c r="BP17" i="3"/>
  <c r="AR44" i="3"/>
  <c r="J30" i="4"/>
  <c r="BA56" i="3"/>
  <c r="E37" i="3"/>
  <c r="I9" i="3"/>
  <c r="G36" i="13"/>
  <c r="AT32" i="3"/>
  <c r="AA22" i="3"/>
  <c r="CA55" i="3"/>
  <c r="D46" i="11"/>
  <c r="O29" i="19"/>
  <c r="G64" i="19"/>
  <c r="BW46" i="3"/>
  <c r="CG65" i="3"/>
  <c r="BN36" i="3"/>
  <c r="F35" i="13"/>
  <c r="G50" i="4"/>
  <c r="F7" i="14"/>
  <c r="E32" i="27"/>
  <c r="D22" i="29"/>
  <c r="F42" i="15"/>
  <c r="BF38" i="3"/>
  <c r="F24" i="29"/>
  <c r="BL32" i="3"/>
  <c r="E49" i="19"/>
  <c r="M32" i="3"/>
  <c r="T30" i="4"/>
  <c r="Z38" i="3"/>
  <c r="T38" i="4"/>
  <c r="O31" i="3"/>
  <c r="L32" i="3"/>
  <c r="CT64" i="3"/>
  <c r="BT57" i="3"/>
  <c r="E48" i="29"/>
  <c r="K42" i="14"/>
  <c r="L23" i="19"/>
  <c r="O56" i="3"/>
  <c r="F57" i="2"/>
  <c r="G65" i="20"/>
  <c r="I58" i="4"/>
  <c r="AN71" i="3"/>
  <c r="D46" i="2"/>
  <c r="H24" i="13"/>
  <c r="F52" i="14"/>
  <c r="H58" i="5"/>
  <c r="D56" i="7"/>
  <c r="AB24" i="3"/>
  <c r="G14" i="14"/>
  <c r="G52" i="3"/>
  <c r="G49" i="5"/>
  <c r="I52" i="6"/>
  <c r="E56" i="12"/>
  <c r="CR41" i="3"/>
  <c r="Q12" i="3"/>
  <c r="E33" i="25"/>
  <c r="AI62" i="3"/>
  <c r="AV51" i="3"/>
  <c r="D47" i="7"/>
  <c r="H72" i="19"/>
  <c r="BH53" i="3"/>
  <c r="V62" i="3"/>
  <c r="BI24" i="3"/>
  <c r="CD53" i="3"/>
  <c r="J25" i="4"/>
  <c r="BD17" i="3"/>
  <c r="E50" i="16"/>
  <c r="BB34" i="3"/>
  <c r="BL25" i="3"/>
  <c r="BB47" i="3"/>
  <c r="L39" i="28"/>
  <c r="BN68" i="3"/>
  <c r="S57" i="3"/>
  <c r="G46" i="15"/>
  <c r="J20" i="22"/>
  <c r="CQ62" i="3"/>
  <c r="M53" i="28"/>
  <c r="F114" i="1"/>
  <c r="AW60" i="3"/>
  <c r="BL41" i="3"/>
  <c r="CB29" i="3"/>
  <c r="L14" i="3"/>
  <c r="I15" i="25"/>
  <c r="Q67" i="3"/>
  <c r="D20" i="17"/>
  <c r="F39" i="21"/>
  <c r="CQ58" i="3"/>
  <c r="AE57" i="3"/>
  <c r="BD33" i="3"/>
  <c r="BC71" i="3"/>
  <c r="G32" i="13"/>
  <c r="CI29" i="3"/>
  <c r="C36" i="1"/>
  <c r="J67" i="6"/>
  <c r="T12" i="14"/>
  <c r="J8" i="6"/>
  <c r="G75" i="5"/>
  <c r="M55" i="14"/>
  <c r="BG54" i="3"/>
  <c r="V53" i="3"/>
  <c r="AJ57" i="3"/>
  <c r="P15" i="3"/>
  <c r="AS66" i="3"/>
  <c r="CD9" i="3"/>
  <c r="AX37" i="3"/>
  <c r="AM17" i="3"/>
  <c r="I57" i="13"/>
  <c r="M34" i="14"/>
  <c r="K68" i="22"/>
  <c r="BJ45" i="3"/>
  <c r="BH55" i="3"/>
  <c r="CO53" i="3"/>
  <c r="N64" i="3"/>
  <c r="D42" i="23"/>
  <c r="BR64" i="3"/>
  <c r="F116" i="1"/>
  <c r="AQ65" i="3"/>
  <c r="O62" i="19"/>
  <c r="H26" i="22"/>
  <c r="O39" i="14"/>
  <c r="D73" i="14"/>
  <c r="R36" i="14"/>
  <c r="H75" i="3"/>
  <c r="M51" i="28"/>
  <c r="F11" i="3"/>
  <c r="AO25" i="3"/>
  <c r="L12" i="14"/>
  <c r="AZ57" i="3"/>
  <c r="G71" i="25"/>
  <c r="K19" i="13"/>
  <c r="D21" i="28"/>
  <c r="J55" i="29"/>
  <c r="G74" i="25"/>
  <c r="I44" i="3"/>
  <c r="AG21" i="3"/>
  <c r="F25" i="4"/>
  <c r="CC64" i="3"/>
  <c r="E23" i="29"/>
  <c r="E71" i="1"/>
  <c r="O7" i="19"/>
  <c r="M57" i="19"/>
  <c r="G10" i="5"/>
  <c r="CF13" i="3"/>
  <c r="P22" i="3"/>
  <c r="AX75" i="3"/>
  <c r="AV29" i="3"/>
  <c r="L71" i="4"/>
  <c r="H70" i="29"/>
  <c r="AN48" i="3"/>
  <c r="BA8" i="3"/>
  <c r="BF33" i="3"/>
  <c r="D22" i="16"/>
  <c r="AA73" i="3"/>
  <c r="AR9" i="3"/>
  <c r="G69" i="29"/>
  <c r="K8" i="14"/>
  <c r="J42" i="13"/>
  <c r="G34" i="3"/>
  <c r="H35" i="3"/>
  <c r="M42" i="13"/>
  <c r="V45" i="3"/>
  <c r="D74" i="11"/>
  <c r="E33" i="3"/>
  <c r="AW75" i="3"/>
  <c r="D31" i="12"/>
  <c r="BM38" i="3"/>
  <c r="Q46" i="3"/>
  <c r="CU61" i="3"/>
  <c r="M41" i="19"/>
  <c r="F17" i="5"/>
  <c r="AF32" i="3"/>
  <c r="CL49" i="3"/>
  <c r="D52" i="21"/>
  <c r="AB62" i="3"/>
  <c r="BP33" i="3"/>
  <c r="E59" i="26"/>
  <c r="O55" i="3"/>
  <c r="I11" i="3"/>
  <c r="H22" i="2"/>
  <c r="F9" i="5"/>
  <c r="D31" i="26"/>
  <c r="BI34" i="3"/>
  <c r="G67" i="28"/>
  <c r="BO63" i="3"/>
  <c r="BE36" i="3"/>
  <c r="AJ12" i="3"/>
  <c r="AJ21" i="3"/>
  <c r="D28" i="15"/>
  <c r="K27" i="3"/>
  <c r="J37" i="4"/>
  <c r="F18" i="22"/>
  <c r="S9" i="3"/>
  <c r="AO47" i="3"/>
  <c r="J67" i="25"/>
  <c r="X53" i="3"/>
  <c r="L37" i="4"/>
  <c r="E31" i="24"/>
  <c r="CS44" i="3"/>
  <c r="J44" i="4"/>
  <c r="AN9" i="3"/>
  <c r="E72" i="3"/>
  <c r="G20" i="6"/>
  <c r="BA28" i="3"/>
  <c r="L67" i="13"/>
  <c r="L40" i="3"/>
  <c r="D57" i="29"/>
  <c r="BP31" i="3"/>
  <c r="D38" i="9"/>
  <c r="BF54" i="3"/>
  <c r="K55" i="13"/>
  <c r="BI14" i="3"/>
  <c r="AV17" i="3"/>
  <c r="BV14" i="3"/>
  <c r="M59" i="14"/>
  <c r="M63" i="13"/>
  <c r="L10" i="14"/>
  <c r="D55" i="17"/>
  <c r="G62" i="13"/>
  <c r="T18" i="3"/>
  <c r="F55" i="3"/>
  <c r="I48" i="14"/>
  <c r="I24" i="25"/>
  <c r="CT16" i="3"/>
  <c r="AP60" i="3"/>
  <c r="BZ69" i="3"/>
  <c r="F53" i="14"/>
  <c r="G29" i="14"/>
  <c r="H64" i="5"/>
  <c r="J23" i="4"/>
  <c r="AR21" i="3"/>
  <c r="E11" i="7"/>
  <c r="F42" i="25"/>
  <c r="G42" i="13"/>
  <c r="CC20" i="3"/>
  <c r="CQ63" i="3"/>
  <c r="F12" i="21"/>
  <c r="AY24" i="3"/>
  <c r="AC71" i="3"/>
  <c r="D16" i="4"/>
  <c r="G15" i="1"/>
  <c r="J66" i="13"/>
  <c r="AT19" i="3"/>
  <c r="L58" i="6"/>
  <c r="X35" i="3"/>
  <c r="F30" i="5"/>
  <c r="E65" i="19"/>
  <c r="O35" i="3"/>
  <c r="AP49" i="3"/>
  <c r="F60" i="28"/>
  <c r="CH17" i="3"/>
  <c r="D31" i="11"/>
  <c r="H57" i="29"/>
  <c r="AT16" i="3"/>
  <c r="BM49" i="3"/>
  <c r="BY23" i="3"/>
  <c r="F67" i="29"/>
  <c r="H39" i="25"/>
  <c r="D37" i="8"/>
  <c r="H28" i="2"/>
  <c r="CL18" i="3"/>
  <c r="J48" i="19"/>
  <c r="P64" i="3"/>
  <c r="I43" i="25"/>
  <c r="BA12" i="3"/>
  <c r="CF55" i="3"/>
  <c r="D28" i="14"/>
  <c r="J58" i="14"/>
  <c r="BC67" i="3"/>
  <c r="CH45" i="3"/>
  <c r="D18" i="6"/>
  <c r="D112" i="1"/>
  <c r="I43" i="13"/>
  <c r="CH41" i="3"/>
  <c r="BS45" i="3"/>
  <c r="J73" i="4"/>
  <c r="G9" i="14"/>
  <c r="Q27" i="3"/>
  <c r="BO14" i="3"/>
  <c r="J56" i="4"/>
  <c r="AT9" i="3"/>
  <c r="BM51" i="3"/>
  <c r="BN34" i="3"/>
  <c r="F10" i="15"/>
  <c r="X19" i="3"/>
  <c r="AL62" i="3"/>
  <c r="AV75" i="3"/>
  <c r="J13" i="4"/>
  <c r="G12" i="29"/>
  <c r="G36" i="5"/>
  <c r="AO24" i="3"/>
  <c r="F81" i="1"/>
  <c r="BK60" i="3"/>
  <c r="AD13" i="3"/>
  <c r="L42" i="14"/>
  <c r="E38" i="12"/>
  <c r="CI13" i="3"/>
  <c r="E75" i="21"/>
  <c r="BM27" i="3"/>
  <c r="K17" i="3"/>
  <c r="CH74" i="3"/>
  <c r="D67" i="14"/>
  <c r="O34" i="3"/>
  <c r="BO42" i="3"/>
  <c r="BG32" i="3"/>
  <c r="Q45" i="19"/>
  <c r="E23" i="21"/>
  <c r="BV37" i="3"/>
  <c r="L27" i="6"/>
  <c r="G41" i="6"/>
  <c r="D71" i="4"/>
  <c r="R57" i="14"/>
  <c r="BL29" i="3"/>
  <c r="V49" i="3"/>
  <c r="G11" i="28"/>
  <c r="G47" i="13"/>
  <c r="M19" i="13"/>
  <c r="D61" i="23"/>
  <c r="BV75" i="3"/>
  <c r="D50" i="23"/>
  <c r="CA43" i="3"/>
  <c r="BT32" i="3"/>
  <c r="D49" i="5"/>
  <c r="BS71" i="3"/>
  <c r="L28" i="19"/>
  <c r="L58" i="13"/>
  <c r="J39" i="6"/>
  <c r="BX14" i="3"/>
  <c r="AK24" i="3"/>
  <c r="AF8" i="3"/>
  <c r="F38" i="2"/>
  <c r="AH18" i="3"/>
  <c r="D19" i="15"/>
  <c r="H67" i="19"/>
  <c r="O74" i="4"/>
  <c r="J42" i="14"/>
  <c r="BW74" i="3"/>
  <c r="E45" i="22"/>
  <c r="AN15" i="3"/>
  <c r="G73" i="15"/>
  <c r="CU24" i="3"/>
  <c r="F15" i="13"/>
  <c r="H24" i="14"/>
  <c r="BW30" i="3"/>
  <c r="G15" i="21"/>
  <c r="L18" i="13"/>
  <c r="I39" i="29"/>
  <c r="J30" i="6"/>
  <c r="U13" i="14"/>
  <c r="G53" i="1"/>
  <c r="I73" i="29"/>
  <c r="D22" i="27"/>
  <c r="AL64" i="3"/>
  <c r="E11" i="15"/>
  <c r="J40" i="28"/>
  <c r="E69" i="3"/>
  <c r="AI27" i="3"/>
  <c r="D68" i="10"/>
  <c r="L37" i="14"/>
  <c r="E73" i="11"/>
  <c r="G32" i="3"/>
  <c r="AQ25" i="3"/>
  <c r="CG15" i="3"/>
  <c r="BD68" i="3"/>
  <c r="H43" i="19"/>
  <c r="F12" i="29"/>
  <c r="AP13" i="3"/>
  <c r="AZ36" i="3"/>
  <c r="BL22" i="3"/>
  <c r="J44" i="25"/>
  <c r="L22" i="6"/>
  <c r="J47" i="13"/>
  <c r="D80" i="1"/>
  <c r="AY18" i="3"/>
  <c r="AE7" i="3"/>
  <c r="Q16" i="14"/>
  <c r="J26" i="29"/>
  <c r="AX28" i="3"/>
  <c r="F47" i="14"/>
  <c r="F64" i="29"/>
  <c r="H36" i="3"/>
  <c r="G7" i="21"/>
  <c r="F61" i="25"/>
  <c r="F33" i="15"/>
  <c r="BV69" i="3"/>
  <c r="BK37" i="3"/>
  <c r="E19" i="11"/>
  <c r="W51" i="3"/>
  <c r="BL47" i="3"/>
  <c r="D75" i="7"/>
  <c r="M15" i="28"/>
  <c r="BU30" i="3"/>
  <c r="AI41" i="3"/>
  <c r="T14" i="4"/>
  <c r="AP69" i="3"/>
  <c r="BL39" i="3"/>
  <c r="AG52" i="3"/>
  <c r="G58" i="14"/>
  <c r="CO20" i="3"/>
  <c r="I55" i="6"/>
  <c r="R10" i="3"/>
  <c r="F62" i="1"/>
  <c r="AH57" i="3"/>
  <c r="D67" i="6"/>
  <c r="CK57" i="3"/>
  <c r="F11" i="6"/>
  <c r="BY39" i="3"/>
  <c r="P62" i="4"/>
  <c r="X27" i="3"/>
  <c r="AQ28" i="3"/>
  <c r="G9" i="19"/>
  <c r="G74" i="28"/>
  <c r="AQ35" i="3"/>
  <c r="BC58" i="3"/>
  <c r="H9" i="14"/>
  <c r="CA74" i="3"/>
  <c r="BC72" i="3"/>
  <c r="E59" i="24"/>
  <c r="AF54" i="3"/>
  <c r="G43" i="14"/>
  <c r="H24" i="3"/>
  <c r="T59" i="3"/>
  <c r="D24" i="2"/>
  <c r="D41" i="23"/>
  <c r="R11" i="14"/>
  <c r="G44" i="1"/>
  <c r="BJ74" i="3"/>
  <c r="CH40" i="3"/>
  <c r="J55" i="3"/>
  <c r="S71" i="3"/>
  <c r="O15" i="4"/>
  <c r="E30" i="16"/>
  <c r="E70" i="12"/>
  <c r="BM34" i="3"/>
  <c r="BJ25" i="3"/>
  <c r="AS22" i="3"/>
  <c r="CQ65" i="3"/>
  <c r="E68" i="11"/>
  <c r="AW11" i="3"/>
  <c r="AM28" i="3"/>
  <c r="BU47" i="3"/>
  <c r="E11" i="24"/>
  <c r="AQ31" i="3"/>
  <c r="D70" i="27"/>
  <c r="AY27" i="3"/>
  <c r="CD58" i="3"/>
  <c r="BA11" i="3"/>
  <c r="E51" i="1"/>
  <c r="F28" i="11"/>
  <c r="D14" i="6"/>
  <c r="CG32" i="3"/>
  <c r="D10" i="22"/>
  <c r="BT72" i="3"/>
  <c r="BR11" i="3"/>
  <c r="CG28" i="3"/>
  <c r="M64" i="13"/>
  <c r="CI59" i="3"/>
  <c r="Q73" i="3"/>
  <c r="U32" i="14"/>
  <c r="BS56" i="3"/>
  <c r="E61" i="11"/>
  <c r="C119" i="1"/>
  <c r="G41" i="19"/>
  <c r="F15" i="15"/>
  <c r="BM30" i="3"/>
  <c r="AW30" i="3"/>
  <c r="H34" i="14"/>
  <c r="E75" i="26"/>
  <c r="BP48" i="3"/>
  <c r="J39" i="14"/>
  <c r="G58" i="3"/>
  <c r="AI44" i="3"/>
  <c r="L66" i="3"/>
  <c r="R60" i="3"/>
  <c r="BG65" i="3"/>
  <c r="CS24" i="3"/>
  <c r="CK66" i="3"/>
  <c r="J70" i="13"/>
  <c r="M46" i="13"/>
  <c r="E87" i="1"/>
  <c r="AM14" i="3"/>
  <c r="AZ26" i="3"/>
  <c r="BO8" i="3"/>
  <c r="N24" i="3"/>
  <c r="BM13" i="3"/>
  <c r="AC48" i="3"/>
  <c r="H44" i="2"/>
  <c r="Q66" i="14"/>
  <c r="CS69" i="3"/>
  <c r="CS41" i="3"/>
  <c r="F15" i="29"/>
  <c r="M7" i="19"/>
  <c r="I49" i="4"/>
  <c r="AU54" i="3"/>
  <c r="P16" i="3"/>
  <c r="AW15" i="3"/>
  <c r="G66" i="3"/>
  <c r="AJ18" i="3"/>
  <c r="S44" i="3"/>
  <c r="F56" i="2"/>
  <c r="E54" i="12"/>
  <c r="D8" i="18"/>
  <c r="E18" i="29"/>
  <c r="AA38" i="3"/>
  <c r="J21" i="4"/>
  <c r="L68" i="13"/>
  <c r="CL73" i="3"/>
  <c r="G16" i="6"/>
  <c r="I52" i="25"/>
  <c r="X25" i="3"/>
  <c r="T29" i="14"/>
  <c r="S65" i="3"/>
  <c r="E56" i="11"/>
  <c r="Q60" i="14"/>
  <c r="H37" i="2"/>
  <c r="L54" i="6"/>
  <c r="M65" i="3"/>
  <c r="CR27" i="3"/>
  <c r="AE9" i="3"/>
  <c r="D61" i="17"/>
  <c r="BM8" i="3"/>
  <c r="BF18" i="3"/>
  <c r="BF7" i="3"/>
  <c r="D51" i="18"/>
  <c r="CU19" i="3"/>
  <c r="BP10" i="3"/>
  <c r="BW51" i="3"/>
  <c r="J40" i="19"/>
  <c r="BS10" i="3"/>
  <c r="D49" i="6"/>
  <c r="BB51" i="3"/>
  <c r="Q39" i="14"/>
  <c r="J51" i="22"/>
  <c r="E72" i="21"/>
  <c r="F52" i="4"/>
  <c r="N11" i="3"/>
  <c r="CO69" i="3"/>
  <c r="F33" i="28"/>
  <c r="F9" i="19"/>
  <c r="G75" i="3"/>
  <c r="H58" i="3"/>
  <c r="BR55" i="3"/>
  <c r="BI42" i="3"/>
  <c r="E62" i="20"/>
  <c r="E13" i="3"/>
  <c r="BB59" i="3"/>
  <c r="L13" i="13"/>
  <c r="H34" i="4"/>
  <c r="D50" i="18"/>
  <c r="J21" i="3"/>
  <c r="CS16" i="3"/>
  <c r="CH65" i="3"/>
  <c r="H11" i="20"/>
  <c r="AX43" i="3"/>
  <c r="BT29" i="3"/>
  <c r="Z28" i="3"/>
  <c r="CT63" i="3"/>
  <c r="D52" i="25"/>
  <c r="BC23" i="3"/>
  <c r="Q11" i="3"/>
  <c r="G32" i="2"/>
  <c r="E33" i="16"/>
  <c r="AO28" i="3"/>
  <c r="AX36" i="3"/>
  <c r="L52" i="25" l="1"/>
  <c r="D13" i="3"/>
  <c r="BF76" i="3"/>
  <c r="K54" i="6"/>
  <c r="M76" i="19"/>
  <c r="H119" i="1"/>
  <c r="M10" i="22"/>
  <c r="E69" i="1"/>
  <c r="F70" i="27"/>
  <c r="CP65" i="3"/>
  <c r="N15" i="4"/>
  <c r="I24" i="2"/>
  <c r="CK77" i="3"/>
  <c r="AH77" i="3"/>
  <c r="H55" i="6"/>
  <c r="F75" i="7"/>
  <c r="G76" i="21"/>
  <c r="AE76" i="3"/>
  <c r="K22" i="6"/>
  <c r="D69" i="3"/>
  <c r="F22" i="27"/>
  <c r="N74" i="4"/>
  <c r="K74" i="4" s="1"/>
  <c r="U74" i="4" s="1"/>
  <c r="H19" i="15"/>
  <c r="I49" i="5"/>
  <c r="R77" i="14"/>
  <c r="K27" i="6"/>
  <c r="V67" i="14"/>
  <c r="V28" i="14"/>
  <c r="H77" i="29"/>
  <c r="G31" i="11"/>
  <c r="K58" i="6"/>
  <c r="CP63" i="3"/>
  <c r="K57" i="29"/>
  <c r="D77" i="29"/>
  <c r="D72" i="3"/>
  <c r="H28" i="15"/>
  <c r="H31" i="26"/>
  <c r="H52" i="21"/>
  <c r="F31" i="12"/>
  <c r="D33" i="3"/>
  <c r="G74" i="11"/>
  <c r="F22" i="16"/>
  <c r="M77" i="19"/>
  <c r="O76" i="19"/>
  <c r="O78" i="19" s="1"/>
  <c r="AZ77" i="3"/>
  <c r="V73" i="14"/>
  <c r="F117" i="1"/>
  <c r="I77" i="13"/>
  <c r="AJ77" i="3"/>
  <c r="C38" i="1"/>
  <c r="H36" i="1"/>
  <c r="AE77" i="3"/>
  <c r="CP58" i="3"/>
  <c r="CP62" i="3"/>
  <c r="S77" i="3"/>
  <c r="K39" i="28"/>
  <c r="E39" i="28" s="1"/>
  <c r="N39" i="28" s="1"/>
  <c r="F47" i="7"/>
  <c r="H52" i="6"/>
  <c r="F56" i="7"/>
  <c r="I46" i="2"/>
  <c r="F77" i="2"/>
  <c r="BT77" i="3"/>
  <c r="K22" i="29"/>
  <c r="F76" i="14"/>
  <c r="F78" i="14" s="1"/>
  <c r="G46" i="11"/>
  <c r="D37" i="3"/>
  <c r="R9" i="19"/>
  <c r="G73" i="11"/>
  <c r="N55" i="4"/>
  <c r="F39" i="7"/>
  <c r="H73" i="6"/>
  <c r="F67" i="7"/>
  <c r="F39" i="12"/>
  <c r="D45" i="3"/>
  <c r="F39" i="16"/>
  <c r="F50" i="16"/>
  <c r="R23" i="19"/>
  <c r="I65" i="2"/>
  <c r="H33" i="15"/>
  <c r="J50" i="20"/>
  <c r="K77" i="22"/>
  <c r="H53" i="26"/>
  <c r="BW76" i="3"/>
  <c r="F78" i="1"/>
  <c r="CS76" i="3"/>
  <c r="BE77" i="3"/>
  <c r="F43" i="24"/>
  <c r="I68" i="5"/>
  <c r="H13" i="15"/>
  <c r="N64" i="4"/>
  <c r="K64" i="4" s="1"/>
  <c r="U64" i="4" s="1"/>
  <c r="CP37" i="3"/>
  <c r="I38" i="5"/>
  <c r="H69" i="28"/>
  <c r="CO76" i="3"/>
  <c r="CP66" i="3"/>
  <c r="AN77" i="3"/>
  <c r="D15" i="3"/>
  <c r="H50" i="6"/>
  <c r="H101" i="1"/>
  <c r="H32" i="26"/>
  <c r="CP38" i="3"/>
  <c r="F69" i="1"/>
  <c r="CL76" i="3"/>
  <c r="AJ76" i="3"/>
  <c r="AU76" i="3"/>
  <c r="D76" i="6"/>
  <c r="K52" i="28"/>
  <c r="E52" i="28" s="1"/>
  <c r="N52" i="28" s="1"/>
  <c r="BI77" i="3"/>
  <c r="F32" i="27"/>
  <c r="I76" i="14"/>
  <c r="P77" i="4"/>
  <c r="H14" i="6"/>
  <c r="E14" i="6" s="1"/>
  <c r="O14" i="6" s="1"/>
  <c r="F33" i="16"/>
  <c r="V40" i="14"/>
  <c r="L40" i="25"/>
  <c r="K61" i="29"/>
  <c r="V23" i="14"/>
  <c r="F57" i="12"/>
  <c r="D77" i="12"/>
  <c r="T76" i="14"/>
  <c r="F48" i="12"/>
  <c r="N57" i="4"/>
  <c r="O77" i="4"/>
  <c r="N71" i="4"/>
  <c r="K71" i="4" s="1"/>
  <c r="U71" i="4" s="1"/>
  <c r="R70" i="19"/>
  <c r="H103" i="1"/>
  <c r="CM32" i="3"/>
  <c r="J77" i="22"/>
  <c r="K21" i="6"/>
  <c r="D69" i="1"/>
  <c r="J9" i="20"/>
  <c r="CM71" i="3"/>
  <c r="H16" i="28"/>
  <c r="Q68" i="4"/>
  <c r="H37" i="15"/>
  <c r="CM68" i="3"/>
  <c r="H43" i="6"/>
  <c r="I76" i="22"/>
  <c r="K77" i="13"/>
  <c r="BX77" i="3"/>
  <c r="Q14" i="4"/>
  <c r="N54" i="4"/>
  <c r="K54" i="4" s="1"/>
  <c r="U54" i="4" s="1"/>
  <c r="D24" i="3"/>
  <c r="Q8" i="4"/>
  <c r="F36" i="12"/>
  <c r="F34" i="27"/>
  <c r="M46" i="22"/>
  <c r="Q53" i="4"/>
  <c r="K26" i="6"/>
  <c r="L77" i="22"/>
  <c r="BA77" i="3"/>
  <c r="CL77" i="3"/>
  <c r="H64" i="21"/>
  <c r="G19" i="11"/>
  <c r="H59" i="6"/>
  <c r="E59" i="6" s="1"/>
  <c r="O59" i="6" s="1"/>
  <c r="F12" i="12"/>
  <c r="H37" i="6"/>
  <c r="H24" i="28"/>
  <c r="V61" i="14"/>
  <c r="Q54" i="4"/>
  <c r="I75" i="2"/>
  <c r="F75" i="12"/>
  <c r="F72" i="7"/>
  <c r="H16" i="1"/>
  <c r="K35" i="29"/>
  <c r="H19" i="6"/>
  <c r="E19" i="6" s="1"/>
  <c r="O19" i="6" s="1"/>
  <c r="CJ35" i="3"/>
  <c r="CV35" i="3" s="1"/>
  <c r="F20" i="12"/>
  <c r="H16" i="6"/>
  <c r="J43" i="20"/>
  <c r="D56" i="3"/>
  <c r="H17" i="21"/>
  <c r="O76" i="3"/>
  <c r="F17" i="16"/>
  <c r="F54" i="24"/>
  <c r="V71" i="14"/>
  <c r="F71" i="16"/>
  <c r="H32" i="21"/>
  <c r="N73" i="4"/>
  <c r="K73" i="4" s="1"/>
  <c r="U73" i="4" s="1"/>
  <c r="BS77" i="3"/>
  <c r="F54" i="16"/>
  <c r="D14" i="3"/>
  <c r="H52" i="26"/>
  <c r="BV77" i="3"/>
  <c r="G76" i="29"/>
  <c r="H30" i="21"/>
  <c r="D44" i="3"/>
  <c r="K8" i="6"/>
  <c r="H43" i="1"/>
  <c r="F66" i="7"/>
  <c r="H108" i="1"/>
  <c r="J48" i="20"/>
  <c r="F46" i="12"/>
  <c r="F28" i="7"/>
  <c r="G69" i="1"/>
  <c r="M76" i="13"/>
  <c r="H15" i="1"/>
  <c r="CR76" i="3"/>
  <c r="CE76" i="3"/>
  <c r="V59" i="14"/>
  <c r="H64" i="15"/>
  <c r="CM65" i="3"/>
  <c r="G12" i="1"/>
  <c r="F46" i="27"/>
  <c r="CM8" i="3"/>
  <c r="CJ8" i="3" s="1"/>
  <c r="F66" i="12"/>
  <c r="L58" i="25"/>
  <c r="G48" i="11"/>
  <c r="AR76" i="3"/>
  <c r="F68" i="27"/>
  <c r="F33" i="27"/>
  <c r="G61" i="11"/>
  <c r="Q9" i="4"/>
  <c r="CS77" i="3"/>
  <c r="H9" i="15"/>
  <c r="CP8" i="3"/>
  <c r="V48" i="14"/>
  <c r="H109" i="1"/>
  <c r="H44" i="1"/>
  <c r="V74" i="14"/>
  <c r="CM69" i="3"/>
  <c r="CJ69" i="3" s="1"/>
  <c r="CM14" i="3"/>
  <c r="N8" i="4"/>
  <c r="H11" i="1"/>
  <c r="I16" i="2"/>
  <c r="V50" i="14"/>
  <c r="CJ48" i="3"/>
  <c r="CV48" i="3" s="1"/>
  <c r="H23" i="6"/>
  <c r="D50" i="3"/>
  <c r="BZ76" i="3"/>
  <c r="E77" i="2"/>
  <c r="D76" i="28"/>
  <c r="F7" i="24"/>
  <c r="D76" i="24"/>
  <c r="D78" i="24" s="1"/>
  <c r="K45" i="6"/>
  <c r="G38" i="11"/>
  <c r="CC76" i="3"/>
  <c r="N22" i="4"/>
  <c r="G78" i="1"/>
  <c r="CP30" i="3"/>
  <c r="CG76" i="3"/>
  <c r="F60" i="16"/>
  <c r="CM9" i="3"/>
  <c r="D12" i="3"/>
  <c r="H26" i="6"/>
  <c r="E26" i="6" s="1"/>
  <c r="O26" i="6" s="1"/>
  <c r="F37" i="16"/>
  <c r="H25" i="21"/>
  <c r="K70" i="29"/>
  <c r="F29" i="7"/>
  <c r="I29" i="5"/>
  <c r="P77" i="14"/>
  <c r="N67" i="4"/>
  <c r="F52" i="27"/>
  <c r="K74" i="28"/>
  <c r="F23" i="7"/>
  <c r="V18" i="14"/>
  <c r="H59" i="1"/>
  <c r="D38" i="3"/>
  <c r="N62" i="4"/>
  <c r="K62" i="4" s="1"/>
  <c r="U62" i="4" s="1"/>
  <c r="P76" i="14"/>
  <c r="H42" i="15"/>
  <c r="CM48" i="3"/>
  <c r="M17" i="22"/>
  <c r="I76" i="29"/>
  <c r="H34" i="6"/>
  <c r="H62" i="28"/>
  <c r="E62" i="28" s="1"/>
  <c r="N62" i="28" s="1"/>
  <c r="H59" i="15"/>
  <c r="J40" i="20"/>
  <c r="H22" i="6"/>
  <c r="E115" i="1"/>
  <c r="F12" i="1"/>
  <c r="K19" i="28"/>
  <c r="M28" i="22"/>
  <c r="D38" i="1"/>
  <c r="H61" i="28"/>
  <c r="H49" i="26"/>
  <c r="H70" i="6"/>
  <c r="BG76" i="3"/>
  <c r="BG78" i="3" s="1"/>
  <c r="F27" i="12"/>
  <c r="E35" i="1"/>
  <c r="BQ76" i="3"/>
  <c r="V36" i="14"/>
  <c r="M22" i="22"/>
  <c r="F57" i="16"/>
  <c r="D77" i="16"/>
  <c r="AO76" i="3"/>
  <c r="V51" i="14"/>
  <c r="F51" i="16"/>
  <c r="CG77" i="3"/>
  <c r="F38" i="27"/>
  <c r="K57" i="6"/>
  <c r="L77" i="6"/>
  <c r="L75" i="25"/>
  <c r="I32" i="5"/>
  <c r="Q18" i="4"/>
  <c r="D63" i="3"/>
  <c r="E78" i="1"/>
  <c r="K38" i="28"/>
  <c r="E77" i="22"/>
  <c r="F20" i="7"/>
  <c r="CP55" i="3"/>
  <c r="F43" i="12"/>
  <c r="K75" i="29"/>
  <c r="R26" i="19"/>
  <c r="K24" i="6"/>
  <c r="F44" i="7"/>
  <c r="I19" i="5"/>
  <c r="V16" i="14"/>
  <c r="F75" i="16"/>
  <c r="J76" i="14"/>
  <c r="F45" i="16"/>
  <c r="M77" i="4"/>
  <c r="H14" i="28"/>
  <c r="F67" i="16"/>
  <c r="N49" i="4"/>
  <c r="H16" i="21"/>
  <c r="K40" i="28"/>
  <c r="I50" i="2"/>
  <c r="CM30" i="3"/>
  <c r="CJ30" i="3" s="1"/>
  <c r="CV30" i="3" s="1"/>
  <c r="H80" i="1"/>
  <c r="J76" i="13"/>
  <c r="H36" i="21"/>
  <c r="H76" i="29"/>
  <c r="H78" i="29" s="1"/>
  <c r="J17" i="20"/>
  <c r="N60" i="4"/>
  <c r="H71" i="1"/>
  <c r="K71" i="28"/>
  <c r="F24" i="27"/>
  <c r="J21" i="20"/>
  <c r="J51" i="20"/>
  <c r="H61" i="26"/>
  <c r="Q15" i="4"/>
  <c r="D57" i="3"/>
  <c r="E77" i="3"/>
  <c r="F24" i="12"/>
  <c r="AB76" i="3"/>
  <c r="H7" i="1"/>
  <c r="C12" i="1"/>
  <c r="H77" i="3"/>
  <c r="H43" i="15"/>
  <c r="N30" i="4"/>
  <c r="R34" i="19"/>
  <c r="F48" i="7"/>
  <c r="H68" i="1"/>
  <c r="D60" i="3"/>
  <c r="D59" i="3"/>
  <c r="E76" i="5"/>
  <c r="E78" i="5" s="1"/>
  <c r="CM44" i="3"/>
  <c r="M47" i="22"/>
  <c r="X77" i="3"/>
  <c r="G64" i="11"/>
  <c r="CM20" i="3"/>
  <c r="CM31" i="3"/>
  <c r="CJ31" i="3" s="1"/>
  <c r="CV31" i="3" s="1"/>
  <c r="E17" i="1"/>
  <c r="D31" i="1"/>
  <c r="F42" i="24"/>
  <c r="G52" i="11"/>
  <c r="I41" i="5"/>
  <c r="J58" i="20"/>
  <c r="J77" i="13"/>
  <c r="H9" i="1"/>
  <c r="CI76" i="3"/>
  <c r="H66" i="21"/>
  <c r="L77" i="4"/>
  <c r="H63" i="21"/>
  <c r="F14" i="24"/>
  <c r="I72" i="2"/>
  <c r="G25" i="11"/>
  <c r="F76" i="26"/>
  <c r="D58" i="3"/>
  <c r="I11" i="2"/>
  <c r="H26" i="1"/>
  <c r="S76" i="3"/>
  <c r="CM59" i="3"/>
  <c r="BH76" i="3"/>
  <c r="CM41" i="3"/>
  <c r="K24" i="29"/>
  <c r="F36" i="24"/>
  <c r="K16" i="28"/>
  <c r="CC77" i="3"/>
  <c r="F10" i="12"/>
  <c r="D34" i="3"/>
  <c r="F31" i="7"/>
  <c r="M29" i="22"/>
  <c r="D77" i="19"/>
  <c r="R57" i="19"/>
  <c r="V77" i="3"/>
  <c r="F59" i="24"/>
  <c r="V13" i="14"/>
  <c r="AM76" i="3"/>
  <c r="AM78" i="3" s="1"/>
  <c r="H24" i="26"/>
  <c r="H124" i="1"/>
  <c r="I39" i="2"/>
  <c r="I63" i="2"/>
  <c r="M14" i="22"/>
  <c r="G8" i="11"/>
  <c r="J77" i="6"/>
  <c r="H62" i="6"/>
  <c r="H91" i="1"/>
  <c r="J63" i="20"/>
  <c r="G56" i="11"/>
  <c r="H25" i="6"/>
  <c r="E25" i="6" s="1"/>
  <c r="O25" i="6" s="1"/>
  <c r="F67" i="12"/>
  <c r="D39" i="3"/>
  <c r="G38" i="1"/>
  <c r="F39" i="24"/>
  <c r="F18" i="16"/>
  <c r="CM36" i="3"/>
  <c r="H26" i="15"/>
  <c r="M31" i="22"/>
  <c r="H25" i="26"/>
  <c r="BA76" i="3"/>
  <c r="BA78" i="3" s="1"/>
  <c r="H61" i="21"/>
  <c r="CP73" i="3"/>
  <c r="H23" i="26"/>
  <c r="J56" i="20"/>
  <c r="D77" i="10"/>
  <c r="AU77" i="3"/>
  <c r="CM53" i="3"/>
  <c r="N7" i="4"/>
  <c r="O76" i="4"/>
  <c r="O78" i="4" s="1"/>
  <c r="V19" i="14"/>
  <c r="BS76" i="3"/>
  <c r="H30" i="15"/>
  <c r="AX77" i="3"/>
  <c r="BQ77" i="3"/>
  <c r="E12" i="1"/>
  <c r="AH76" i="3"/>
  <c r="AH78" i="3" s="1"/>
  <c r="G77" i="3"/>
  <c r="BT76" i="3"/>
  <c r="BT78" i="3" s="1"/>
  <c r="CM47" i="3"/>
  <c r="H13" i="21"/>
  <c r="N69" i="4"/>
  <c r="H52" i="28"/>
  <c r="H8" i="6"/>
  <c r="E8" i="6" s="1"/>
  <c r="O8" i="6" s="1"/>
  <c r="R37" i="19"/>
  <c r="BI76" i="3"/>
  <c r="CN76" i="3"/>
  <c r="CM7" i="3"/>
  <c r="CJ7" i="3" s="1"/>
  <c r="F35" i="16"/>
  <c r="H32" i="1"/>
  <c r="C35" i="1"/>
  <c r="F14" i="16"/>
  <c r="M49" i="22"/>
  <c r="CP21" i="3"/>
  <c r="CJ21" i="3" s="1"/>
  <c r="V47" i="14"/>
  <c r="L48" i="25"/>
  <c r="H74" i="15"/>
  <c r="I73" i="5"/>
  <c r="P76" i="19"/>
  <c r="I30" i="5"/>
  <c r="N63" i="4"/>
  <c r="I22" i="2"/>
  <c r="N56" i="4"/>
  <c r="E100" i="1"/>
  <c r="K30" i="28"/>
  <c r="F74" i="27"/>
  <c r="I51" i="2"/>
  <c r="CM25" i="3"/>
  <c r="G76" i="25"/>
  <c r="I34" i="2"/>
  <c r="F19" i="16"/>
  <c r="I76" i="13"/>
  <c r="I78" i="13" s="1"/>
  <c r="D76" i="17"/>
  <c r="CP11" i="3"/>
  <c r="K76" i="22"/>
  <c r="M35" i="22"/>
  <c r="K69" i="29"/>
  <c r="K28" i="6"/>
  <c r="K9" i="28"/>
  <c r="L63" i="25"/>
  <c r="AW76" i="3"/>
  <c r="U76" i="3"/>
  <c r="G34" i="11"/>
  <c r="G93" i="1"/>
  <c r="I47" i="5"/>
  <c r="BJ76" i="3"/>
  <c r="G47" i="11"/>
  <c r="S77" i="14"/>
  <c r="I13" i="5"/>
  <c r="G55" i="11"/>
  <c r="D77" i="18"/>
  <c r="H23" i="1"/>
  <c r="R29" i="19"/>
  <c r="J76" i="3"/>
  <c r="H56" i="6"/>
  <c r="E56" i="6" s="1"/>
  <c r="O56" i="6" s="1"/>
  <c r="F18" i="24"/>
  <c r="N48" i="4"/>
  <c r="AT77" i="3"/>
  <c r="CP28" i="3"/>
  <c r="H10" i="21"/>
  <c r="I59" i="2"/>
  <c r="G26" i="11"/>
  <c r="L34" i="25"/>
  <c r="R18" i="19"/>
  <c r="L76" i="28"/>
  <c r="L78" i="28" s="1"/>
  <c r="K7" i="28"/>
  <c r="H51" i="28"/>
  <c r="K25" i="28"/>
  <c r="CP51" i="3"/>
  <c r="F19" i="12"/>
  <c r="D30" i="3"/>
  <c r="F58" i="7"/>
  <c r="N35" i="4"/>
  <c r="M9" i="22"/>
  <c r="F7" i="7"/>
  <c r="D76" i="7"/>
  <c r="F8" i="12"/>
  <c r="G77" i="28"/>
  <c r="H9" i="6"/>
  <c r="E9" i="6" s="1"/>
  <c r="O9" i="6" s="1"/>
  <c r="CP14" i="3"/>
  <c r="CJ14" i="3" s="1"/>
  <c r="CV14" i="3" s="1"/>
  <c r="E39" i="1"/>
  <c r="E50" i="1" s="1"/>
  <c r="M76" i="3"/>
  <c r="N70" i="4"/>
  <c r="K70" i="4" s="1"/>
  <c r="U70" i="4" s="1"/>
  <c r="I52" i="2"/>
  <c r="N19" i="4"/>
  <c r="CM22" i="3"/>
  <c r="CJ22" i="3" s="1"/>
  <c r="CV22" i="3" s="1"/>
  <c r="CP64" i="3"/>
  <c r="D76" i="15"/>
  <c r="H7" i="15"/>
  <c r="E31" i="1"/>
  <c r="N51" i="4"/>
  <c r="N11" i="4"/>
  <c r="K11" i="4" s="1"/>
  <c r="U11" i="4" s="1"/>
  <c r="F115" i="1"/>
  <c r="K69" i="28"/>
  <c r="J76" i="4"/>
  <c r="CD77" i="3"/>
  <c r="AP76" i="3"/>
  <c r="D25" i="3"/>
  <c r="E77" i="27"/>
  <c r="H23" i="15"/>
  <c r="L24" i="25"/>
  <c r="L42" i="25"/>
  <c r="F56" i="12"/>
  <c r="H94" i="1"/>
  <c r="C100" i="1"/>
  <c r="N76" i="3"/>
  <c r="F38" i="16"/>
  <c r="BP77" i="3"/>
  <c r="D62" i="3"/>
  <c r="N33" i="4"/>
  <c r="D70" i="3"/>
  <c r="D100" i="1"/>
  <c r="H41" i="1"/>
  <c r="C120" i="1"/>
  <c r="H118" i="1"/>
  <c r="CJ24" i="3"/>
  <c r="CV24" i="3" s="1"/>
  <c r="F35" i="1"/>
  <c r="F77" i="22"/>
  <c r="CM21" i="3"/>
  <c r="D54" i="3"/>
  <c r="H72" i="15"/>
  <c r="H58" i="21"/>
  <c r="H14" i="26"/>
  <c r="F40" i="12"/>
  <c r="F21" i="24"/>
  <c r="I38" i="2"/>
  <c r="D58" i="13"/>
  <c r="O58" i="13" s="1"/>
  <c r="J68" i="20"/>
  <c r="H8" i="26"/>
  <c r="F62" i="27"/>
  <c r="L38" i="25"/>
  <c r="H65" i="21"/>
  <c r="F76" i="5"/>
  <c r="CP43" i="3"/>
  <c r="G77" i="14"/>
  <c r="CB76" i="3"/>
  <c r="N13" i="4"/>
  <c r="K13" i="4" s="1"/>
  <c r="U13" i="4" s="1"/>
  <c r="R13" i="19"/>
  <c r="G130" i="1"/>
  <c r="G132" i="1" s="1"/>
  <c r="H55" i="1"/>
  <c r="H77" i="13"/>
  <c r="V76" i="3"/>
  <c r="D76" i="18"/>
  <c r="H129" i="1"/>
  <c r="V9" i="14"/>
  <c r="H68" i="15"/>
  <c r="CA76" i="3"/>
  <c r="K75" i="28"/>
  <c r="I43" i="5"/>
  <c r="F11" i="27"/>
  <c r="V33" i="14"/>
  <c r="H68" i="26"/>
  <c r="H66" i="1"/>
  <c r="R76" i="3"/>
  <c r="N16" i="4"/>
  <c r="H77" i="14"/>
  <c r="F61" i="16"/>
  <c r="D77" i="27"/>
  <c r="F57" i="27"/>
  <c r="AV76" i="3"/>
  <c r="AV78" i="3" s="1"/>
  <c r="M77" i="13"/>
  <c r="H22" i="28"/>
  <c r="E22" i="28" s="1"/>
  <c r="N22" i="28" s="1"/>
  <c r="H34" i="1"/>
  <c r="P77" i="3"/>
  <c r="N37" i="4"/>
  <c r="H48" i="1"/>
  <c r="H45" i="28"/>
  <c r="V62" i="14"/>
  <c r="H76" i="3"/>
  <c r="D93" i="1"/>
  <c r="H47" i="15"/>
  <c r="BC77" i="3"/>
  <c r="BD76" i="3"/>
  <c r="F50" i="12"/>
  <c r="L76" i="19"/>
  <c r="D77" i="4"/>
  <c r="H65" i="1"/>
  <c r="R52" i="19"/>
  <c r="F31" i="16"/>
  <c r="F26" i="16"/>
  <c r="CU76" i="3"/>
  <c r="AB77" i="3"/>
  <c r="D117" i="1"/>
  <c r="F77" i="29"/>
  <c r="H54" i="1"/>
  <c r="Q77" i="19"/>
  <c r="BU76" i="3"/>
  <c r="K27" i="28"/>
  <c r="N17" i="4"/>
  <c r="F17" i="27"/>
  <c r="F42" i="7"/>
  <c r="CP50" i="3"/>
  <c r="L20" i="25"/>
  <c r="H10" i="6"/>
  <c r="V26" i="14"/>
  <c r="E76" i="24"/>
  <c r="F105" i="1"/>
  <c r="E24" i="6"/>
  <c r="O24" i="6" s="1"/>
  <c r="F8" i="27"/>
  <c r="Q22" i="4"/>
  <c r="H123" i="1"/>
  <c r="H49" i="6"/>
  <c r="M65" i="22"/>
  <c r="V29" i="14"/>
  <c r="E38" i="1"/>
  <c r="H77" i="1"/>
  <c r="C78" i="1"/>
  <c r="X76" i="3"/>
  <c r="AG77" i="3"/>
  <c r="K21" i="29"/>
  <c r="H47" i="6"/>
  <c r="E47" i="6" s="1"/>
  <c r="O47" i="6" s="1"/>
  <c r="F43" i="7"/>
  <c r="F15" i="24"/>
  <c r="CP69" i="3"/>
  <c r="G65" i="11"/>
  <c r="H20" i="6"/>
  <c r="F59" i="7"/>
  <c r="N61" i="4"/>
  <c r="F30" i="7"/>
  <c r="N42" i="4"/>
  <c r="J55" i="20"/>
  <c r="BL77" i="3"/>
  <c r="F59" i="16"/>
  <c r="I76" i="25"/>
  <c r="F50" i="27"/>
  <c r="D78" i="1"/>
  <c r="AG76" i="3"/>
  <c r="J76" i="6"/>
  <c r="I59" i="5"/>
  <c r="P77" i="19"/>
  <c r="N31" i="4"/>
  <c r="K31" i="4" s="1"/>
  <c r="U31" i="4" s="1"/>
  <c r="D20" i="3"/>
  <c r="K65" i="28"/>
  <c r="H71" i="26"/>
  <c r="F76" i="2"/>
  <c r="D12" i="1"/>
  <c r="H10" i="1"/>
  <c r="H58" i="1"/>
  <c r="E74" i="1"/>
  <c r="E29" i="1"/>
  <c r="CP16" i="3"/>
  <c r="CM60" i="3"/>
  <c r="BH77" i="3"/>
  <c r="CB77" i="3"/>
  <c r="H45" i="1"/>
  <c r="H75" i="28"/>
  <c r="F21" i="27"/>
  <c r="G100" i="1"/>
  <c r="K72" i="6"/>
  <c r="AI77" i="3"/>
  <c r="J27" i="20"/>
  <c r="G59" i="11"/>
  <c r="H84" i="1"/>
  <c r="Q13" i="4"/>
  <c r="F11" i="16"/>
  <c r="H31" i="6"/>
  <c r="G76" i="5"/>
  <c r="R60" i="19"/>
  <c r="H52" i="15"/>
  <c r="I37" i="2"/>
  <c r="J62" i="20"/>
  <c r="N58" i="4"/>
  <c r="CM66" i="3"/>
  <c r="F32" i="12"/>
  <c r="Q76" i="3"/>
  <c r="G76" i="1"/>
  <c r="H72" i="6"/>
  <c r="E72" i="6" s="1"/>
  <c r="O72" i="6" s="1"/>
  <c r="H27" i="28"/>
  <c r="E77" i="26"/>
  <c r="F27" i="1"/>
  <c r="K77" i="14"/>
  <c r="H18" i="21"/>
  <c r="F33" i="12"/>
  <c r="Q40" i="4"/>
  <c r="D75" i="3"/>
  <c r="BG77" i="3"/>
  <c r="F23" i="16"/>
  <c r="AC77" i="3"/>
  <c r="CM27" i="3"/>
  <c r="CJ27" i="3" s="1"/>
  <c r="H64" i="26"/>
  <c r="I35" i="5"/>
  <c r="V38" i="14"/>
  <c r="CM18" i="3"/>
  <c r="K44" i="29"/>
  <c r="CP67" i="3"/>
  <c r="G117" i="1"/>
  <c r="L70" i="25"/>
  <c r="N18" i="4"/>
  <c r="N44" i="4"/>
  <c r="N75" i="4"/>
  <c r="G43" i="11"/>
  <c r="K39" i="29"/>
  <c r="Z76" i="3"/>
  <c r="F58" i="27"/>
  <c r="C117" i="1"/>
  <c r="H116" i="1"/>
  <c r="W76" i="3"/>
  <c r="K77" i="3"/>
  <c r="F64" i="7"/>
  <c r="G28" i="11"/>
  <c r="R65" i="19"/>
  <c r="F30" i="16"/>
  <c r="I71" i="5"/>
  <c r="CM34" i="3"/>
  <c r="CJ34" i="3" s="1"/>
  <c r="CV34" i="3" s="1"/>
  <c r="H99" i="1"/>
  <c r="CP17" i="3"/>
  <c r="CP9" i="3"/>
  <c r="CJ9" i="3" s="1"/>
  <c r="CP19" i="3"/>
  <c r="N24" i="4"/>
  <c r="G76" i="3"/>
  <c r="H22" i="1"/>
  <c r="I12" i="2"/>
  <c r="M45" i="22"/>
  <c r="K74" i="29"/>
  <c r="H104" i="1"/>
  <c r="C105" i="1"/>
  <c r="H24" i="15"/>
  <c r="R35" i="19"/>
  <c r="AD77" i="3"/>
  <c r="H76" i="2"/>
  <c r="I67" i="5"/>
  <c r="H57" i="28"/>
  <c r="I77" i="28"/>
  <c r="Q77" i="3"/>
  <c r="I31" i="2"/>
  <c r="CP74" i="3"/>
  <c r="F27" i="24"/>
  <c r="F38" i="7"/>
  <c r="J19" i="20"/>
  <c r="F25" i="16"/>
  <c r="AP77" i="3"/>
  <c r="D115" i="1"/>
  <c r="R64" i="19"/>
  <c r="BB76" i="3"/>
  <c r="CM37" i="3"/>
  <c r="I65" i="5"/>
  <c r="M15" i="22"/>
  <c r="H10" i="26"/>
  <c r="D49" i="3"/>
  <c r="CM75" i="3"/>
  <c r="G105" i="1"/>
  <c r="D69" i="13"/>
  <c r="O69" i="13" s="1"/>
  <c r="CP46" i="3"/>
  <c r="K48" i="6"/>
  <c r="H125" i="1"/>
  <c r="N46" i="4"/>
  <c r="R25" i="19"/>
  <c r="F66" i="24"/>
  <c r="H18" i="6"/>
  <c r="E18" i="6" s="1"/>
  <c r="O18" i="6" s="1"/>
  <c r="I14" i="5"/>
  <c r="D35" i="13"/>
  <c r="O35" i="13" s="1"/>
  <c r="H72" i="1"/>
  <c r="BB77" i="3"/>
  <c r="CM56" i="3"/>
  <c r="H58" i="28"/>
  <c r="F62" i="7"/>
  <c r="N72" i="4"/>
  <c r="H75" i="26"/>
  <c r="CP27" i="3"/>
  <c r="F76" i="3"/>
  <c r="H76" i="14"/>
  <c r="H78" i="14" s="1"/>
  <c r="D76" i="9"/>
  <c r="M48" i="22"/>
  <c r="N26" i="4"/>
  <c r="CP15" i="3"/>
  <c r="CM11" i="3"/>
  <c r="E76" i="12"/>
  <c r="CM24" i="3"/>
  <c r="D76" i="11"/>
  <c r="G7" i="11"/>
  <c r="F76" i="6"/>
  <c r="E93" i="1"/>
  <c r="K66" i="28"/>
  <c r="I58" i="2"/>
  <c r="H71" i="6"/>
  <c r="E71" i="6" s="1"/>
  <c r="O71" i="6" s="1"/>
  <c r="F58" i="12"/>
  <c r="I76" i="4"/>
  <c r="F68" i="24"/>
  <c r="L18" i="25"/>
  <c r="J24" i="20"/>
  <c r="F55" i="12"/>
  <c r="H39" i="28"/>
  <c r="H20" i="26"/>
  <c r="H65" i="6"/>
  <c r="F66" i="16"/>
  <c r="F42" i="12"/>
  <c r="R38" i="19"/>
  <c r="V35" i="14"/>
  <c r="F12" i="7"/>
  <c r="H35" i="26"/>
  <c r="CM13" i="3"/>
  <c r="K71" i="29"/>
  <c r="AA76" i="3"/>
  <c r="F34" i="12"/>
  <c r="CP44" i="3"/>
  <c r="G67" i="11"/>
  <c r="AY76" i="3"/>
  <c r="G76" i="22"/>
  <c r="D9" i="3"/>
  <c r="H66" i="15"/>
  <c r="M53" i="22"/>
  <c r="G74" i="1"/>
  <c r="G27" i="1"/>
  <c r="I28" i="2"/>
  <c r="I33" i="2"/>
  <c r="Q24" i="4"/>
  <c r="K24" i="4" s="1"/>
  <c r="U24" i="4" s="1"/>
  <c r="K26" i="28"/>
  <c r="I68" i="2"/>
  <c r="K52" i="6"/>
  <c r="K24" i="28"/>
  <c r="F8" i="7"/>
  <c r="R32" i="19"/>
  <c r="V22" i="14"/>
  <c r="K20" i="28"/>
  <c r="H27" i="15"/>
  <c r="H13" i="28"/>
  <c r="F63" i="16"/>
  <c r="V64" i="14"/>
  <c r="H32" i="6"/>
  <c r="BR76" i="3"/>
  <c r="N76" i="19"/>
  <c r="AW77" i="3"/>
  <c r="H63" i="26"/>
  <c r="R27" i="19"/>
  <c r="M33" i="22"/>
  <c r="Q76" i="14"/>
  <c r="CA77" i="3"/>
  <c r="K48" i="29"/>
  <c r="BO76" i="3"/>
  <c r="K48" i="28"/>
  <c r="H107" i="1"/>
  <c r="D39" i="1"/>
  <c r="D50" i="1" s="1"/>
  <c r="I76" i="6"/>
  <c r="H7" i="6"/>
  <c r="E7" i="6" s="1"/>
  <c r="O7" i="6" s="1"/>
  <c r="D32" i="3"/>
  <c r="F14" i="12"/>
  <c r="AF77" i="3"/>
  <c r="F31" i="1"/>
  <c r="H11" i="15"/>
  <c r="CP18" i="3"/>
  <c r="E105" i="1"/>
  <c r="BC76" i="3"/>
  <c r="H35" i="28"/>
  <c r="F14" i="27"/>
  <c r="H83" i="1"/>
  <c r="G77" i="13"/>
  <c r="H13" i="26"/>
  <c r="G29" i="1"/>
  <c r="BE76" i="3"/>
  <c r="O77" i="14"/>
  <c r="H122" i="1"/>
  <c r="F77" i="28"/>
  <c r="CM35" i="3"/>
  <c r="K53" i="28"/>
  <c r="R22" i="19"/>
  <c r="H16" i="26"/>
  <c r="CM70" i="3"/>
  <c r="H71" i="28"/>
  <c r="F55" i="27"/>
  <c r="Q48" i="4"/>
  <c r="K48" i="4" s="1"/>
  <c r="U48" i="4" s="1"/>
  <c r="J77" i="4"/>
  <c r="I23" i="5"/>
  <c r="M77" i="3"/>
  <c r="F9" i="7"/>
  <c r="D21" i="3"/>
  <c r="V37" i="14"/>
  <c r="CF77" i="3"/>
  <c r="E27" i="1"/>
  <c r="F62" i="12"/>
  <c r="CP26" i="3"/>
  <c r="F60" i="24"/>
  <c r="D68" i="3"/>
  <c r="BN76" i="3"/>
  <c r="I42" i="5"/>
  <c r="G29" i="11"/>
  <c r="H12" i="6"/>
  <c r="N12" i="4"/>
  <c r="G76" i="13"/>
  <c r="I21" i="2"/>
  <c r="H11" i="26"/>
  <c r="F32" i="16"/>
  <c r="CM57" i="3"/>
  <c r="CN77" i="3"/>
  <c r="D47" i="3"/>
  <c r="H33" i="1"/>
  <c r="N9" i="4"/>
  <c r="F76" i="21"/>
  <c r="H17" i="6"/>
  <c r="F63" i="24"/>
  <c r="V12" i="14"/>
  <c r="CP32" i="3"/>
  <c r="CJ32" i="3" s="1"/>
  <c r="CM43" i="3"/>
  <c r="D35" i="1"/>
  <c r="U76" i="14"/>
  <c r="U78" i="14" s="1"/>
  <c r="H113" i="1"/>
  <c r="J16" i="20"/>
  <c r="L60" i="25"/>
  <c r="G35" i="1"/>
  <c r="D76" i="4"/>
  <c r="H73" i="28"/>
  <c r="E77" i="16"/>
  <c r="H38" i="6"/>
  <c r="E38" i="6" s="1"/>
  <c r="O38" i="6" s="1"/>
  <c r="T76" i="3"/>
  <c r="F74" i="12"/>
  <c r="R21" i="19"/>
  <c r="I43" i="2"/>
  <c r="F11" i="12"/>
  <c r="I15" i="5"/>
  <c r="L76" i="13"/>
  <c r="AS77" i="3"/>
  <c r="F39" i="1"/>
  <c r="F50" i="1" s="1"/>
  <c r="F42" i="16"/>
  <c r="M63" i="22"/>
  <c r="H90" i="1"/>
  <c r="N43" i="4"/>
  <c r="F16" i="7"/>
  <c r="H67" i="6"/>
  <c r="E67" i="6" s="1"/>
  <c r="O67" i="6" s="1"/>
  <c r="F47" i="12"/>
  <c r="F53" i="27"/>
  <c r="R17" i="19"/>
  <c r="H46" i="21"/>
  <c r="L76" i="4"/>
  <c r="Q58" i="4"/>
  <c r="I47" i="2"/>
  <c r="Q7" i="4"/>
  <c r="R76" i="4"/>
  <c r="H50" i="15"/>
  <c r="K35" i="6"/>
  <c r="E35" i="6" s="1"/>
  <c r="O35" i="6" s="1"/>
  <c r="F71" i="27"/>
  <c r="M34" i="22"/>
  <c r="F36" i="7"/>
  <c r="CP52" i="3"/>
  <c r="BZ77" i="3"/>
  <c r="H19" i="1"/>
  <c r="AR77" i="3"/>
  <c r="CE77" i="3"/>
  <c r="R77" i="3"/>
  <c r="F26" i="7"/>
  <c r="F64" i="12"/>
  <c r="F7" i="12"/>
  <c r="D76" i="12"/>
  <c r="F54" i="7"/>
  <c r="N77" i="14"/>
  <c r="H42" i="1"/>
  <c r="N38" i="4"/>
  <c r="F62" i="16"/>
  <c r="Q20" i="4"/>
  <c r="L10" i="25"/>
  <c r="N36" i="4"/>
  <c r="F32" i="24"/>
  <c r="H42" i="26"/>
  <c r="H53" i="21"/>
  <c r="CP68" i="3"/>
  <c r="BM77" i="3"/>
  <c r="CP57" i="3"/>
  <c r="CQ77" i="3"/>
  <c r="J60" i="20"/>
  <c r="F22" i="7"/>
  <c r="V14" i="14"/>
  <c r="F22" i="12"/>
  <c r="D35" i="3"/>
  <c r="H30" i="1"/>
  <c r="C31" i="1"/>
  <c r="V30" i="14"/>
  <c r="E120" i="1"/>
  <c r="K36" i="6"/>
  <c r="H16" i="15"/>
  <c r="G37" i="11"/>
  <c r="D28" i="3"/>
  <c r="F74" i="16"/>
  <c r="N77" i="19"/>
  <c r="K29" i="28"/>
  <c r="O77" i="19"/>
  <c r="H53" i="6"/>
  <c r="E53" i="6" s="1"/>
  <c r="O53" i="6" s="1"/>
  <c r="E117" i="1"/>
  <c r="V72" i="14"/>
  <c r="L77" i="3"/>
  <c r="H65" i="26"/>
  <c r="D22" i="3"/>
  <c r="H49" i="15"/>
  <c r="V69" i="14"/>
  <c r="H60" i="28"/>
  <c r="H25" i="1"/>
  <c r="C27" i="1"/>
  <c r="H114" i="1"/>
  <c r="M60" i="22"/>
  <c r="V11" i="14"/>
  <c r="H29" i="26"/>
  <c r="I57" i="2"/>
  <c r="D77" i="2"/>
  <c r="I58" i="5"/>
  <c r="H92" i="1"/>
  <c r="CM23" i="3"/>
  <c r="V66" i="14"/>
  <c r="F52" i="7"/>
  <c r="F60" i="12"/>
  <c r="H18" i="1"/>
  <c r="C17" i="1"/>
  <c r="C14" i="1" s="1"/>
  <c r="K60" i="29"/>
  <c r="H11" i="6"/>
  <c r="E11" i="6" s="1"/>
  <c r="O11" i="6" s="1"/>
  <c r="I54" i="2"/>
  <c r="J41" i="20"/>
  <c r="G76" i="2"/>
  <c r="D51" i="3"/>
  <c r="H70" i="28"/>
  <c r="F26" i="12"/>
  <c r="K18" i="28"/>
  <c r="T77" i="4"/>
  <c r="M69" i="22"/>
  <c r="H39" i="26"/>
  <c r="H23" i="21"/>
  <c r="BW77" i="3"/>
  <c r="Q43" i="4"/>
  <c r="V8" i="14"/>
  <c r="H37" i="21"/>
  <c r="E76" i="19"/>
  <c r="V25" i="14"/>
  <c r="R58" i="19"/>
  <c r="R14" i="19"/>
  <c r="I53" i="5"/>
  <c r="E77" i="25"/>
  <c r="W77" i="3"/>
  <c r="D71" i="3"/>
  <c r="BP76" i="3"/>
  <c r="BP78" i="3" s="1"/>
  <c r="F73" i="16"/>
  <c r="H81" i="1"/>
  <c r="F77" i="13"/>
  <c r="F55" i="7"/>
  <c r="H69" i="15"/>
  <c r="R42" i="19"/>
  <c r="E77" i="29"/>
  <c r="CP53" i="3"/>
  <c r="L46" i="25"/>
  <c r="N66" i="4"/>
  <c r="BR77" i="3"/>
  <c r="F19" i="7"/>
  <c r="F50" i="7"/>
  <c r="L64" i="25"/>
  <c r="I61" i="5"/>
  <c r="M76" i="4"/>
  <c r="K14" i="29"/>
  <c r="H127" i="1"/>
  <c r="G41" i="11"/>
  <c r="D48" i="3"/>
  <c r="R11" i="19"/>
  <c r="CP29" i="3"/>
  <c r="CJ29" i="3" s="1"/>
  <c r="N21" i="4"/>
  <c r="K21" i="4" s="1"/>
  <c r="U21" i="4" s="1"/>
  <c r="H8" i="1"/>
  <c r="F40" i="27"/>
  <c r="H75" i="21"/>
  <c r="F27" i="7"/>
  <c r="H68" i="21"/>
  <c r="D74" i="3"/>
  <c r="L16" i="25"/>
  <c r="D66" i="13"/>
  <c r="O66" i="13" s="1"/>
  <c r="R10" i="19"/>
  <c r="CJ38" i="3"/>
  <c r="CP33" i="3"/>
  <c r="H70" i="21"/>
  <c r="H73" i="1"/>
  <c r="J52" i="20"/>
  <c r="F71" i="7"/>
  <c r="H21" i="1"/>
  <c r="C20" i="1"/>
  <c r="F52" i="12"/>
  <c r="H77" i="2"/>
  <c r="M51" i="22"/>
  <c r="H67" i="15"/>
  <c r="Q77" i="14"/>
  <c r="F72" i="12"/>
  <c r="L28" i="25"/>
  <c r="AS76" i="3"/>
  <c r="G77" i="6"/>
  <c r="F9" i="16"/>
  <c r="H21" i="28"/>
  <c r="F24" i="7"/>
  <c r="Q36" i="4"/>
  <c r="CM17" i="3"/>
  <c r="K71" i="6"/>
  <c r="G71" i="11"/>
  <c r="L50" i="25"/>
  <c r="R24" i="19"/>
  <c r="K17" i="6"/>
  <c r="M39" i="22"/>
  <c r="R44" i="19"/>
  <c r="H62" i="15"/>
  <c r="D10" i="3"/>
  <c r="F47" i="16"/>
  <c r="I63" i="5"/>
  <c r="H34" i="28"/>
  <c r="G76" i="4"/>
  <c r="H95" i="1"/>
  <c r="M66" i="22"/>
  <c r="L30" i="25"/>
  <c r="G11" i="11"/>
  <c r="CP42" i="3"/>
  <c r="G68" i="11"/>
  <c r="F53" i="24"/>
  <c r="N39" i="4"/>
  <c r="CP41" i="3"/>
  <c r="R31" i="19"/>
  <c r="Q33" i="4"/>
  <c r="K33" i="4" s="1"/>
  <c r="U33" i="4" s="1"/>
  <c r="K60" i="28"/>
  <c r="E60" i="28" s="1"/>
  <c r="N60" i="28" s="1"/>
  <c r="H106" i="1"/>
  <c r="C115" i="1"/>
  <c r="P76" i="3"/>
  <c r="D29" i="1"/>
  <c r="E76" i="11"/>
  <c r="H68" i="6"/>
  <c r="H72" i="28"/>
  <c r="E72" i="28" s="1"/>
  <c r="N72" i="28" s="1"/>
  <c r="V21" i="14"/>
  <c r="V34" i="14"/>
  <c r="G20" i="1"/>
  <c r="G77" i="25"/>
  <c r="CP70" i="3"/>
  <c r="G10" i="11"/>
  <c r="N23" i="4"/>
  <c r="F31" i="24"/>
  <c r="D76" i="14"/>
  <c r="V7" i="14"/>
  <c r="F17" i="7"/>
  <c r="F69" i="16"/>
  <c r="K30" i="29"/>
  <c r="AT76" i="3"/>
  <c r="AT78" i="3" s="1"/>
  <c r="I76" i="19"/>
  <c r="H86" i="1"/>
  <c r="D76" i="1"/>
  <c r="H25" i="15"/>
  <c r="Q32" i="4"/>
  <c r="CM62" i="3"/>
  <c r="V55" i="14"/>
  <c r="D52" i="3"/>
  <c r="R36" i="19"/>
  <c r="F43" i="27"/>
  <c r="L73" i="25"/>
  <c r="H17" i="15"/>
  <c r="J23" i="20"/>
  <c r="F35" i="7"/>
  <c r="K67" i="28"/>
  <c r="F9" i="27"/>
  <c r="Q42" i="4"/>
  <c r="CM73" i="3"/>
  <c r="G31" i="1"/>
  <c r="D11" i="3"/>
  <c r="H79" i="1"/>
  <c r="C93" i="1"/>
  <c r="J29" i="20"/>
  <c r="F51" i="12"/>
  <c r="E130" i="1"/>
  <c r="E132" i="1" s="1"/>
  <c r="F74" i="7"/>
  <c r="AK76" i="3"/>
  <c r="H82" i="1"/>
  <c r="CJ70" i="3"/>
  <c r="CM46" i="3"/>
  <c r="M77" i="14"/>
  <c r="CM10" i="3"/>
  <c r="BU77" i="3"/>
  <c r="I7" i="5"/>
  <c r="D76" i="5"/>
  <c r="I35" i="2"/>
  <c r="BO77" i="3"/>
  <c r="F68" i="12"/>
  <c r="V10" i="14"/>
  <c r="F10" i="24"/>
  <c r="Q34" i="4"/>
  <c r="AL77" i="3"/>
  <c r="G14" i="11"/>
  <c r="F51" i="24"/>
  <c r="I40" i="2"/>
  <c r="H14" i="21"/>
  <c r="BY77" i="3"/>
  <c r="E76" i="25"/>
  <c r="K50" i="28"/>
  <c r="I77" i="22"/>
  <c r="Q60" i="4"/>
  <c r="AY77" i="3"/>
  <c r="H20" i="15"/>
  <c r="CM55" i="3"/>
  <c r="J45" i="20"/>
  <c r="I66" i="2"/>
  <c r="H21" i="6"/>
  <c r="I16" i="5"/>
  <c r="K58" i="29"/>
  <c r="H76" i="22"/>
  <c r="CM29" i="3"/>
  <c r="H89" i="1"/>
  <c r="K68" i="29"/>
  <c r="H56" i="15"/>
  <c r="K31" i="28"/>
  <c r="H102" i="1"/>
  <c r="H28" i="6"/>
  <c r="Q74" i="4"/>
  <c r="H27" i="21"/>
  <c r="K17" i="29"/>
  <c r="H35" i="6"/>
  <c r="AQ76" i="3"/>
  <c r="I77" i="3"/>
  <c r="F14" i="7"/>
  <c r="M64" i="22"/>
  <c r="G76" i="14"/>
  <c r="F24" i="24"/>
  <c r="H47" i="28"/>
  <c r="H29" i="21"/>
  <c r="R45" i="19"/>
  <c r="AQ77" i="3"/>
  <c r="G70" i="11"/>
  <c r="L26" i="25"/>
  <c r="K66" i="6"/>
  <c r="V45" i="14"/>
  <c r="M12" i="22"/>
  <c r="N47" i="4"/>
  <c r="K47" i="4" s="1"/>
  <c r="U47" i="4" s="1"/>
  <c r="N32" i="4"/>
  <c r="G49" i="11"/>
  <c r="K76" i="3"/>
  <c r="K78" i="3" s="1"/>
  <c r="G120" i="1"/>
  <c r="D76" i="16"/>
  <c r="D78" i="16" s="1"/>
  <c r="F7" i="16"/>
  <c r="D17" i="1"/>
  <c r="D14" i="1" s="1"/>
  <c r="D24" i="1" s="1"/>
  <c r="F8" i="24"/>
  <c r="F43" i="16"/>
  <c r="V49" i="14"/>
  <c r="K23" i="29"/>
  <c r="J34" i="20"/>
  <c r="CM42" i="3"/>
  <c r="N59" i="4"/>
  <c r="H59" i="21"/>
  <c r="H30" i="26"/>
  <c r="J76" i="29"/>
  <c r="F23" i="12"/>
  <c r="V31" i="14"/>
  <c r="F100" i="1"/>
  <c r="E54" i="6"/>
  <c r="O54" i="6" s="1"/>
  <c r="G115" i="1"/>
  <c r="F61" i="7"/>
  <c r="CM51" i="3"/>
  <c r="CJ51" i="3" s="1"/>
  <c r="M71" i="22"/>
  <c r="AL76" i="3"/>
  <c r="AL78" i="3" s="1"/>
  <c r="CH76" i="3"/>
  <c r="D77" i="17"/>
  <c r="V68" i="14"/>
  <c r="I9" i="5"/>
  <c r="F29" i="27"/>
  <c r="F11" i="7"/>
  <c r="G17" i="11"/>
  <c r="H73" i="15"/>
  <c r="G53" i="11"/>
  <c r="G17" i="1"/>
  <c r="G14" i="1" s="1"/>
  <c r="G24" i="1" s="1"/>
  <c r="CM54" i="3"/>
  <c r="CJ54" i="3" s="1"/>
  <c r="D61" i="3"/>
  <c r="L66" i="25"/>
  <c r="M27" i="22"/>
  <c r="Q31" i="4"/>
  <c r="K68" i="28"/>
  <c r="H63" i="1"/>
  <c r="S76" i="4"/>
  <c r="K33" i="6"/>
  <c r="H51" i="6"/>
  <c r="E51" i="6" s="1"/>
  <c r="O51" i="6" s="1"/>
  <c r="K11" i="28"/>
  <c r="I18" i="2"/>
  <c r="R71" i="19"/>
  <c r="K35" i="28"/>
  <c r="E35" i="28" s="1"/>
  <c r="N35" i="28" s="1"/>
  <c r="D77" i="9"/>
  <c r="J77" i="28"/>
  <c r="F34" i="7"/>
  <c r="F76" i="20"/>
  <c r="CM67" i="3"/>
  <c r="CJ67" i="3" s="1"/>
  <c r="CV67" i="3" s="1"/>
  <c r="G32" i="11"/>
  <c r="N52" i="4"/>
  <c r="K76" i="25"/>
  <c r="K78" i="25" s="1"/>
  <c r="F76" i="29"/>
  <c r="F78" i="29" s="1"/>
  <c r="CP56" i="3"/>
  <c r="CP45" i="3"/>
  <c r="CP75" i="3"/>
  <c r="M42" i="22"/>
  <c r="F77" i="15"/>
  <c r="H41" i="6"/>
  <c r="G51" i="11"/>
  <c r="H57" i="1"/>
  <c r="H110" i="1"/>
  <c r="S77" i="4"/>
  <c r="F93" i="1"/>
  <c r="H8" i="15"/>
  <c r="F70" i="12"/>
  <c r="K20" i="6"/>
  <c r="I19" i="2"/>
  <c r="H11" i="28"/>
  <c r="H28" i="28"/>
  <c r="F20" i="27"/>
  <c r="H44" i="6"/>
  <c r="N41" i="4"/>
  <c r="H64" i="28"/>
  <c r="E64" i="28" s="1"/>
  <c r="N64" i="28" s="1"/>
  <c r="F49" i="16"/>
  <c r="F15" i="12"/>
  <c r="N68" i="4"/>
  <c r="I69" i="5"/>
  <c r="H47" i="21"/>
  <c r="H58" i="26"/>
  <c r="G16" i="11"/>
  <c r="L12" i="25"/>
  <c r="F10" i="7"/>
  <c r="R54" i="19"/>
  <c r="F44" i="12"/>
  <c r="CP31" i="3"/>
  <c r="J22" i="20"/>
  <c r="F71" i="12"/>
  <c r="F30" i="12"/>
  <c r="L76" i="3"/>
  <c r="H74" i="6"/>
  <c r="E74" i="6" s="1"/>
  <c r="O74" i="6" s="1"/>
  <c r="D66" i="3"/>
  <c r="H66" i="6"/>
  <c r="E77" i="12"/>
  <c r="F64" i="27"/>
  <c r="H98" i="1"/>
  <c r="G40" i="11"/>
  <c r="G77" i="15"/>
  <c r="L77" i="14"/>
  <c r="F27" i="16"/>
  <c r="F15" i="27"/>
  <c r="F11" i="24"/>
  <c r="D19" i="13"/>
  <c r="O19" i="13" s="1"/>
  <c r="H13" i="6"/>
  <c r="K76" i="13"/>
  <c r="K50" i="29"/>
  <c r="AF76" i="3"/>
  <c r="CM12" i="3"/>
  <c r="N34" i="4"/>
  <c r="H55" i="15"/>
  <c r="I77" i="4"/>
  <c r="O76" i="14"/>
  <c r="O78" i="14" s="1"/>
  <c r="CP7" i="3"/>
  <c r="CQ76" i="3"/>
  <c r="CQ78" i="3" s="1"/>
  <c r="G20" i="11"/>
  <c r="F40" i="7"/>
  <c r="CP40" i="3"/>
  <c r="I11" i="5"/>
  <c r="N20" i="4"/>
  <c r="I42" i="2"/>
  <c r="BN77" i="3"/>
  <c r="CP20" i="3"/>
  <c r="D105" i="1"/>
  <c r="H20" i="21"/>
  <c r="F76" i="1"/>
  <c r="D64" i="3"/>
  <c r="CM45" i="3"/>
  <c r="CJ45" i="3" s="1"/>
  <c r="F75" i="24"/>
  <c r="J77" i="3"/>
  <c r="CP22" i="3"/>
  <c r="F44" i="27"/>
  <c r="Q10" i="4"/>
  <c r="D16" i="3"/>
  <c r="R72" i="19"/>
  <c r="L77" i="13"/>
  <c r="I31" i="5"/>
  <c r="H61" i="6"/>
  <c r="R76" i="14"/>
  <c r="R78" i="14" s="1"/>
  <c r="F15" i="16"/>
  <c r="N28" i="4"/>
  <c r="K37" i="28"/>
  <c r="F62" i="24"/>
  <c r="CO77" i="3"/>
  <c r="I77" i="29"/>
  <c r="I25" i="5"/>
  <c r="Q66" i="4"/>
  <c r="CP34" i="3"/>
  <c r="L8" i="25"/>
  <c r="F41" i="27"/>
  <c r="D40" i="3"/>
  <c r="F38" i="12"/>
  <c r="F76" i="11"/>
  <c r="H46" i="28"/>
  <c r="F16" i="27"/>
  <c r="N50" i="4"/>
  <c r="K8" i="29"/>
  <c r="F26" i="24"/>
  <c r="Q56" i="4"/>
  <c r="I37" i="5"/>
  <c r="I55" i="2"/>
  <c r="I49" i="2"/>
  <c r="H111" i="1"/>
  <c r="F71" i="24"/>
  <c r="F50" i="24"/>
  <c r="K59" i="29"/>
  <c r="K53" i="29"/>
  <c r="F72" i="16"/>
  <c r="F34" i="16"/>
  <c r="F19" i="24"/>
  <c r="F28" i="27"/>
  <c r="CP24" i="3"/>
  <c r="K73" i="28"/>
  <c r="D43" i="3"/>
  <c r="F49" i="27"/>
  <c r="H15" i="26"/>
  <c r="H61" i="1"/>
  <c r="H9" i="28"/>
  <c r="F65" i="27"/>
  <c r="H46" i="6"/>
  <c r="AI76" i="3"/>
  <c r="I60" i="2"/>
  <c r="F55" i="24"/>
  <c r="CM33" i="3"/>
  <c r="F44" i="24"/>
  <c r="D76" i="20"/>
  <c r="J7" i="20"/>
  <c r="V52" i="14"/>
  <c r="F63" i="12"/>
  <c r="F60" i="7"/>
  <c r="F77" i="25"/>
  <c r="V54" i="14"/>
  <c r="F20" i="1"/>
  <c r="Q38" i="4"/>
  <c r="N14" i="4"/>
  <c r="R68" i="19"/>
  <c r="J75" i="20"/>
  <c r="R33" i="19"/>
  <c r="F67" i="24"/>
  <c r="CP60" i="3"/>
  <c r="V70" i="14"/>
  <c r="J12" i="20"/>
  <c r="H29" i="6"/>
  <c r="D17" i="3"/>
  <c r="R19" i="19"/>
  <c r="F29" i="16"/>
  <c r="L77" i="28"/>
  <c r="K57" i="28"/>
  <c r="F68" i="7"/>
  <c r="H58" i="6"/>
  <c r="E58" i="6" s="1"/>
  <c r="O58" i="6" s="1"/>
  <c r="H128" i="1"/>
  <c r="F55" i="16"/>
  <c r="I10" i="2"/>
  <c r="I48" i="2"/>
  <c r="R39" i="19"/>
  <c r="CM39" i="3"/>
  <c r="L9" i="25"/>
  <c r="C74" i="1"/>
  <c r="H70" i="1"/>
  <c r="I55" i="5"/>
  <c r="I27" i="2"/>
  <c r="CP54" i="3"/>
  <c r="H60" i="1"/>
  <c r="F17" i="1"/>
  <c r="K40" i="6"/>
  <c r="D46" i="3"/>
  <c r="U77" i="3"/>
  <c r="H53" i="1"/>
  <c r="N10" i="4"/>
  <c r="F59" i="12"/>
  <c r="F10" i="16"/>
  <c r="G50" i="11"/>
  <c r="K58" i="4"/>
  <c r="U58" i="4" s="1"/>
  <c r="L68" i="25"/>
  <c r="D63" i="13"/>
  <c r="O63" i="13" s="1"/>
  <c r="Q63" i="4"/>
  <c r="D29" i="13"/>
  <c r="O29" i="13" s="1"/>
  <c r="D44" i="13"/>
  <c r="O44" i="13" s="1"/>
  <c r="D51" i="13"/>
  <c r="O51" i="13" s="1"/>
  <c r="H63" i="15"/>
  <c r="I62" i="2"/>
  <c r="K10" i="6"/>
  <c r="K42" i="28"/>
  <c r="H35" i="15"/>
  <c r="R15" i="19"/>
  <c r="BD77" i="3"/>
  <c r="N25" i="4"/>
  <c r="K25" i="4" s="1"/>
  <c r="U25" i="4" s="1"/>
  <c r="K63" i="28"/>
  <c r="E63" i="28" s="1"/>
  <c r="N63" i="28" s="1"/>
  <c r="H46" i="26"/>
  <c r="CP36" i="3"/>
  <c r="D21" i="13"/>
  <c r="O21" i="13" s="1"/>
  <c r="L72" i="25"/>
  <c r="Y77" i="3"/>
  <c r="Y76" i="3"/>
  <c r="Y78" i="3" s="1"/>
  <c r="F18" i="7"/>
  <c r="H56" i="1"/>
  <c r="F12" i="24"/>
  <c r="T77" i="3"/>
  <c r="H85" i="1"/>
  <c r="I73" i="2"/>
  <c r="R67" i="19"/>
  <c r="H97" i="1"/>
  <c r="I75" i="5"/>
  <c r="CI77" i="3"/>
  <c r="L39" i="25"/>
  <c r="R53" i="19"/>
  <c r="H54" i="26"/>
  <c r="I44" i="2"/>
  <c r="Q52" i="4"/>
  <c r="F74" i="24"/>
  <c r="F49" i="24"/>
  <c r="H59" i="26"/>
  <c r="K64" i="6"/>
  <c r="H73" i="21"/>
  <c r="I70" i="5"/>
  <c r="H41" i="15"/>
  <c r="M38" i="22"/>
  <c r="H76" i="4"/>
  <c r="H69" i="21"/>
  <c r="D23" i="3"/>
  <c r="H51" i="21"/>
  <c r="F51" i="27"/>
  <c r="AD76" i="3"/>
  <c r="AX76" i="3"/>
  <c r="AX78" i="3" s="1"/>
  <c r="H67" i="1"/>
  <c r="F77" i="6"/>
  <c r="J70" i="20"/>
  <c r="L36" i="25"/>
  <c r="D74" i="1"/>
  <c r="CM61" i="3"/>
  <c r="D42" i="3"/>
  <c r="D22" i="13"/>
  <c r="O22" i="13" s="1"/>
  <c r="N45" i="4"/>
  <c r="K45" i="4" s="1"/>
  <c r="U45" i="4" s="1"/>
  <c r="H40" i="6"/>
  <c r="E40" i="6" s="1"/>
  <c r="O40" i="6" s="1"/>
  <c r="V75" i="14"/>
  <c r="F31" i="27"/>
  <c r="H47" i="1"/>
  <c r="D73" i="3"/>
  <c r="N29" i="4"/>
  <c r="Q16" i="4"/>
  <c r="M73" i="22"/>
  <c r="CM19" i="3"/>
  <c r="CJ19" i="3" s="1"/>
  <c r="Q30" i="4"/>
  <c r="F13" i="12"/>
  <c r="V43" i="14"/>
  <c r="L23" i="25"/>
  <c r="I17" i="2"/>
  <c r="D42" i="13"/>
  <c r="O42" i="13" s="1"/>
  <c r="D77" i="6"/>
  <c r="K62" i="6"/>
  <c r="H46" i="15"/>
  <c r="I32" i="2"/>
  <c r="L14" i="25"/>
  <c r="Q29" i="4"/>
  <c r="K29" i="4" s="1"/>
  <c r="U29" i="4" s="1"/>
  <c r="G30" i="11"/>
  <c r="G54" i="11"/>
  <c r="BY76" i="3"/>
  <c r="M61" i="22"/>
  <c r="K21" i="28"/>
  <c r="E20" i="1"/>
  <c r="E14" i="1" s="1"/>
  <c r="E24" i="1" s="1"/>
  <c r="P76" i="4"/>
  <c r="H34" i="21"/>
  <c r="F26" i="27"/>
  <c r="D36" i="3"/>
  <c r="N77" i="3"/>
  <c r="D57" i="13"/>
  <c r="E77" i="13"/>
  <c r="I27" i="5"/>
  <c r="K17" i="28"/>
  <c r="BX76" i="3"/>
  <c r="BX78" i="3" s="1"/>
  <c r="K9" i="6"/>
  <c r="F46" i="24"/>
  <c r="H76" i="25"/>
  <c r="H78" i="25" s="1"/>
  <c r="K36" i="29"/>
  <c r="I30" i="2"/>
  <c r="F35" i="24"/>
  <c r="I72" i="5"/>
  <c r="CP49" i="3"/>
  <c r="M44" i="22"/>
  <c r="AZ76" i="3"/>
  <c r="CM63" i="3"/>
  <c r="CJ63" i="3" s="1"/>
  <c r="CV63" i="3" s="1"/>
  <c r="Q17" i="4"/>
  <c r="K17" i="4" s="1"/>
  <c r="U17" i="4" s="1"/>
  <c r="I24" i="5"/>
  <c r="D40" i="13"/>
  <c r="O40" i="13" s="1"/>
  <c r="H49" i="1"/>
  <c r="F35" i="12"/>
  <c r="D31" i="3"/>
  <c r="F33" i="7"/>
  <c r="K7" i="6"/>
  <c r="L76" i="6"/>
  <c r="G75" i="11"/>
  <c r="D76" i="19"/>
  <c r="R7" i="19"/>
  <c r="K12" i="29"/>
  <c r="H61" i="15"/>
  <c r="E76" i="21"/>
  <c r="H54" i="28"/>
  <c r="L29" i="25"/>
  <c r="CP71" i="3"/>
  <c r="Q46" i="4"/>
  <c r="CR77" i="3"/>
  <c r="CT77" i="3"/>
  <c r="K26" i="29"/>
  <c r="V41" i="14"/>
  <c r="H56" i="26"/>
  <c r="F65" i="24"/>
  <c r="M76" i="14"/>
  <c r="K76" i="19"/>
  <c r="J49" i="20"/>
  <c r="F36" i="16"/>
  <c r="H28" i="21"/>
  <c r="M26" i="22"/>
  <c r="F68" i="16"/>
  <c r="Q45" i="4"/>
  <c r="F73" i="7"/>
  <c r="H33" i="6"/>
  <c r="E33" i="6" s="1"/>
  <c r="O33" i="6" s="1"/>
  <c r="K46" i="4"/>
  <c r="U46" i="4" s="1"/>
  <c r="H67" i="28"/>
  <c r="E67" i="28" s="1"/>
  <c r="N67" i="28" s="1"/>
  <c r="G24" i="11"/>
  <c r="H31" i="28"/>
  <c r="I10" i="5"/>
  <c r="H14" i="15"/>
  <c r="J77" i="29"/>
  <c r="D26" i="13"/>
  <c r="O26" i="13" s="1"/>
  <c r="G9" i="11"/>
  <c r="F27" i="27"/>
  <c r="K14" i="28"/>
  <c r="K76" i="14"/>
  <c r="E76" i="4"/>
  <c r="R55" i="19"/>
  <c r="CM49" i="3"/>
  <c r="CJ49" i="3" s="1"/>
  <c r="CV49" i="3" s="1"/>
  <c r="H75" i="6"/>
  <c r="E75" i="6" s="1"/>
  <c r="O75" i="6" s="1"/>
  <c r="G15" i="11"/>
  <c r="H31" i="15"/>
  <c r="Q76" i="19"/>
  <c r="I20" i="2"/>
  <c r="CP23" i="3"/>
  <c r="CJ23" i="3" s="1"/>
  <c r="M11" i="22"/>
  <c r="F70" i="7"/>
  <c r="L76" i="22"/>
  <c r="L78" i="22" s="1"/>
  <c r="K65" i="29"/>
  <c r="D62" i="13"/>
  <c r="O62" i="13" s="1"/>
  <c r="I48" i="5"/>
  <c r="J10" i="20"/>
  <c r="N76" i="13"/>
  <c r="D76" i="26"/>
  <c r="H7" i="26"/>
  <c r="K8" i="28"/>
  <c r="G13" i="11"/>
  <c r="V24" i="14"/>
  <c r="K43" i="28"/>
  <c r="E43" i="28" s="1"/>
  <c r="N43" i="28" s="1"/>
  <c r="F12" i="27"/>
  <c r="D75" i="13"/>
  <c r="O75" i="13" s="1"/>
  <c r="J76" i="19"/>
  <c r="R77" i="4"/>
  <c r="Q57" i="4"/>
  <c r="Q23" i="4"/>
  <c r="H32" i="28"/>
  <c r="F23" i="27"/>
  <c r="F41" i="7"/>
  <c r="I60" i="5"/>
  <c r="H43" i="28"/>
  <c r="F46" i="16"/>
  <c r="Q25" i="4"/>
  <c r="Q65" i="4"/>
  <c r="V42" i="14"/>
  <c r="I18" i="5"/>
  <c r="K42" i="29"/>
  <c r="F64" i="16"/>
  <c r="I45" i="2"/>
  <c r="F64" i="24"/>
  <c r="R43" i="19"/>
  <c r="H56" i="21"/>
  <c r="D48" i="13"/>
  <c r="O48" i="13" s="1"/>
  <c r="F28" i="24"/>
  <c r="N77" i="13"/>
  <c r="Q55" i="4"/>
  <c r="H77" i="25"/>
  <c r="Q49" i="4"/>
  <c r="F69" i="7"/>
  <c r="F40" i="16"/>
  <c r="D56" i="13"/>
  <c r="O56" i="13" s="1"/>
  <c r="I77" i="25"/>
  <c r="H58" i="15"/>
  <c r="H42" i="28"/>
  <c r="I76" i="20"/>
  <c r="D55" i="13"/>
  <c r="O55" i="13" s="1"/>
  <c r="H26" i="26"/>
  <c r="CF76" i="3"/>
  <c r="CF78" i="3" s="1"/>
  <c r="I21" i="5"/>
  <c r="I17" i="5"/>
  <c r="S76" i="14"/>
  <c r="I74" i="2"/>
  <c r="G76" i="6"/>
  <c r="G78" i="6" s="1"/>
  <c r="L67" i="25"/>
  <c r="G77" i="2"/>
  <c r="G35" i="11"/>
  <c r="F77" i="11"/>
  <c r="CD76" i="3"/>
  <c r="CD78" i="3" s="1"/>
  <c r="I67" i="2"/>
  <c r="F76" i="4"/>
  <c r="D20" i="1"/>
  <c r="H40" i="28"/>
  <c r="E40" i="28" s="1"/>
  <c r="N40" i="28" s="1"/>
  <c r="F72" i="24"/>
  <c r="G77" i="29"/>
  <c r="CP48" i="3"/>
  <c r="F16" i="12"/>
  <c r="E77" i="19"/>
  <c r="H44" i="15"/>
  <c r="K33" i="29"/>
  <c r="CP72" i="3"/>
  <c r="CJ72" i="3" s="1"/>
  <c r="D27" i="3"/>
  <c r="V60" i="14"/>
  <c r="F76" i="19"/>
  <c r="N40" i="4"/>
  <c r="I76" i="3"/>
  <c r="I45" i="5"/>
  <c r="K45" i="28"/>
  <c r="AV77" i="3"/>
  <c r="G62" i="11"/>
  <c r="I56" i="2"/>
  <c r="F77" i="20"/>
  <c r="M76" i="28"/>
  <c r="M78" i="28" s="1"/>
  <c r="C76" i="1"/>
  <c r="H75" i="1"/>
  <c r="D18" i="3"/>
  <c r="I62" i="5"/>
  <c r="H45" i="15"/>
  <c r="H69" i="6"/>
  <c r="I52" i="5"/>
  <c r="D7" i="3"/>
  <c r="E76" i="3"/>
  <c r="E78" i="3" s="1"/>
  <c r="E77" i="14"/>
  <c r="I71" i="2"/>
  <c r="H88" i="1"/>
  <c r="F65" i="16"/>
  <c r="H36" i="26"/>
  <c r="H59" i="28"/>
  <c r="Q64" i="4"/>
  <c r="J76" i="22"/>
  <c r="I69" i="2"/>
  <c r="J26" i="20"/>
  <c r="D30" i="13"/>
  <c r="O30" i="13" s="1"/>
  <c r="L62" i="25"/>
  <c r="Q11" i="4"/>
  <c r="J14" i="20"/>
  <c r="F51" i="7"/>
  <c r="K49" i="6"/>
  <c r="F58" i="24"/>
  <c r="H15" i="21"/>
  <c r="K40" i="29"/>
  <c r="K39" i="6"/>
  <c r="K16" i="6"/>
  <c r="F61" i="12"/>
  <c r="F45" i="12"/>
  <c r="E77" i="4"/>
  <c r="I77" i="19"/>
  <c r="F63" i="27"/>
  <c r="J67" i="20"/>
  <c r="H19" i="21"/>
  <c r="K46" i="28"/>
  <c r="K26" i="4"/>
  <c r="U26" i="4" s="1"/>
  <c r="M30" i="22"/>
  <c r="D120" i="1"/>
  <c r="BV76" i="3"/>
  <c r="CM15" i="3"/>
  <c r="CM16" i="3"/>
  <c r="J69" i="20"/>
  <c r="AO77" i="3"/>
  <c r="F29" i="1"/>
  <c r="F74" i="1"/>
  <c r="D76" i="23"/>
  <c r="N27" i="4"/>
  <c r="H42" i="21"/>
  <c r="I57" i="5"/>
  <c r="D77" i="5"/>
  <c r="Q70" i="4"/>
  <c r="AK77" i="3"/>
  <c r="H44" i="28"/>
  <c r="F21" i="16"/>
  <c r="BF77" i="3"/>
  <c r="H48" i="6"/>
  <c r="G23" i="11"/>
  <c r="V63" i="14"/>
  <c r="D29" i="3"/>
  <c r="L22" i="25"/>
  <c r="Q72" i="4"/>
  <c r="I14" i="2"/>
  <c r="D26" i="3"/>
  <c r="H26" i="28"/>
  <c r="CM50" i="3"/>
  <c r="CJ50" i="3" s="1"/>
  <c r="CU77" i="3"/>
  <c r="Q26" i="4"/>
  <c r="CP39" i="3"/>
  <c r="K51" i="29"/>
  <c r="F65" i="7"/>
  <c r="G22" i="11"/>
  <c r="R56" i="19"/>
  <c r="F30" i="24"/>
  <c r="H87" i="1"/>
  <c r="K47" i="29"/>
  <c r="J54" i="20"/>
  <c r="L56" i="25"/>
  <c r="K69" i="6"/>
  <c r="F54" i="12"/>
  <c r="M8" i="22"/>
  <c r="L41" i="25"/>
  <c r="K56" i="6"/>
  <c r="G42" i="11"/>
  <c r="K49" i="28"/>
  <c r="G72" i="11"/>
  <c r="D76" i="25"/>
  <c r="L7" i="25"/>
  <c r="J73" i="20"/>
  <c r="D14" i="13"/>
  <c r="O14" i="13" s="1"/>
  <c r="H34" i="15"/>
  <c r="K34" i="28"/>
  <c r="M18" i="22"/>
  <c r="K31" i="29"/>
  <c r="Q62" i="4"/>
  <c r="F28" i="12"/>
  <c r="CH77" i="3"/>
  <c r="AC76" i="3"/>
  <c r="CM74" i="3"/>
  <c r="M40" i="22"/>
  <c r="K11" i="29"/>
  <c r="J15" i="20"/>
  <c r="F69" i="27"/>
  <c r="N65" i="4"/>
  <c r="E76" i="1"/>
  <c r="CT76" i="3"/>
  <c r="G44" i="11"/>
  <c r="H56" i="28"/>
  <c r="CM58" i="3"/>
  <c r="H50" i="28"/>
  <c r="H64" i="6"/>
  <c r="N53" i="4"/>
  <c r="H40" i="15"/>
  <c r="Q44" i="4"/>
  <c r="K44" i="4" s="1"/>
  <c r="U44" i="4" s="1"/>
  <c r="H65" i="15"/>
  <c r="E76" i="2"/>
  <c r="E78" i="2" s="1"/>
  <c r="F60" i="27"/>
  <c r="G39" i="1"/>
  <c r="G50" i="1" s="1"/>
  <c r="G77" i="5"/>
  <c r="F13" i="16"/>
  <c r="E76" i="7"/>
  <c r="F13" i="7"/>
  <c r="D77" i="8"/>
  <c r="Q50" i="4"/>
  <c r="H62" i="1"/>
  <c r="M58" i="22"/>
  <c r="Q28" i="4"/>
  <c r="D53" i="3"/>
  <c r="I23" i="2"/>
  <c r="L54" i="25"/>
  <c r="I26" i="2"/>
  <c r="H27" i="6"/>
  <c r="E27" i="6" s="1"/>
  <c r="O27" i="6" s="1"/>
  <c r="CK76" i="3"/>
  <c r="CK78" i="3" s="1"/>
  <c r="R41" i="19"/>
  <c r="J74" i="20"/>
  <c r="K25" i="29"/>
  <c r="F29" i="12"/>
  <c r="F49" i="7"/>
  <c r="K41" i="29"/>
  <c r="H60" i="15"/>
  <c r="CM26" i="3"/>
  <c r="CJ26" i="3" s="1"/>
  <c r="CV26" i="3" s="1"/>
  <c r="BM76" i="3"/>
  <c r="F46" i="7"/>
  <c r="F30" i="27"/>
  <c r="CP61" i="3"/>
  <c r="R47" i="19"/>
  <c r="H43" i="26"/>
  <c r="Q27" i="4"/>
  <c r="F20" i="24"/>
  <c r="H76" i="20"/>
  <c r="G77" i="22"/>
  <c r="K23" i="6"/>
  <c r="E76" i="15"/>
  <c r="E78" i="15" s="1"/>
  <c r="J77" i="14"/>
  <c r="L13" i="25"/>
  <c r="E76" i="27"/>
  <c r="R12" i="19"/>
  <c r="H27" i="26"/>
  <c r="H126" i="1"/>
  <c r="H38" i="15"/>
  <c r="R69" i="19"/>
  <c r="F76" i="13"/>
  <c r="F78" i="13" s="1"/>
  <c r="BJ77" i="3"/>
  <c r="E77" i="15"/>
  <c r="D67" i="3"/>
  <c r="J36" i="20"/>
  <c r="D8" i="3"/>
  <c r="H13" i="1"/>
  <c r="J76" i="25"/>
  <c r="F12" i="16"/>
  <c r="C29" i="1"/>
  <c r="H28" i="1"/>
  <c r="G76" i="20"/>
  <c r="H39" i="6"/>
  <c r="E39" i="6" s="1"/>
  <c r="O39" i="6" s="1"/>
  <c r="I70" i="2"/>
  <c r="I66" i="5"/>
  <c r="J59" i="20"/>
  <c r="V17" i="14"/>
  <c r="K61" i="28"/>
  <c r="Z77" i="3"/>
  <c r="M24" i="22"/>
  <c r="Q12" i="4"/>
  <c r="F39" i="27"/>
  <c r="D43" i="13"/>
  <c r="O43" i="13" s="1"/>
  <c r="CP12" i="3"/>
  <c r="K19" i="6"/>
  <c r="K32" i="29"/>
  <c r="H77" i="4"/>
  <c r="K20" i="29"/>
  <c r="H66" i="26"/>
  <c r="D65" i="3"/>
  <c r="R66" i="19"/>
  <c r="CP10" i="3"/>
  <c r="CJ10" i="3" s="1"/>
  <c r="H32" i="15"/>
  <c r="D76" i="10"/>
  <c r="F38" i="1"/>
  <c r="E76" i="20"/>
  <c r="F42" i="27"/>
  <c r="F77" i="5"/>
  <c r="I41" i="2"/>
  <c r="F45" i="27"/>
  <c r="E76" i="16"/>
  <c r="G21" i="11"/>
  <c r="L51" i="25"/>
  <c r="H54" i="21"/>
  <c r="H76" i="19"/>
  <c r="J61" i="20"/>
  <c r="J65" i="20"/>
  <c r="F40" i="24"/>
  <c r="K12" i="4"/>
  <c r="U12" i="4" s="1"/>
  <c r="V20" i="14"/>
  <c r="G33" i="11"/>
  <c r="K34" i="29"/>
  <c r="D38" i="13"/>
  <c r="O38" i="13" s="1"/>
  <c r="F75" i="27"/>
  <c r="H96" i="1"/>
  <c r="I36" i="2"/>
  <c r="T77" i="14"/>
  <c r="H35" i="21"/>
  <c r="I33" i="5"/>
  <c r="K72" i="29"/>
  <c r="CP35" i="3"/>
  <c r="H49" i="21"/>
  <c r="H39" i="21"/>
  <c r="CM28" i="3"/>
  <c r="I34" i="5"/>
  <c r="Q41" i="4"/>
  <c r="G66" i="11"/>
  <c r="CP47" i="3"/>
  <c r="CM72" i="3"/>
  <c r="N77" i="6"/>
  <c r="Q73" i="4"/>
  <c r="H63" i="28"/>
  <c r="I8" i="2"/>
  <c r="H36" i="6"/>
  <c r="E36" i="6" s="1"/>
  <c r="O36" i="6" s="1"/>
  <c r="H63" i="6"/>
  <c r="V27" i="14"/>
  <c r="K52" i="29"/>
  <c r="BK76" i="3"/>
  <c r="I39" i="5"/>
  <c r="H11" i="21"/>
  <c r="D60" i="13"/>
  <c r="O60" i="13" s="1"/>
  <c r="F32" i="7"/>
  <c r="I40" i="5"/>
  <c r="F18" i="12"/>
  <c r="H57" i="15"/>
  <c r="D77" i="15"/>
  <c r="F76" i="28"/>
  <c r="E7" i="28"/>
  <c r="N7" i="28" s="1"/>
  <c r="K37" i="6"/>
  <c r="K41" i="6"/>
  <c r="K15" i="29"/>
  <c r="H54" i="6"/>
  <c r="K55" i="28"/>
  <c r="K10" i="28"/>
  <c r="K58" i="28"/>
  <c r="K13" i="29"/>
  <c r="CM38" i="3"/>
  <c r="H30" i="6"/>
  <c r="E30" i="6" s="1"/>
  <c r="O30" i="6" s="1"/>
  <c r="K38" i="29"/>
  <c r="F10" i="27"/>
  <c r="V57" i="14"/>
  <c r="D77" i="14"/>
  <c r="K18" i="29"/>
  <c r="F77" i="14"/>
  <c r="CP59" i="3"/>
  <c r="D49" i="13"/>
  <c r="O49" i="13" s="1"/>
  <c r="K41" i="28"/>
  <c r="G27" i="11"/>
  <c r="D11" i="13"/>
  <c r="O11" i="13" s="1"/>
  <c r="F59" i="27"/>
  <c r="I46" i="5"/>
  <c r="H15" i="28"/>
  <c r="E15" i="28" s="1"/>
  <c r="N15" i="28" s="1"/>
  <c r="Q71" i="4"/>
  <c r="F36" i="27"/>
  <c r="Q69" i="4"/>
  <c r="R73" i="19"/>
  <c r="J25" i="20"/>
  <c r="K77" i="25"/>
  <c r="F47" i="27"/>
  <c r="K49" i="29"/>
  <c r="E77" i="21"/>
  <c r="I53" i="2"/>
  <c r="F49" i="12"/>
  <c r="F70" i="16"/>
  <c r="H112" i="1"/>
  <c r="G12" i="11"/>
  <c r="K12" i="6"/>
  <c r="D73" i="13"/>
  <c r="O73" i="13" s="1"/>
  <c r="H46" i="1"/>
  <c r="J53" i="20"/>
  <c r="I64" i="2"/>
  <c r="F120" i="1"/>
  <c r="K61" i="6"/>
  <c r="H49" i="28"/>
  <c r="E49" i="28" s="1"/>
  <c r="N49" i="28" s="1"/>
  <c r="E77" i="11"/>
  <c r="D77" i="20"/>
  <c r="J57" i="20"/>
  <c r="D76" i="8"/>
  <c r="D78" i="8" s="1"/>
  <c r="H70" i="15"/>
  <c r="U77" i="14"/>
  <c r="I25" i="2"/>
  <c r="R8" i="19"/>
  <c r="D76" i="2"/>
  <c r="I7" i="2"/>
  <c r="D37" i="13"/>
  <c r="O37" i="13" s="1"/>
  <c r="D27" i="1"/>
  <c r="F9" i="12"/>
  <c r="V15" i="14"/>
  <c r="F130" i="1"/>
  <c r="F132" i="1" s="1"/>
  <c r="H77" i="5"/>
  <c r="CP25" i="3"/>
  <c r="K25" i="6"/>
  <c r="K34" i="6"/>
  <c r="H77" i="22"/>
  <c r="M13" i="22"/>
  <c r="R28" i="19"/>
  <c r="K29" i="6"/>
  <c r="K70" i="6"/>
  <c r="D67" i="13"/>
  <c r="O67" i="13" s="1"/>
  <c r="K14" i="6"/>
  <c r="H64" i="1"/>
  <c r="H9" i="21"/>
  <c r="F24" i="16"/>
  <c r="H72" i="21"/>
  <c r="K59" i="28"/>
  <c r="F67" i="27"/>
  <c r="R63" i="19"/>
  <c r="H37" i="1"/>
  <c r="F63" i="7"/>
  <c r="G77" i="4"/>
  <c r="H18" i="26"/>
  <c r="I61" i="2"/>
  <c r="I9" i="2"/>
  <c r="G58" i="11"/>
  <c r="H72" i="26"/>
  <c r="G69" i="11"/>
  <c r="C39" i="1"/>
  <c r="H40" i="1"/>
  <c r="I44" i="5"/>
  <c r="K37" i="29"/>
  <c r="R61" i="19"/>
  <c r="I15" i="2"/>
  <c r="F15" i="7"/>
  <c r="F77" i="3"/>
  <c r="H52" i="1"/>
  <c r="D130" i="1"/>
  <c r="D132" i="1" s="1"/>
  <c r="R30" i="19"/>
  <c r="M57" i="22"/>
  <c r="D77" i="22"/>
  <c r="K67" i="6"/>
  <c r="K50" i="6"/>
  <c r="F77" i="21"/>
  <c r="Q19" i="4"/>
  <c r="D19" i="3"/>
  <c r="H71" i="21"/>
  <c r="F53" i="16"/>
  <c r="H36" i="15"/>
  <c r="K59" i="6"/>
  <c r="D77" i="28"/>
  <c r="H24" i="21"/>
  <c r="K53" i="6"/>
  <c r="F48" i="24"/>
  <c r="H45" i="26"/>
  <c r="D20" i="13"/>
  <c r="O20" i="13" s="1"/>
  <c r="H18" i="28"/>
  <c r="E18" i="28" s="1"/>
  <c r="N18" i="28" s="1"/>
  <c r="M75" i="22"/>
  <c r="Q39" i="4"/>
  <c r="E76" i="29"/>
  <c r="K62" i="29"/>
  <c r="F45" i="24"/>
  <c r="J28" i="20"/>
  <c r="CM64" i="3"/>
  <c r="F52" i="16"/>
  <c r="H42" i="6"/>
  <c r="L45" i="25"/>
  <c r="F76" i="22"/>
  <c r="F78" i="22" s="1"/>
  <c r="M68" i="22"/>
  <c r="H68" i="28"/>
  <c r="E68" i="28" s="1"/>
  <c r="N68" i="28" s="1"/>
  <c r="H47" i="26"/>
  <c r="H57" i="26"/>
  <c r="D77" i="26"/>
  <c r="I28" i="5"/>
  <c r="M54" i="22"/>
  <c r="D33" i="13"/>
  <c r="O33" i="13" s="1"/>
  <c r="V53" i="14"/>
  <c r="I51" i="5"/>
  <c r="F41" i="16"/>
  <c r="Q67" i="4"/>
  <c r="K67" i="4" s="1"/>
  <c r="U67" i="4" s="1"/>
  <c r="F41" i="12"/>
  <c r="I36" i="5"/>
  <c r="V44" i="14"/>
  <c r="E77" i="5"/>
  <c r="I29" i="2"/>
  <c r="H54" i="15"/>
  <c r="O77" i="3"/>
  <c r="H73" i="26"/>
  <c r="H25" i="28"/>
  <c r="R46" i="19"/>
  <c r="H76" i="5"/>
  <c r="J64" i="20"/>
  <c r="D25" i="13"/>
  <c r="O25" i="13" s="1"/>
  <c r="H51" i="26"/>
  <c r="D50" i="13"/>
  <c r="O50" i="13" s="1"/>
  <c r="G76" i="15"/>
  <c r="G45" i="11"/>
  <c r="K51" i="6"/>
  <c r="K13" i="28"/>
  <c r="T76" i="4"/>
  <c r="H40" i="21"/>
  <c r="I50" i="5"/>
  <c r="H33" i="21"/>
  <c r="H75" i="15"/>
  <c r="I64" i="5"/>
  <c r="L32" i="25"/>
  <c r="F21" i="12"/>
  <c r="BL76" i="3"/>
  <c r="D27" i="13"/>
  <c r="O27" i="13" s="1"/>
  <c r="AN76" i="3"/>
  <c r="AN78" i="3" s="1"/>
  <c r="J38" i="20"/>
  <c r="CM40" i="3"/>
  <c r="CJ40" i="3" s="1"/>
  <c r="F66" i="27"/>
  <c r="D74" i="13"/>
  <c r="O74" i="13" s="1"/>
  <c r="L25" i="25"/>
  <c r="F29" i="24"/>
  <c r="J47" i="20"/>
  <c r="L76" i="14"/>
  <c r="F9" i="24"/>
  <c r="K60" i="6"/>
  <c r="R40" i="19"/>
  <c r="H65" i="28"/>
  <c r="K22" i="28"/>
  <c r="E76" i="14"/>
  <c r="F77" i="26"/>
  <c r="K32" i="28"/>
  <c r="E32" i="28" s="1"/>
  <c r="N32" i="28" s="1"/>
  <c r="F69" i="24"/>
  <c r="L65" i="25"/>
  <c r="J77" i="19"/>
  <c r="H121" i="1"/>
  <c r="C130" i="1"/>
  <c r="I13" i="2"/>
  <c r="F28" i="16"/>
  <c r="H70" i="26"/>
  <c r="F38" i="24"/>
  <c r="F54" i="27"/>
  <c r="L74" i="25"/>
  <c r="D8" i="13"/>
  <c r="O8" i="13" s="1"/>
  <c r="F56" i="27"/>
  <c r="K29" i="29"/>
  <c r="L37" i="25"/>
  <c r="J30" i="20"/>
  <c r="H48" i="15"/>
  <c r="D32" i="13"/>
  <c r="O32" i="13" s="1"/>
  <c r="D59" i="13"/>
  <c r="O59" i="13" s="1"/>
  <c r="D13" i="13"/>
  <c r="O13" i="13" s="1"/>
  <c r="H24" i="6"/>
  <c r="K75" i="6"/>
  <c r="D71" i="13"/>
  <c r="O71" i="13" s="1"/>
  <c r="R49" i="19"/>
  <c r="K63" i="29"/>
  <c r="I20" i="5"/>
  <c r="H41" i="21"/>
  <c r="H43" i="21"/>
  <c r="H60" i="6"/>
  <c r="E60" i="6" s="1"/>
  <c r="O60" i="6" s="1"/>
  <c r="F8" i="16"/>
  <c r="K62" i="28"/>
  <c r="F72" i="27"/>
  <c r="M50" i="22"/>
  <c r="F13" i="24"/>
  <c r="Q61" i="4"/>
  <c r="L19" i="25"/>
  <c r="K46" i="6"/>
  <c r="D77" i="23"/>
  <c r="F16" i="24"/>
  <c r="M23" i="22"/>
  <c r="K54" i="29"/>
  <c r="D55" i="3"/>
  <c r="J66" i="20"/>
  <c r="F20" i="16"/>
  <c r="J77" i="25"/>
  <c r="L15" i="25"/>
  <c r="H12" i="28"/>
  <c r="E12" i="28" s="1"/>
  <c r="N12" i="28" s="1"/>
  <c r="H34" i="26"/>
  <c r="R48" i="19"/>
  <c r="H17" i="26"/>
  <c r="E77" i="20"/>
  <c r="F70" i="24"/>
  <c r="H71" i="15"/>
  <c r="H51" i="1"/>
  <c r="C69" i="1"/>
  <c r="F18" i="27"/>
  <c r="F13" i="27"/>
  <c r="I12" i="5"/>
  <c r="H21" i="15"/>
  <c r="AA77" i="3"/>
  <c r="K31" i="6"/>
  <c r="G77" i="20"/>
  <c r="F58" i="16"/>
  <c r="F17" i="12"/>
  <c r="H12" i="15"/>
  <c r="V46" i="14"/>
  <c r="J11" i="20"/>
  <c r="H36" i="28"/>
  <c r="E36" i="28" s="1"/>
  <c r="N36" i="28" s="1"/>
  <c r="H50" i="21"/>
  <c r="G76" i="19"/>
  <c r="K63" i="6"/>
  <c r="R51" i="19"/>
  <c r="K73" i="6"/>
  <c r="K18" i="6"/>
  <c r="K72" i="28"/>
  <c r="H28" i="26"/>
  <c r="G76" i="28"/>
  <c r="F45" i="7"/>
  <c r="L49" i="25"/>
  <c r="F21" i="7"/>
  <c r="L21" i="25"/>
  <c r="K27" i="29"/>
  <c r="G39" i="11"/>
  <c r="F48" i="27"/>
  <c r="H8" i="21"/>
  <c r="M43" i="22"/>
  <c r="J39" i="20"/>
  <c r="J71" i="20"/>
  <c r="H53" i="15"/>
  <c r="D31" i="13"/>
  <c r="O31" i="13" s="1"/>
  <c r="D68" i="13"/>
  <c r="O68" i="13" s="1"/>
  <c r="L11" i="25"/>
  <c r="J44" i="20"/>
  <c r="R59" i="19"/>
  <c r="K19" i="29"/>
  <c r="J42" i="20"/>
  <c r="K32" i="6"/>
  <c r="E32" i="6" s="1"/>
  <c r="O32" i="6" s="1"/>
  <c r="D61" i="13"/>
  <c r="O61" i="13" s="1"/>
  <c r="F22" i="24"/>
  <c r="K66" i="29"/>
  <c r="D41" i="3"/>
  <c r="D39" i="13"/>
  <c r="O39" i="13" s="1"/>
  <c r="I77" i="6"/>
  <c r="H57" i="6"/>
  <c r="M21" i="22"/>
  <c r="K56" i="28"/>
  <c r="K43" i="6"/>
  <c r="G36" i="11"/>
  <c r="F25" i="27"/>
  <c r="M70" i="22"/>
  <c r="F35" i="27"/>
  <c r="H22" i="26"/>
  <c r="H76" i="13"/>
  <c r="H78" i="13" s="1"/>
  <c r="K15" i="6"/>
  <c r="V32" i="14"/>
  <c r="M62" i="22"/>
  <c r="K23" i="28"/>
  <c r="D12" i="13"/>
  <c r="O12" i="13" s="1"/>
  <c r="J46" i="20"/>
  <c r="L77" i="19"/>
  <c r="H40" i="26"/>
  <c r="H38" i="26"/>
  <c r="H50" i="26"/>
  <c r="D18" i="13"/>
  <c r="O18" i="13" s="1"/>
  <c r="F61" i="27"/>
  <c r="D16" i="13"/>
  <c r="O16" i="13" s="1"/>
  <c r="D72" i="13"/>
  <c r="O72" i="13" s="1"/>
  <c r="J76" i="28"/>
  <c r="J78" i="28" s="1"/>
  <c r="G18" i="11"/>
  <c r="E76" i="22"/>
  <c r="Q59" i="4"/>
  <c r="F17" i="24"/>
  <c r="H48" i="21"/>
  <c r="K38" i="6"/>
  <c r="F37" i="7"/>
  <c r="M59" i="22"/>
  <c r="M55" i="22"/>
  <c r="L57" i="25"/>
  <c r="D77" i="25"/>
  <c r="R62" i="19"/>
  <c r="F52" i="24"/>
  <c r="H33" i="26"/>
  <c r="M77" i="6"/>
  <c r="D23" i="13"/>
  <c r="O23" i="13" s="1"/>
  <c r="H55" i="21"/>
  <c r="J35" i="20"/>
  <c r="K64" i="29"/>
  <c r="L35" i="25"/>
  <c r="D70" i="13"/>
  <c r="O70" i="13" s="1"/>
  <c r="K68" i="6"/>
  <c r="H18" i="15"/>
  <c r="AM77" i="3"/>
  <c r="H48" i="28"/>
  <c r="E48" i="28" s="1"/>
  <c r="N48" i="28" s="1"/>
  <c r="F25" i="12"/>
  <c r="H45" i="6"/>
  <c r="H37" i="28"/>
  <c r="K55" i="6"/>
  <c r="CM52" i="3"/>
  <c r="V39" i="14"/>
  <c r="K13" i="6"/>
  <c r="CP13" i="3"/>
  <c r="L44" i="25"/>
  <c r="K46" i="29"/>
  <c r="Q75" i="4"/>
  <c r="K47" i="6"/>
  <c r="K28" i="29"/>
  <c r="K55" i="29"/>
  <c r="D76" i="27"/>
  <c r="F7" i="27"/>
  <c r="R20" i="19"/>
  <c r="H31" i="21"/>
  <c r="H74" i="21"/>
  <c r="H33" i="28"/>
  <c r="V58" i="14"/>
  <c r="J18" i="20"/>
  <c r="BK77" i="3"/>
  <c r="D65" i="13"/>
  <c r="O65" i="13" s="1"/>
  <c r="I77" i="14"/>
  <c r="G63" i="11"/>
  <c r="F61" i="24"/>
  <c r="K11" i="6"/>
  <c r="G60" i="11"/>
  <c r="F77" i="19"/>
  <c r="H38" i="28"/>
  <c r="I77" i="20"/>
  <c r="H37" i="26"/>
  <c r="H38" i="21"/>
  <c r="J37" i="20"/>
  <c r="K67" i="29"/>
  <c r="H10" i="28"/>
  <c r="E10" i="28" s="1"/>
  <c r="N10" i="28" s="1"/>
  <c r="L17" i="25"/>
  <c r="H60" i="21"/>
  <c r="G77" i="21"/>
  <c r="H45" i="21"/>
  <c r="V56" i="14"/>
  <c r="K33" i="28"/>
  <c r="K28" i="28"/>
  <c r="R75" i="19"/>
  <c r="H41" i="26"/>
  <c r="H15" i="6"/>
  <c r="F76" i="15"/>
  <c r="F77" i="4"/>
  <c r="H9" i="26"/>
  <c r="I76" i="28"/>
  <c r="H7" i="28"/>
  <c r="D36" i="13"/>
  <c r="O36" i="13" s="1"/>
  <c r="K30" i="6"/>
  <c r="H29" i="28"/>
  <c r="J20" i="20"/>
  <c r="M19" i="22"/>
  <c r="D46" i="13"/>
  <c r="O46" i="13" s="1"/>
  <c r="H62" i="26"/>
  <c r="M74" i="22"/>
  <c r="H66" i="28"/>
  <c r="E66" i="28" s="1"/>
  <c r="N66" i="28" s="1"/>
  <c r="F48" i="16"/>
  <c r="E77" i="24"/>
  <c r="F23" i="24"/>
  <c r="K7" i="29"/>
  <c r="D76" i="29"/>
  <c r="F69" i="12"/>
  <c r="K65" i="6"/>
  <c r="H77" i="20"/>
  <c r="F73" i="12"/>
  <c r="D7" i="13"/>
  <c r="E76" i="13"/>
  <c r="M67" i="22"/>
  <c r="H19" i="28"/>
  <c r="M32" i="22"/>
  <c r="H12" i="21"/>
  <c r="M25" i="22"/>
  <c r="F73" i="24"/>
  <c r="D52" i="13"/>
  <c r="O52" i="13" s="1"/>
  <c r="F16" i="16"/>
  <c r="D45" i="13"/>
  <c r="O45" i="13" s="1"/>
  <c r="K54" i="28"/>
  <c r="H23" i="28"/>
  <c r="D77" i="11"/>
  <c r="G57" i="11"/>
  <c r="J13" i="20"/>
  <c r="H29" i="15"/>
  <c r="K12" i="28"/>
  <c r="H20" i="28"/>
  <c r="E20" i="28" s="1"/>
  <c r="N20" i="28" s="1"/>
  <c r="H55" i="26"/>
  <c r="F44" i="16"/>
  <c r="L47" i="25"/>
  <c r="J32" i="20"/>
  <c r="H39" i="15"/>
  <c r="I22" i="5"/>
  <c r="K10" i="29"/>
  <c r="D54" i="13"/>
  <c r="O54" i="13" s="1"/>
  <c r="M52" i="22"/>
  <c r="M72" i="22"/>
  <c r="H26" i="21"/>
  <c r="H41" i="28"/>
  <c r="K16" i="29"/>
  <c r="L27" i="25"/>
  <c r="D41" i="13"/>
  <c r="O41" i="13" s="1"/>
  <c r="H67" i="26"/>
  <c r="L33" i="25"/>
  <c r="Q21" i="4"/>
  <c r="R16" i="19"/>
  <c r="F53" i="12"/>
  <c r="Q35" i="4"/>
  <c r="N76" i="14"/>
  <c r="D47" i="13"/>
  <c r="O47" i="13" s="1"/>
  <c r="K70" i="28"/>
  <c r="E70" i="28" s="1"/>
  <c r="N70" i="28" s="1"/>
  <c r="M76" i="6"/>
  <c r="F53" i="7"/>
  <c r="F56" i="24"/>
  <c r="Q47" i="4"/>
  <c r="R74" i="19"/>
  <c r="F34" i="24"/>
  <c r="H21" i="21"/>
  <c r="J8" i="20"/>
  <c r="K51" i="28"/>
  <c r="E51" i="28" s="1"/>
  <c r="N51" i="28" s="1"/>
  <c r="L69" i="25"/>
  <c r="H74" i="28"/>
  <c r="G77" i="26"/>
  <c r="M77" i="28"/>
  <c r="L71" i="25"/>
  <c r="H55" i="28"/>
  <c r="E55" i="28" s="1"/>
  <c r="N55" i="28" s="1"/>
  <c r="I74" i="5"/>
  <c r="D28" i="13"/>
  <c r="O28" i="13" s="1"/>
  <c r="K42" i="6"/>
  <c r="M20" i="22"/>
  <c r="H44" i="21"/>
  <c r="I8" i="5"/>
  <c r="M56" i="22"/>
  <c r="K36" i="28"/>
  <c r="H69" i="26"/>
  <c r="H22" i="15"/>
  <c r="H10" i="15"/>
  <c r="H22" i="21"/>
  <c r="F25" i="7"/>
  <c r="H12" i="26"/>
  <c r="F41" i="24"/>
  <c r="Q51" i="4"/>
  <c r="K45" i="29"/>
  <c r="L55" i="25"/>
  <c r="D34" i="13"/>
  <c r="O34" i="13" s="1"/>
  <c r="K47" i="28"/>
  <c r="H15" i="15"/>
  <c r="D24" i="13"/>
  <c r="O24" i="13" s="1"/>
  <c r="F65" i="12"/>
  <c r="K43" i="29"/>
  <c r="L53" i="25"/>
  <c r="M16" i="22"/>
  <c r="K15" i="28"/>
  <c r="H21" i="26"/>
  <c r="I54" i="5"/>
  <c r="F25" i="24"/>
  <c r="D77" i="7"/>
  <c r="F57" i="7"/>
  <c r="H57" i="21"/>
  <c r="D77" i="21"/>
  <c r="D10" i="13"/>
  <c r="O10" i="13" s="1"/>
  <c r="K64" i="28"/>
  <c r="D64" i="13"/>
  <c r="O64" i="13" s="1"/>
  <c r="H74" i="26"/>
  <c r="K77" i="19"/>
  <c r="H19" i="26"/>
  <c r="J33" i="20"/>
  <c r="F56" i="16"/>
  <c r="H48" i="26"/>
  <c r="F33" i="24"/>
  <c r="H44" i="26"/>
  <c r="F19" i="27"/>
  <c r="F37" i="24"/>
  <c r="H53" i="28"/>
  <c r="D15" i="13"/>
  <c r="O15" i="13" s="1"/>
  <c r="M41" i="22"/>
  <c r="K44" i="28"/>
  <c r="L31" i="25"/>
  <c r="K74" i="6"/>
  <c r="D9" i="13"/>
  <c r="O9" i="13" s="1"/>
  <c r="H17" i="28"/>
  <c r="E17" i="28" s="1"/>
  <c r="N17" i="28" s="1"/>
  <c r="E77" i="7"/>
  <c r="I56" i="5"/>
  <c r="D53" i="13"/>
  <c r="O53" i="13" s="1"/>
  <c r="G76" i="26"/>
  <c r="K44" i="6"/>
  <c r="F37" i="12"/>
  <c r="H8" i="28"/>
  <c r="I26" i="5"/>
  <c r="V65" i="14"/>
  <c r="H67" i="21"/>
  <c r="H62" i="21"/>
  <c r="H60" i="26"/>
  <c r="H7" i="21"/>
  <c r="D76" i="21"/>
  <c r="J31" i="20"/>
  <c r="E76" i="26"/>
  <c r="H30" i="28"/>
  <c r="L61" i="25"/>
  <c r="F73" i="27"/>
  <c r="H77" i="19"/>
  <c r="K56" i="29"/>
  <c r="R50" i="19"/>
  <c r="M37" i="22"/>
  <c r="N76" i="6"/>
  <c r="N78" i="6" s="1"/>
  <c r="Q37" i="4"/>
  <c r="K73" i="29"/>
  <c r="H51" i="15"/>
  <c r="M36" i="22"/>
  <c r="L43" i="25"/>
  <c r="K9" i="29"/>
  <c r="D17" i="13"/>
  <c r="O17" i="13" s="1"/>
  <c r="L59" i="25"/>
  <c r="F47" i="24"/>
  <c r="F37" i="27"/>
  <c r="J72" i="20"/>
  <c r="F57" i="24"/>
  <c r="F77" i="24" s="1"/>
  <c r="D77" i="24"/>
  <c r="M7" i="22"/>
  <c r="D76" i="22"/>
  <c r="G77" i="19"/>
  <c r="F76" i="25"/>
  <c r="K59" i="4" l="1"/>
  <c r="U59" i="4" s="1"/>
  <c r="P78" i="3"/>
  <c r="D78" i="12"/>
  <c r="AD78" i="3"/>
  <c r="BQ78" i="3"/>
  <c r="E23" i="28"/>
  <c r="N23" i="28" s="1"/>
  <c r="E25" i="28"/>
  <c r="N25" i="28" s="1"/>
  <c r="E42" i="6"/>
  <c r="O42" i="6" s="1"/>
  <c r="AZ78" i="3"/>
  <c r="K52" i="4"/>
  <c r="U52" i="4" s="1"/>
  <c r="CJ60" i="3"/>
  <c r="CV60" i="3" s="1"/>
  <c r="E59" i="28"/>
  <c r="N59" i="28" s="1"/>
  <c r="K66" i="4"/>
  <c r="U66" i="4" s="1"/>
  <c r="CJ20" i="3"/>
  <c r="CV20" i="3" s="1"/>
  <c r="K36" i="4"/>
  <c r="U36" i="4" s="1"/>
  <c r="E53" i="28"/>
  <c r="N53" i="28" s="1"/>
  <c r="E42" i="28"/>
  <c r="N42" i="28" s="1"/>
  <c r="K34" i="4"/>
  <c r="U34" i="4" s="1"/>
  <c r="E17" i="6"/>
  <c r="O17" i="6" s="1"/>
  <c r="BO78" i="3"/>
  <c r="S78" i="3"/>
  <c r="E14" i="28"/>
  <c r="N14" i="28" s="1"/>
  <c r="CJ55" i="3"/>
  <c r="CV55" i="3" s="1"/>
  <c r="E70" i="6"/>
  <c r="O70" i="6" s="1"/>
  <c r="E34" i="6"/>
  <c r="O34" i="6" s="1"/>
  <c r="M78" i="13"/>
  <c r="CJ68" i="3"/>
  <c r="E29" i="28"/>
  <c r="N29" i="28" s="1"/>
  <c r="G78" i="28"/>
  <c r="J78" i="25"/>
  <c r="CJ61" i="3"/>
  <c r="CV61" i="3" s="1"/>
  <c r="E26" i="28"/>
  <c r="N26" i="28" s="1"/>
  <c r="E44" i="28"/>
  <c r="N44" i="28" s="1"/>
  <c r="CJ16" i="3"/>
  <c r="CV16" i="3" s="1"/>
  <c r="CV23" i="3"/>
  <c r="F14" i="1"/>
  <c r="F24" i="1" s="1"/>
  <c r="F131" i="1" s="1"/>
  <c r="F133" i="1" s="1"/>
  <c r="AI78" i="3"/>
  <c r="CJ12" i="3"/>
  <c r="E44" i="6"/>
  <c r="O44" i="6" s="1"/>
  <c r="L78" i="4"/>
  <c r="CJ18" i="3"/>
  <c r="CV18" i="3" s="1"/>
  <c r="E13" i="28"/>
  <c r="N13" i="28" s="1"/>
  <c r="AA78" i="3"/>
  <c r="CJ66" i="3"/>
  <c r="CV66" i="3" s="1"/>
  <c r="E20" i="6"/>
  <c r="O20" i="6" s="1"/>
  <c r="CJ47" i="3"/>
  <c r="CV47" i="3" s="1"/>
  <c r="CJ53" i="3"/>
  <c r="CV53" i="3" s="1"/>
  <c r="AB78" i="3"/>
  <c r="K15" i="4"/>
  <c r="U15" i="4" s="1"/>
  <c r="M78" i="14"/>
  <c r="E27" i="28"/>
  <c r="N27" i="28" s="1"/>
  <c r="E31" i="6"/>
  <c r="O31" i="6" s="1"/>
  <c r="BD78" i="3"/>
  <c r="K65" i="4"/>
  <c r="U65" i="4" s="1"/>
  <c r="CV27" i="3"/>
  <c r="E78" i="24"/>
  <c r="K78" i="14"/>
  <c r="K49" i="4"/>
  <c r="U49" i="4" s="1"/>
  <c r="K61" i="4"/>
  <c r="U61" i="4" s="1"/>
  <c r="K20" i="4"/>
  <c r="U20" i="4" s="1"/>
  <c r="BB78" i="3"/>
  <c r="D78" i="18"/>
  <c r="E24" i="28"/>
  <c r="N24" i="28" s="1"/>
  <c r="K57" i="4"/>
  <c r="E50" i="28"/>
  <c r="N50" i="28" s="1"/>
  <c r="CJ74" i="3"/>
  <c r="CV74" i="3" s="1"/>
  <c r="E21" i="6"/>
  <c r="O21" i="6" s="1"/>
  <c r="L78" i="13"/>
  <c r="K9" i="4"/>
  <c r="U9" i="4" s="1"/>
  <c r="CJ13" i="3"/>
  <c r="CV13" i="3" s="1"/>
  <c r="D78" i="11"/>
  <c r="K72" i="4"/>
  <c r="U72" i="4" s="1"/>
  <c r="E49" i="6"/>
  <c r="O49" i="6" s="1"/>
  <c r="V78" i="3"/>
  <c r="E69" i="28"/>
  <c r="N69" i="28" s="1"/>
  <c r="BJ78" i="3"/>
  <c r="CJ11" i="3"/>
  <c r="CV11" i="3" s="1"/>
  <c r="E16" i="6"/>
  <c r="O16" i="6" s="1"/>
  <c r="E37" i="6"/>
  <c r="O37" i="6" s="1"/>
  <c r="E16" i="28"/>
  <c r="N16" i="28" s="1"/>
  <c r="CH78" i="3"/>
  <c r="CC78" i="3"/>
  <c r="CJ46" i="3"/>
  <c r="CV46" i="3" s="1"/>
  <c r="G78" i="5"/>
  <c r="CV38" i="3"/>
  <c r="K55" i="4"/>
  <c r="U55" i="4" s="1"/>
  <c r="J78" i="19"/>
  <c r="K32" i="4"/>
  <c r="U32" i="4" s="1"/>
  <c r="CV29" i="3"/>
  <c r="E52" i="6"/>
  <c r="O52" i="6" s="1"/>
  <c r="AW78" i="3"/>
  <c r="H77" i="6"/>
  <c r="G78" i="4"/>
  <c r="R78" i="4"/>
  <c r="K43" i="4"/>
  <c r="U43" i="4" s="1"/>
  <c r="K42" i="4"/>
  <c r="U42" i="4" s="1"/>
  <c r="CL78" i="3"/>
  <c r="E15" i="6"/>
  <c r="O15" i="6" s="1"/>
  <c r="T78" i="4"/>
  <c r="CJ64" i="3"/>
  <c r="M78" i="6"/>
  <c r="D78" i="29"/>
  <c r="E78" i="27"/>
  <c r="E64" i="6"/>
  <c r="O64" i="6" s="1"/>
  <c r="CJ15" i="3"/>
  <c r="CV15" i="3" s="1"/>
  <c r="CJ39" i="3"/>
  <c r="CV39" i="3" s="1"/>
  <c r="E46" i="6"/>
  <c r="O46" i="6" s="1"/>
  <c r="K78" i="22"/>
  <c r="K56" i="4"/>
  <c r="U56" i="4" s="1"/>
  <c r="I78" i="14"/>
  <c r="E50" i="6"/>
  <c r="O50" i="6" s="1"/>
  <c r="E41" i="28"/>
  <c r="N41" i="28" s="1"/>
  <c r="BK78" i="3"/>
  <c r="K41" i="4"/>
  <c r="U41" i="4" s="1"/>
  <c r="E69" i="6"/>
  <c r="O69" i="6" s="1"/>
  <c r="E29" i="6"/>
  <c r="O29" i="6" s="1"/>
  <c r="F77" i="7"/>
  <c r="E74" i="28"/>
  <c r="N74" i="28" s="1"/>
  <c r="E78" i="16"/>
  <c r="J78" i="22"/>
  <c r="I78" i="3"/>
  <c r="E62" i="6"/>
  <c r="O62" i="6" s="1"/>
  <c r="E9" i="28"/>
  <c r="N9" i="28" s="1"/>
  <c r="E46" i="28"/>
  <c r="N46" i="28" s="1"/>
  <c r="E37" i="28"/>
  <c r="N37" i="28" s="1"/>
  <c r="K78" i="13"/>
  <c r="BE78" i="3"/>
  <c r="K63" i="4"/>
  <c r="U63" i="4" s="1"/>
  <c r="K22" i="4"/>
  <c r="U22" i="4" s="1"/>
  <c r="CJ71" i="3"/>
  <c r="T78" i="14"/>
  <c r="U57" i="4"/>
  <c r="C24" i="1"/>
  <c r="O53" i="1"/>
  <c r="K53" i="1"/>
  <c r="J53" i="1"/>
  <c r="L53" i="1"/>
  <c r="N53" i="1"/>
  <c r="M53" i="1"/>
  <c r="M60" i="2"/>
  <c r="N60" i="2"/>
  <c r="L60" i="2"/>
  <c r="O60" i="2"/>
  <c r="K60" i="2"/>
  <c r="P60" i="2"/>
  <c r="E65" i="6"/>
  <c r="O65" i="6" s="1"/>
  <c r="K94" i="1"/>
  <c r="N94" i="1"/>
  <c r="L94" i="1"/>
  <c r="M94" i="1"/>
  <c r="O94" i="1"/>
  <c r="J94" i="1"/>
  <c r="R77" i="19"/>
  <c r="O109" i="1"/>
  <c r="N109" i="1"/>
  <c r="M109" i="1"/>
  <c r="K109" i="1"/>
  <c r="L109" i="1"/>
  <c r="J109" i="1"/>
  <c r="O47" i="1"/>
  <c r="J47" i="1"/>
  <c r="L47" i="1"/>
  <c r="N47" i="1"/>
  <c r="M47" i="1"/>
  <c r="K47" i="1"/>
  <c r="CV71" i="3"/>
  <c r="O57" i="2"/>
  <c r="M57" i="2"/>
  <c r="P57" i="2"/>
  <c r="L57" i="2"/>
  <c r="K57" i="2"/>
  <c r="N57" i="2"/>
  <c r="I77" i="2"/>
  <c r="O54" i="1"/>
  <c r="J54" i="1"/>
  <c r="K54" i="1"/>
  <c r="N54" i="1"/>
  <c r="L54" i="1"/>
  <c r="M54" i="1"/>
  <c r="H12" i="1"/>
  <c r="N15" i="2"/>
  <c r="P15" i="2"/>
  <c r="M15" i="2"/>
  <c r="L15" i="2"/>
  <c r="O15" i="2"/>
  <c r="K15" i="2"/>
  <c r="M112" i="1"/>
  <c r="O112" i="1"/>
  <c r="J112" i="1"/>
  <c r="N112" i="1"/>
  <c r="L112" i="1"/>
  <c r="K112" i="1"/>
  <c r="J13" i="1"/>
  <c r="K13" i="1"/>
  <c r="N13" i="1"/>
  <c r="O13" i="1"/>
  <c r="M13" i="1"/>
  <c r="L13" i="1"/>
  <c r="BY78" i="3"/>
  <c r="L17" i="2"/>
  <c r="O17" i="2"/>
  <c r="M17" i="2"/>
  <c r="N17" i="2"/>
  <c r="P17" i="2"/>
  <c r="K17" i="2"/>
  <c r="J67" i="1"/>
  <c r="O67" i="1"/>
  <c r="N67" i="1"/>
  <c r="K67" i="1"/>
  <c r="L67" i="1"/>
  <c r="M67" i="1"/>
  <c r="N97" i="1"/>
  <c r="J97" i="1"/>
  <c r="L97" i="1"/>
  <c r="K97" i="1"/>
  <c r="M97" i="1"/>
  <c r="O97" i="1"/>
  <c r="CJ36" i="3"/>
  <c r="N48" i="2"/>
  <c r="P48" i="2"/>
  <c r="K48" i="2"/>
  <c r="L48" i="2"/>
  <c r="O48" i="2"/>
  <c r="M48" i="2"/>
  <c r="K50" i="4"/>
  <c r="U50" i="4" s="1"/>
  <c r="N79" i="1"/>
  <c r="J79" i="1"/>
  <c r="K79" i="1"/>
  <c r="L79" i="1"/>
  <c r="O79" i="1"/>
  <c r="M79" i="1"/>
  <c r="BN78" i="3"/>
  <c r="F78" i="3"/>
  <c r="P31" i="2"/>
  <c r="K31" i="2"/>
  <c r="O31" i="2"/>
  <c r="L31" i="2"/>
  <c r="N31" i="2"/>
  <c r="M31" i="2"/>
  <c r="CJ28" i="3"/>
  <c r="CV28" i="3" s="1"/>
  <c r="L76" i="25"/>
  <c r="P10" i="2"/>
  <c r="M10" i="2"/>
  <c r="K10" i="2"/>
  <c r="N10" i="2"/>
  <c r="L10" i="2"/>
  <c r="O10" i="2"/>
  <c r="F77" i="27"/>
  <c r="H76" i="28"/>
  <c r="CJ52" i="3"/>
  <c r="CV52" i="3" s="1"/>
  <c r="F78" i="28"/>
  <c r="D78" i="25"/>
  <c r="L87" i="1"/>
  <c r="O87" i="1"/>
  <c r="M87" i="1"/>
  <c r="N87" i="1"/>
  <c r="J87" i="1"/>
  <c r="K87" i="1"/>
  <c r="M14" i="2"/>
  <c r="N14" i="2"/>
  <c r="K14" i="2"/>
  <c r="O14" i="2"/>
  <c r="P14" i="2"/>
  <c r="L14" i="2"/>
  <c r="M73" i="2"/>
  <c r="O73" i="2"/>
  <c r="K73" i="2"/>
  <c r="L73" i="2"/>
  <c r="N73" i="2"/>
  <c r="P73" i="2"/>
  <c r="J98" i="1"/>
  <c r="O98" i="1"/>
  <c r="M98" i="1"/>
  <c r="K98" i="1"/>
  <c r="N98" i="1"/>
  <c r="L98" i="1"/>
  <c r="O102" i="1"/>
  <c r="N102" i="1"/>
  <c r="M102" i="1"/>
  <c r="L102" i="1"/>
  <c r="J102" i="1"/>
  <c r="K102" i="1"/>
  <c r="V76" i="14"/>
  <c r="K39" i="4"/>
  <c r="U39" i="4" s="1"/>
  <c r="K12" i="2"/>
  <c r="O12" i="2"/>
  <c r="L12" i="2"/>
  <c r="P12" i="2"/>
  <c r="M12" i="2"/>
  <c r="N12" i="2"/>
  <c r="D78" i="17"/>
  <c r="L22" i="2"/>
  <c r="K22" i="2"/>
  <c r="O22" i="2"/>
  <c r="P22" i="2"/>
  <c r="M22" i="2"/>
  <c r="N22" i="2"/>
  <c r="K32" i="1"/>
  <c r="L32" i="1"/>
  <c r="N32" i="1"/>
  <c r="M32" i="1"/>
  <c r="J32" i="1"/>
  <c r="O32" i="1"/>
  <c r="E22" i="6"/>
  <c r="O22" i="6" s="1"/>
  <c r="I78" i="28"/>
  <c r="F76" i="27"/>
  <c r="E65" i="28"/>
  <c r="N65" i="28" s="1"/>
  <c r="D77" i="13"/>
  <c r="O77" i="13" s="1"/>
  <c r="O57" i="13"/>
  <c r="K85" i="1"/>
  <c r="M85" i="1"/>
  <c r="J85" i="1"/>
  <c r="L85" i="1"/>
  <c r="O85" i="1"/>
  <c r="N85" i="1"/>
  <c r="J60" i="1"/>
  <c r="L60" i="1"/>
  <c r="O60" i="1"/>
  <c r="N60" i="1"/>
  <c r="M60" i="1"/>
  <c r="K60" i="1"/>
  <c r="O128" i="1"/>
  <c r="N128" i="1"/>
  <c r="M128" i="1"/>
  <c r="L128" i="1"/>
  <c r="K128" i="1"/>
  <c r="J128" i="1"/>
  <c r="CJ62" i="3"/>
  <c r="CV62" i="3" s="1"/>
  <c r="O30" i="1"/>
  <c r="N30" i="1"/>
  <c r="L30" i="1"/>
  <c r="J30" i="1"/>
  <c r="M30" i="1"/>
  <c r="K30" i="1"/>
  <c r="E71" i="28"/>
  <c r="N71" i="28" s="1"/>
  <c r="H76" i="15"/>
  <c r="N16" i="2"/>
  <c r="L16" i="2"/>
  <c r="M16" i="2"/>
  <c r="O16" i="2"/>
  <c r="K16" i="2"/>
  <c r="P16" i="2"/>
  <c r="CJ65" i="3"/>
  <c r="CV65" i="3" s="1"/>
  <c r="L108" i="1"/>
  <c r="K108" i="1"/>
  <c r="O108" i="1"/>
  <c r="J108" i="1"/>
  <c r="N108" i="1"/>
  <c r="M108" i="1"/>
  <c r="G77" i="11"/>
  <c r="O13" i="2"/>
  <c r="N13" i="2"/>
  <c r="M13" i="2"/>
  <c r="K13" i="2"/>
  <c r="P13" i="2"/>
  <c r="L13" i="2"/>
  <c r="M40" i="1"/>
  <c r="O40" i="1"/>
  <c r="L40" i="1"/>
  <c r="N40" i="1"/>
  <c r="J40" i="1"/>
  <c r="K40" i="1"/>
  <c r="O7" i="2"/>
  <c r="N7" i="2"/>
  <c r="L7" i="2"/>
  <c r="K7" i="2"/>
  <c r="P7" i="2"/>
  <c r="M7" i="2"/>
  <c r="I76" i="2"/>
  <c r="H77" i="15"/>
  <c r="P8" i="2"/>
  <c r="O8" i="2"/>
  <c r="N8" i="2"/>
  <c r="K8" i="2"/>
  <c r="M8" i="2"/>
  <c r="L8" i="2"/>
  <c r="E8" i="28"/>
  <c r="N8" i="28" s="1"/>
  <c r="K20" i="2"/>
  <c r="O20" i="2"/>
  <c r="N20" i="2"/>
  <c r="P20" i="2"/>
  <c r="M20" i="2"/>
  <c r="L20" i="2"/>
  <c r="L125" i="1"/>
  <c r="O125" i="1"/>
  <c r="J125" i="1"/>
  <c r="M125" i="1"/>
  <c r="N125" i="1"/>
  <c r="K125" i="1"/>
  <c r="J78" i="6"/>
  <c r="O129" i="1"/>
  <c r="K129" i="1"/>
  <c r="M129" i="1"/>
  <c r="N129" i="1"/>
  <c r="J129" i="1"/>
  <c r="L129" i="1"/>
  <c r="J78" i="3"/>
  <c r="CM76" i="3"/>
  <c r="CM78" i="3" s="1"/>
  <c r="G78" i="21"/>
  <c r="F78" i="25"/>
  <c r="E30" i="28"/>
  <c r="N30" i="28" s="1"/>
  <c r="BL78" i="3"/>
  <c r="D78" i="2"/>
  <c r="S78" i="4"/>
  <c r="K60" i="4"/>
  <c r="U60" i="4" s="1"/>
  <c r="N82" i="1"/>
  <c r="J82" i="1"/>
  <c r="O82" i="1"/>
  <c r="L82" i="1"/>
  <c r="M82" i="1"/>
  <c r="K82" i="1"/>
  <c r="T78" i="3"/>
  <c r="L83" i="1"/>
  <c r="N83" i="1"/>
  <c r="K83" i="1"/>
  <c r="J83" i="1"/>
  <c r="M83" i="1"/>
  <c r="O83" i="1"/>
  <c r="J58" i="1"/>
  <c r="M58" i="1"/>
  <c r="L58" i="1"/>
  <c r="N58" i="1"/>
  <c r="O58" i="1"/>
  <c r="K58" i="1"/>
  <c r="CN78" i="3"/>
  <c r="F78" i="15"/>
  <c r="J121" i="1"/>
  <c r="N121" i="1"/>
  <c r="M121" i="1"/>
  <c r="K121" i="1"/>
  <c r="L121" i="1"/>
  <c r="O121" i="1"/>
  <c r="G78" i="15"/>
  <c r="L29" i="2"/>
  <c r="O29" i="2"/>
  <c r="P29" i="2"/>
  <c r="K29" i="2"/>
  <c r="N29" i="2"/>
  <c r="M29" i="2"/>
  <c r="M77" i="22"/>
  <c r="N64" i="2"/>
  <c r="L64" i="2"/>
  <c r="P64" i="2"/>
  <c r="M64" i="2"/>
  <c r="O64" i="2"/>
  <c r="K64" i="2"/>
  <c r="E78" i="20"/>
  <c r="G78" i="20"/>
  <c r="H78" i="20"/>
  <c r="CT78" i="3"/>
  <c r="K27" i="4"/>
  <c r="U27" i="4" s="1"/>
  <c r="K40" i="4"/>
  <c r="U40" i="4" s="1"/>
  <c r="K74" i="2"/>
  <c r="P74" i="2"/>
  <c r="O74" i="2"/>
  <c r="N74" i="2"/>
  <c r="L74" i="2"/>
  <c r="M74" i="2"/>
  <c r="N45" i="2"/>
  <c r="P45" i="2"/>
  <c r="K45" i="2"/>
  <c r="L45" i="2"/>
  <c r="M45" i="2"/>
  <c r="O45" i="2"/>
  <c r="D78" i="26"/>
  <c r="O30" i="2"/>
  <c r="P30" i="2"/>
  <c r="L30" i="2"/>
  <c r="N30" i="2"/>
  <c r="M30" i="2"/>
  <c r="K30" i="2"/>
  <c r="O44" i="2"/>
  <c r="N44" i="2"/>
  <c r="M44" i="2"/>
  <c r="K44" i="2"/>
  <c r="P44" i="2"/>
  <c r="L44" i="2"/>
  <c r="N56" i="1"/>
  <c r="J56" i="1"/>
  <c r="M56" i="1"/>
  <c r="O56" i="1"/>
  <c r="L56" i="1"/>
  <c r="K56" i="1"/>
  <c r="D78" i="20"/>
  <c r="L49" i="2"/>
  <c r="P49" i="2"/>
  <c r="M49" i="2"/>
  <c r="N49" i="2"/>
  <c r="O49" i="2"/>
  <c r="K49" i="2"/>
  <c r="CV64" i="3"/>
  <c r="E13" i="6"/>
  <c r="O13" i="6" s="1"/>
  <c r="O19" i="2"/>
  <c r="L19" i="2"/>
  <c r="M19" i="2"/>
  <c r="K19" i="2"/>
  <c r="N19" i="2"/>
  <c r="P19" i="2"/>
  <c r="J63" i="1"/>
  <c r="N63" i="1"/>
  <c r="L63" i="1"/>
  <c r="M63" i="1"/>
  <c r="O63" i="1"/>
  <c r="K63" i="1"/>
  <c r="L89" i="1"/>
  <c r="J89" i="1"/>
  <c r="M89" i="1"/>
  <c r="N89" i="1"/>
  <c r="O89" i="1"/>
  <c r="K89" i="1"/>
  <c r="AK78" i="3"/>
  <c r="CV69" i="3"/>
  <c r="M78" i="4"/>
  <c r="E78" i="19"/>
  <c r="O47" i="2"/>
  <c r="N47" i="2"/>
  <c r="M47" i="2"/>
  <c r="K47" i="2"/>
  <c r="P47" i="2"/>
  <c r="L47" i="2"/>
  <c r="K90" i="1"/>
  <c r="J90" i="1"/>
  <c r="O90" i="1"/>
  <c r="N90" i="1"/>
  <c r="L90" i="1"/>
  <c r="M90" i="1"/>
  <c r="N21" i="2"/>
  <c r="P21" i="2"/>
  <c r="L21" i="2"/>
  <c r="M21" i="2"/>
  <c r="K21" i="2"/>
  <c r="O21" i="2"/>
  <c r="I78" i="6"/>
  <c r="G78" i="22"/>
  <c r="E58" i="28"/>
  <c r="N58" i="28" s="1"/>
  <c r="N116" i="1"/>
  <c r="O116" i="1"/>
  <c r="L116" i="1"/>
  <c r="M116" i="1"/>
  <c r="J116" i="1"/>
  <c r="K116" i="1"/>
  <c r="O10" i="1"/>
  <c r="N10" i="1"/>
  <c r="J10" i="1"/>
  <c r="K10" i="1"/>
  <c r="M10" i="1"/>
  <c r="L10" i="1"/>
  <c r="O48" i="1"/>
  <c r="M48" i="1"/>
  <c r="L48" i="1"/>
  <c r="K48" i="1"/>
  <c r="J48" i="1"/>
  <c r="N48" i="1"/>
  <c r="R78" i="3"/>
  <c r="F76" i="7"/>
  <c r="M23" i="1"/>
  <c r="L23" i="1"/>
  <c r="N23" i="1"/>
  <c r="J23" i="1"/>
  <c r="K23" i="1"/>
  <c r="O23" i="1"/>
  <c r="P34" i="2"/>
  <c r="M34" i="2"/>
  <c r="O34" i="2"/>
  <c r="L34" i="2"/>
  <c r="N34" i="2"/>
  <c r="K34" i="2"/>
  <c r="BI78" i="3"/>
  <c r="O80" i="1"/>
  <c r="M80" i="1"/>
  <c r="L80" i="1"/>
  <c r="K80" i="1"/>
  <c r="J80" i="1"/>
  <c r="N80" i="1"/>
  <c r="F77" i="16"/>
  <c r="D78" i="28"/>
  <c r="CE78" i="3"/>
  <c r="J16" i="1"/>
  <c r="K16" i="1"/>
  <c r="N16" i="1"/>
  <c r="M16" i="1"/>
  <c r="O16" i="1"/>
  <c r="L16" i="1"/>
  <c r="D78" i="6"/>
  <c r="CO78" i="3"/>
  <c r="BW78" i="3"/>
  <c r="E73" i="6"/>
  <c r="O73" i="6" s="1"/>
  <c r="M46" i="2"/>
  <c r="P46" i="2"/>
  <c r="K46" i="2"/>
  <c r="L46" i="2"/>
  <c r="O46" i="2"/>
  <c r="N46" i="2"/>
  <c r="E55" i="6"/>
  <c r="O55" i="6" s="1"/>
  <c r="K8" i="1"/>
  <c r="J8" i="1"/>
  <c r="M8" i="1"/>
  <c r="N8" i="1"/>
  <c r="O8" i="1"/>
  <c r="L8" i="1"/>
  <c r="CP77" i="3"/>
  <c r="J42" i="1"/>
  <c r="N42" i="1"/>
  <c r="O42" i="1"/>
  <c r="M42" i="1"/>
  <c r="L42" i="1"/>
  <c r="K42" i="1"/>
  <c r="K69" i="4"/>
  <c r="U69" i="4" s="1"/>
  <c r="K77" i="29"/>
  <c r="E33" i="28"/>
  <c r="N33" i="28" s="1"/>
  <c r="M78" i="3"/>
  <c r="N76" i="4"/>
  <c r="H78" i="5"/>
  <c r="K53" i="4"/>
  <c r="U53" i="4" s="1"/>
  <c r="E78" i="4"/>
  <c r="K66" i="2"/>
  <c r="N66" i="2"/>
  <c r="M66" i="2"/>
  <c r="L66" i="2"/>
  <c r="P66" i="2"/>
  <c r="O66" i="2"/>
  <c r="N26" i="1"/>
  <c r="M26" i="1"/>
  <c r="O26" i="1"/>
  <c r="L26" i="1"/>
  <c r="K26" i="1"/>
  <c r="J26" i="1"/>
  <c r="K9" i="1"/>
  <c r="O9" i="1"/>
  <c r="J9" i="1"/>
  <c r="L9" i="1"/>
  <c r="N9" i="1"/>
  <c r="M9" i="1"/>
  <c r="J7" i="1"/>
  <c r="O7" i="1"/>
  <c r="K7" i="1"/>
  <c r="M7" i="1"/>
  <c r="N7" i="1"/>
  <c r="L7" i="1"/>
  <c r="K71" i="1"/>
  <c r="M71" i="1"/>
  <c r="L71" i="1"/>
  <c r="N71" i="1"/>
  <c r="J71" i="1"/>
  <c r="O71" i="1"/>
  <c r="E78" i="14"/>
  <c r="CV8" i="3"/>
  <c r="I78" i="20"/>
  <c r="CB78" i="3"/>
  <c r="O41" i="1"/>
  <c r="N41" i="1"/>
  <c r="M41" i="1"/>
  <c r="L41" i="1"/>
  <c r="J41" i="1"/>
  <c r="K41" i="1"/>
  <c r="H35" i="1"/>
  <c r="E78" i="7"/>
  <c r="BV78" i="3"/>
  <c r="CV10" i="3"/>
  <c r="K39" i="2"/>
  <c r="O39" i="2"/>
  <c r="L39" i="2"/>
  <c r="P39" i="2"/>
  <c r="M39" i="2"/>
  <c r="N39" i="2"/>
  <c r="L37" i="1"/>
  <c r="M37" i="1"/>
  <c r="N37" i="1"/>
  <c r="K37" i="1"/>
  <c r="O37" i="1"/>
  <c r="J37" i="1"/>
  <c r="P53" i="2"/>
  <c r="O53" i="2"/>
  <c r="L53" i="2"/>
  <c r="M53" i="2"/>
  <c r="K53" i="2"/>
  <c r="N53" i="2"/>
  <c r="I77" i="5"/>
  <c r="N69" i="2"/>
  <c r="K69" i="2"/>
  <c r="M69" i="2"/>
  <c r="O69" i="2"/>
  <c r="P69" i="2"/>
  <c r="L69" i="2"/>
  <c r="F78" i="11"/>
  <c r="G78" i="14"/>
  <c r="D78" i="14"/>
  <c r="E21" i="28"/>
  <c r="N21" i="28" s="1"/>
  <c r="H20" i="1"/>
  <c r="E57" i="28"/>
  <c r="H77" i="28"/>
  <c r="H78" i="3"/>
  <c r="M124" i="1"/>
  <c r="L124" i="1"/>
  <c r="O124" i="1"/>
  <c r="J124" i="1"/>
  <c r="N124" i="1"/>
  <c r="K124" i="1"/>
  <c r="K36" i="1"/>
  <c r="L36" i="1"/>
  <c r="O36" i="1"/>
  <c r="N36" i="1"/>
  <c r="M36" i="1"/>
  <c r="J36" i="1"/>
  <c r="D78" i="27"/>
  <c r="M70" i="2"/>
  <c r="K70" i="2"/>
  <c r="L70" i="2"/>
  <c r="P70" i="2"/>
  <c r="O70" i="2"/>
  <c r="N70" i="2"/>
  <c r="CV70" i="3"/>
  <c r="M21" i="1"/>
  <c r="L21" i="1"/>
  <c r="N21" i="1"/>
  <c r="O21" i="1"/>
  <c r="J21" i="1"/>
  <c r="K21" i="1"/>
  <c r="M127" i="1"/>
  <c r="L127" i="1"/>
  <c r="J127" i="1"/>
  <c r="O127" i="1"/>
  <c r="K127" i="1"/>
  <c r="N127" i="1"/>
  <c r="H27" i="1"/>
  <c r="G78" i="3"/>
  <c r="F78" i="5"/>
  <c r="AO78" i="3"/>
  <c r="F76" i="24"/>
  <c r="F78" i="24" s="1"/>
  <c r="O11" i="1"/>
  <c r="L11" i="1"/>
  <c r="J11" i="1"/>
  <c r="K11" i="1"/>
  <c r="N11" i="1"/>
  <c r="M11" i="1"/>
  <c r="H38" i="1"/>
  <c r="N119" i="1"/>
  <c r="J119" i="1"/>
  <c r="M119" i="1"/>
  <c r="O119" i="1"/>
  <c r="L119" i="1"/>
  <c r="K119" i="1"/>
  <c r="H130" i="1"/>
  <c r="C132" i="1"/>
  <c r="H132" i="1" s="1"/>
  <c r="N23" i="2"/>
  <c r="K23" i="2"/>
  <c r="M23" i="2"/>
  <c r="P23" i="2"/>
  <c r="O23" i="2"/>
  <c r="L23" i="2"/>
  <c r="E11" i="28"/>
  <c r="N11" i="28" s="1"/>
  <c r="CJ42" i="3"/>
  <c r="N25" i="1"/>
  <c r="L25" i="1"/>
  <c r="O25" i="1"/>
  <c r="J25" i="1"/>
  <c r="M25" i="1"/>
  <c r="K25" i="1"/>
  <c r="I78" i="4"/>
  <c r="W78" i="3"/>
  <c r="D78" i="7"/>
  <c r="P78" i="19"/>
  <c r="M78" i="19"/>
  <c r="E78" i="26"/>
  <c r="E78" i="13"/>
  <c r="D78" i="22"/>
  <c r="G78" i="26"/>
  <c r="O7" i="13"/>
  <c r="D76" i="13"/>
  <c r="L78" i="14"/>
  <c r="M25" i="2"/>
  <c r="L25" i="2"/>
  <c r="K25" i="2"/>
  <c r="P25" i="2"/>
  <c r="O25" i="2"/>
  <c r="N25" i="2"/>
  <c r="O28" i="1"/>
  <c r="N28" i="1"/>
  <c r="M28" i="1"/>
  <c r="K28" i="1"/>
  <c r="L28" i="1"/>
  <c r="J28" i="1"/>
  <c r="K28" i="4"/>
  <c r="U28" i="4" s="1"/>
  <c r="D78" i="23"/>
  <c r="F78" i="19"/>
  <c r="S78" i="14"/>
  <c r="K23" i="4"/>
  <c r="U23" i="4" s="1"/>
  <c r="N78" i="13"/>
  <c r="K16" i="4"/>
  <c r="U16" i="4" s="1"/>
  <c r="H78" i="4"/>
  <c r="O70" i="1"/>
  <c r="M70" i="1"/>
  <c r="K70" i="1"/>
  <c r="N70" i="1"/>
  <c r="J70" i="1"/>
  <c r="L70" i="1"/>
  <c r="K77" i="28"/>
  <c r="K55" i="2"/>
  <c r="P55" i="2"/>
  <c r="N55" i="2"/>
  <c r="O55" i="2"/>
  <c r="L55" i="2"/>
  <c r="M55" i="2"/>
  <c r="E61" i="6"/>
  <c r="O61" i="6" s="1"/>
  <c r="F78" i="20"/>
  <c r="E66" i="6"/>
  <c r="O66" i="6" s="1"/>
  <c r="AQ78" i="3"/>
  <c r="AS78" i="3"/>
  <c r="CV51" i="3"/>
  <c r="G78" i="13"/>
  <c r="N78" i="19"/>
  <c r="AY78" i="3"/>
  <c r="CJ56" i="3"/>
  <c r="CV56" i="3" s="1"/>
  <c r="H117" i="1"/>
  <c r="P37" i="2"/>
  <c r="M37" i="2"/>
  <c r="O37" i="2"/>
  <c r="K37" i="2"/>
  <c r="L37" i="2"/>
  <c r="N37" i="2"/>
  <c r="D131" i="1"/>
  <c r="D133" i="1" s="1"/>
  <c r="O123" i="1"/>
  <c r="N123" i="1"/>
  <c r="K123" i="1"/>
  <c r="J123" i="1"/>
  <c r="L123" i="1"/>
  <c r="M123" i="1"/>
  <c r="M65" i="1"/>
  <c r="L65" i="1"/>
  <c r="J65" i="1"/>
  <c r="K65" i="1"/>
  <c r="O65" i="1"/>
  <c r="N65" i="1"/>
  <c r="K37" i="4"/>
  <c r="U37" i="4" s="1"/>
  <c r="O66" i="1"/>
  <c r="J66" i="1"/>
  <c r="L66" i="1"/>
  <c r="M66" i="1"/>
  <c r="K66" i="1"/>
  <c r="N66" i="1"/>
  <c r="AP78" i="3"/>
  <c r="G78" i="25"/>
  <c r="K18" i="4"/>
  <c r="U18" i="4" s="1"/>
  <c r="E19" i="28"/>
  <c r="N19" i="28" s="1"/>
  <c r="CR78" i="3"/>
  <c r="AU78" i="3"/>
  <c r="BF78" i="3"/>
  <c r="O9" i="2"/>
  <c r="P9" i="2"/>
  <c r="M9" i="2"/>
  <c r="K9" i="2"/>
  <c r="N9" i="2"/>
  <c r="L9" i="2"/>
  <c r="M61" i="2"/>
  <c r="N61" i="2"/>
  <c r="L61" i="2"/>
  <c r="P61" i="2"/>
  <c r="O61" i="2"/>
  <c r="K61" i="2"/>
  <c r="N64" i="1"/>
  <c r="O64" i="1"/>
  <c r="M64" i="1"/>
  <c r="K64" i="1"/>
  <c r="L64" i="1"/>
  <c r="J64" i="1"/>
  <c r="H93" i="1"/>
  <c r="O122" i="1"/>
  <c r="M122" i="1"/>
  <c r="K122" i="1"/>
  <c r="L122" i="1"/>
  <c r="J122" i="1"/>
  <c r="N122" i="1"/>
  <c r="N33" i="2"/>
  <c r="P33" i="2"/>
  <c r="L33" i="2"/>
  <c r="O33" i="2"/>
  <c r="K33" i="2"/>
  <c r="M33" i="2"/>
  <c r="J118" i="1"/>
  <c r="O118" i="1"/>
  <c r="M118" i="1"/>
  <c r="L118" i="1"/>
  <c r="K118" i="1"/>
  <c r="N118" i="1"/>
  <c r="CI78" i="3"/>
  <c r="L65" i="2"/>
  <c r="K65" i="2"/>
  <c r="P65" i="2"/>
  <c r="N65" i="2"/>
  <c r="O65" i="2"/>
  <c r="M65" i="2"/>
  <c r="V77" i="14"/>
  <c r="K56" i="2"/>
  <c r="P56" i="2"/>
  <c r="N56" i="2"/>
  <c r="L56" i="2"/>
  <c r="O56" i="2"/>
  <c r="M56" i="2"/>
  <c r="N110" i="1"/>
  <c r="J110" i="1"/>
  <c r="K110" i="1"/>
  <c r="M110" i="1"/>
  <c r="L110" i="1"/>
  <c r="O110" i="1"/>
  <c r="L40" i="2"/>
  <c r="K40" i="2"/>
  <c r="P40" i="2"/>
  <c r="M40" i="2"/>
  <c r="N40" i="2"/>
  <c r="O40" i="2"/>
  <c r="H120" i="1"/>
  <c r="G131" i="1"/>
  <c r="G133" i="1" s="1"/>
  <c r="N78" i="14"/>
  <c r="H69" i="1"/>
  <c r="D76" i="3"/>
  <c r="CV7" i="3"/>
  <c r="R76" i="19"/>
  <c r="D78" i="19"/>
  <c r="M42" i="2"/>
  <c r="P42" i="2"/>
  <c r="O42" i="2"/>
  <c r="L42" i="2"/>
  <c r="N42" i="2"/>
  <c r="K42" i="2"/>
  <c r="O57" i="1"/>
  <c r="L57" i="1"/>
  <c r="K57" i="1"/>
  <c r="J57" i="1"/>
  <c r="M57" i="1"/>
  <c r="N57" i="1"/>
  <c r="N18" i="2"/>
  <c r="K18" i="2"/>
  <c r="L18" i="2"/>
  <c r="P18" i="2"/>
  <c r="O18" i="2"/>
  <c r="M18" i="2"/>
  <c r="E47" i="28"/>
  <c r="N47" i="28" s="1"/>
  <c r="E68" i="6"/>
  <c r="O68" i="6" s="1"/>
  <c r="CA78" i="3"/>
  <c r="CV41" i="3"/>
  <c r="G76" i="11"/>
  <c r="CJ37" i="3"/>
  <c r="CV37" i="3" s="1"/>
  <c r="O77" i="1"/>
  <c r="L77" i="1"/>
  <c r="J77" i="1"/>
  <c r="M77" i="1"/>
  <c r="K77" i="1"/>
  <c r="N77" i="1"/>
  <c r="P41" i="2"/>
  <c r="L41" i="2"/>
  <c r="M41" i="2"/>
  <c r="N41" i="2"/>
  <c r="K41" i="2"/>
  <c r="O41" i="2"/>
  <c r="BM78" i="3"/>
  <c r="M26" i="2"/>
  <c r="L26" i="2"/>
  <c r="K26" i="2"/>
  <c r="P26" i="2"/>
  <c r="N26" i="2"/>
  <c r="O26" i="2"/>
  <c r="CJ58" i="3"/>
  <c r="CV58" i="3" s="1"/>
  <c r="L78" i="6"/>
  <c r="M61" i="1"/>
  <c r="J61" i="1"/>
  <c r="N61" i="1"/>
  <c r="O61" i="1"/>
  <c r="L61" i="1"/>
  <c r="K61" i="1"/>
  <c r="AF78" i="3"/>
  <c r="E41" i="6"/>
  <c r="O41" i="6" s="1"/>
  <c r="K114" i="1"/>
  <c r="J114" i="1"/>
  <c r="L114" i="1"/>
  <c r="O114" i="1"/>
  <c r="M114" i="1"/>
  <c r="N114" i="1"/>
  <c r="CM77" i="3"/>
  <c r="CU78" i="3"/>
  <c r="K76" i="6"/>
  <c r="E28" i="28"/>
  <c r="N28" i="28" s="1"/>
  <c r="CJ43" i="3"/>
  <c r="CV43" i="3" s="1"/>
  <c r="K76" i="28"/>
  <c r="D77" i="3"/>
  <c r="E38" i="28"/>
  <c r="N38" i="28" s="1"/>
  <c r="E61" i="28"/>
  <c r="N61" i="28" s="1"/>
  <c r="E45" i="6"/>
  <c r="O45" i="6" s="1"/>
  <c r="Q78" i="19"/>
  <c r="K32" i="2"/>
  <c r="L32" i="2"/>
  <c r="M32" i="2"/>
  <c r="O32" i="2"/>
  <c r="P32" i="2"/>
  <c r="N32" i="2"/>
  <c r="CV19" i="3"/>
  <c r="J76" i="20"/>
  <c r="J111" i="1"/>
  <c r="L111" i="1"/>
  <c r="N111" i="1"/>
  <c r="O111" i="1"/>
  <c r="K111" i="1"/>
  <c r="M111" i="1"/>
  <c r="Q76" i="4"/>
  <c r="H76" i="6"/>
  <c r="CV9" i="3"/>
  <c r="H78" i="2"/>
  <c r="CJ73" i="3"/>
  <c r="CV73" i="3" s="1"/>
  <c r="J78" i="13"/>
  <c r="CV12" i="3"/>
  <c r="K8" i="4"/>
  <c r="U8" i="4" s="1"/>
  <c r="L43" i="1"/>
  <c r="M43" i="1"/>
  <c r="K43" i="1"/>
  <c r="O43" i="1"/>
  <c r="J43" i="1"/>
  <c r="N43" i="1"/>
  <c r="M76" i="22"/>
  <c r="D78" i="21"/>
  <c r="K75" i="4"/>
  <c r="U75" i="4" s="1"/>
  <c r="H77" i="26"/>
  <c r="M46" i="1"/>
  <c r="N46" i="1"/>
  <c r="L46" i="1"/>
  <c r="J46" i="1"/>
  <c r="O46" i="1"/>
  <c r="K46" i="1"/>
  <c r="CJ59" i="3"/>
  <c r="CV59" i="3" s="1"/>
  <c r="D78" i="10"/>
  <c r="H29" i="1"/>
  <c r="E48" i="6"/>
  <c r="O48" i="6" s="1"/>
  <c r="N75" i="1"/>
  <c r="M75" i="1"/>
  <c r="K75" i="1"/>
  <c r="L75" i="1"/>
  <c r="J75" i="1"/>
  <c r="O75" i="1"/>
  <c r="F78" i="4"/>
  <c r="Q77" i="4"/>
  <c r="E54" i="28"/>
  <c r="N54" i="28" s="1"/>
  <c r="L49" i="1"/>
  <c r="M49" i="1"/>
  <c r="J49" i="1"/>
  <c r="K49" i="1"/>
  <c r="O49" i="1"/>
  <c r="N49" i="1"/>
  <c r="P78" i="4"/>
  <c r="E10" i="6"/>
  <c r="O10" i="6" s="1"/>
  <c r="H74" i="1"/>
  <c r="CJ33" i="3"/>
  <c r="CV33" i="3" s="1"/>
  <c r="L78" i="3"/>
  <c r="H78" i="22"/>
  <c r="M86" i="1"/>
  <c r="K86" i="1"/>
  <c r="N86" i="1"/>
  <c r="L86" i="1"/>
  <c r="O86" i="1"/>
  <c r="J86" i="1"/>
  <c r="H115" i="1"/>
  <c r="J73" i="1"/>
  <c r="O73" i="1"/>
  <c r="M73" i="1"/>
  <c r="L73" i="1"/>
  <c r="K73" i="1"/>
  <c r="N73" i="1"/>
  <c r="N81" i="1"/>
  <c r="M81" i="1"/>
  <c r="L81" i="1"/>
  <c r="K81" i="1"/>
  <c r="O81" i="1"/>
  <c r="J81" i="1"/>
  <c r="G78" i="2"/>
  <c r="O92" i="1"/>
  <c r="N92" i="1"/>
  <c r="L92" i="1"/>
  <c r="J92" i="1"/>
  <c r="K92" i="1"/>
  <c r="M92" i="1"/>
  <c r="O19" i="1"/>
  <c r="K19" i="1"/>
  <c r="M19" i="1"/>
  <c r="N19" i="1"/>
  <c r="J19" i="1"/>
  <c r="L19" i="1"/>
  <c r="E73" i="28"/>
  <c r="N73" i="28" s="1"/>
  <c r="CV21" i="3"/>
  <c r="BC78" i="3"/>
  <c r="N107" i="1"/>
  <c r="L107" i="1"/>
  <c r="M107" i="1"/>
  <c r="O107" i="1"/>
  <c r="J107" i="1"/>
  <c r="K107" i="1"/>
  <c r="BR78" i="3"/>
  <c r="N68" i="2"/>
  <c r="K68" i="2"/>
  <c r="M68" i="2"/>
  <c r="L68" i="2"/>
  <c r="P68" i="2"/>
  <c r="O68" i="2"/>
  <c r="M58" i="2"/>
  <c r="L58" i="2"/>
  <c r="O58" i="2"/>
  <c r="K58" i="2"/>
  <c r="P58" i="2"/>
  <c r="N58" i="2"/>
  <c r="CJ17" i="3"/>
  <c r="CV17" i="3" s="1"/>
  <c r="F78" i="2"/>
  <c r="I78" i="25"/>
  <c r="N78" i="3"/>
  <c r="K19" i="4"/>
  <c r="U19" i="4" s="1"/>
  <c r="K35" i="4"/>
  <c r="U35" i="4" s="1"/>
  <c r="CJ25" i="3"/>
  <c r="CV25" i="3" s="1"/>
  <c r="BS78" i="3"/>
  <c r="J91" i="1"/>
  <c r="L91" i="1"/>
  <c r="M91" i="1"/>
  <c r="N91" i="1"/>
  <c r="O91" i="1"/>
  <c r="K91" i="1"/>
  <c r="CJ41" i="3"/>
  <c r="K30" i="4"/>
  <c r="U30" i="4" s="1"/>
  <c r="K50" i="2"/>
  <c r="M50" i="2"/>
  <c r="L50" i="2"/>
  <c r="P50" i="2"/>
  <c r="N50" i="2"/>
  <c r="O50" i="2"/>
  <c r="P78" i="14"/>
  <c r="CG78" i="3"/>
  <c r="BZ78" i="3"/>
  <c r="AR78" i="3"/>
  <c r="I78" i="22"/>
  <c r="O103" i="1"/>
  <c r="N103" i="1"/>
  <c r="J103" i="1"/>
  <c r="L103" i="1"/>
  <c r="K103" i="1"/>
  <c r="M103" i="1"/>
  <c r="AJ78" i="3"/>
  <c r="CV72" i="3"/>
  <c r="CJ57" i="3"/>
  <c r="L96" i="1"/>
  <c r="N96" i="1"/>
  <c r="M96" i="1"/>
  <c r="J96" i="1"/>
  <c r="K96" i="1"/>
  <c r="O96" i="1"/>
  <c r="O71" i="2"/>
  <c r="N71" i="2"/>
  <c r="L71" i="2"/>
  <c r="P71" i="2"/>
  <c r="M71" i="2"/>
  <c r="K71" i="2"/>
  <c r="E57" i="6"/>
  <c r="D78" i="5"/>
  <c r="I76" i="5"/>
  <c r="M54" i="2"/>
  <c r="O54" i="2"/>
  <c r="P54" i="2"/>
  <c r="N54" i="2"/>
  <c r="L54" i="2"/>
  <c r="K54" i="2"/>
  <c r="D78" i="9"/>
  <c r="H105" i="1"/>
  <c r="O45" i="1"/>
  <c r="L45" i="1"/>
  <c r="M45" i="1"/>
  <c r="K45" i="1"/>
  <c r="J45" i="1"/>
  <c r="N45" i="1"/>
  <c r="K24" i="2"/>
  <c r="L24" i="2"/>
  <c r="N24" i="2"/>
  <c r="M24" i="2"/>
  <c r="P24" i="2"/>
  <c r="O24" i="2"/>
  <c r="L77" i="25"/>
  <c r="J104" i="1"/>
  <c r="L104" i="1"/>
  <c r="O104" i="1"/>
  <c r="K104" i="1"/>
  <c r="N104" i="1"/>
  <c r="M104" i="1"/>
  <c r="K38" i="2"/>
  <c r="N38" i="2"/>
  <c r="M38" i="2"/>
  <c r="O38" i="2"/>
  <c r="L38" i="2"/>
  <c r="P38" i="2"/>
  <c r="K77" i="6"/>
  <c r="J59" i="1"/>
  <c r="L59" i="1"/>
  <c r="N59" i="1"/>
  <c r="M59" i="1"/>
  <c r="O59" i="1"/>
  <c r="K59" i="1"/>
  <c r="J77" i="20"/>
  <c r="O33" i="1"/>
  <c r="J33" i="1"/>
  <c r="L33" i="1"/>
  <c r="K33" i="1"/>
  <c r="N33" i="1"/>
  <c r="M33" i="1"/>
  <c r="M28" i="2"/>
  <c r="L28" i="2"/>
  <c r="N28" i="2"/>
  <c r="K28" i="2"/>
  <c r="P28" i="2"/>
  <c r="O28" i="2"/>
  <c r="F78" i="6"/>
  <c r="X78" i="3"/>
  <c r="N77" i="4"/>
  <c r="K76" i="29"/>
  <c r="E76" i="28"/>
  <c r="H17" i="1"/>
  <c r="M113" i="1"/>
  <c r="K113" i="1"/>
  <c r="L113" i="1"/>
  <c r="J113" i="1"/>
  <c r="N113" i="1"/>
  <c r="O113" i="1"/>
  <c r="CV68" i="3"/>
  <c r="Q78" i="14"/>
  <c r="H78" i="1"/>
  <c r="M63" i="2"/>
  <c r="K63" i="2"/>
  <c r="L63" i="2"/>
  <c r="O63" i="2"/>
  <c r="N63" i="2"/>
  <c r="P63" i="2"/>
  <c r="O11" i="2"/>
  <c r="P11" i="2"/>
  <c r="M11" i="2"/>
  <c r="K11" i="2"/>
  <c r="L11" i="2"/>
  <c r="N11" i="2"/>
  <c r="M101" i="1"/>
  <c r="N101" i="1"/>
  <c r="L101" i="1"/>
  <c r="O101" i="1"/>
  <c r="K101" i="1"/>
  <c r="J101" i="1"/>
  <c r="L51" i="1"/>
  <c r="J51" i="1"/>
  <c r="K51" i="1"/>
  <c r="O51" i="1"/>
  <c r="M51" i="1"/>
  <c r="N51" i="1"/>
  <c r="E78" i="11"/>
  <c r="N18" i="1"/>
  <c r="J18" i="1"/>
  <c r="O18" i="1"/>
  <c r="L18" i="1"/>
  <c r="K18" i="1"/>
  <c r="M18" i="1"/>
  <c r="H31" i="1"/>
  <c r="F76" i="12"/>
  <c r="F78" i="12" s="1"/>
  <c r="N43" i="2"/>
  <c r="L43" i="2"/>
  <c r="K43" i="2"/>
  <c r="M43" i="2"/>
  <c r="O43" i="2"/>
  <c r="P43" i="2"/>
  <c r="Q78" i="3"/>
  <c r="O84" i="1"/>
  <c r="N84" i="1"/>
  <c r="M84" i="1"/>
  <c r="K84" i="1"/>
  <c r="J84" i="1"/>
  <c r="L84" i="1"/>
  <c r="K51" i="4"/>
  <c r="U51" i="4" s="1"/>
  <c r="AC78" i="3"/>
  <c r="O22" i="1"/>
  <c r="L22" i="1"/>
  <c r="K22" i="1"/>
  <c r="J22" i="1"/>
  <c r="N22" i="1"/>
  <c r="M22" i="1"/>
  <c r="F78" i="26"/>
  <c r="I78" i="29"/>
  <c r="AE78" i="3"/>
  <c r="E23" i="6"/>
  <c r="O23" i="6" s="1"/>
  <c r="D78" i="15"/>
  <c r="U78" i="3"/>
  <c r="J78" i="14"/>
  <c r="F77" i="12"/>
  <c r="CS78" i="3"/>
  <c r="H39" i="1"/>
  <c r="C50" i="1"/>
  <c r="H50" i="1" s="1"/>
  <c r="H76" i="26"/>
  <c r="CV36" i="3"/>
  <c r="CV42" i="3"/>
  <c r="M27" i="2"/>
  <c r="K27" i="2"/>
  <c r="L27" i="2"/>
  <c r="N27" i="2"/>
  <c r="O27" i="2"/>
  <c r="P27" i="2"/>
  <c r="CV40" i="3"/>
  <c r="CV45" i="3"/>
  <c r="CV32" i="3"/>
  <c r="E78" i="12"/>
  <c r="AG78" i="3"/>
  <c r="E45" i="28"/>
  <c r="N45" i="28" s="1"/>
  <c r="CV54" i="3"/>
  <c r="M72" i="2"/>
  <c r="N72" i="2"/>
  <c r="L72" i="2"/>
  <c r="K72" i="2"/>
  <c r="P72" i="2"/>
  <c r="O72" i="2"/>
  <c r="M68" i="1"/>
  <c r="N68" i="1"/>
  <c r="K68" i="1"/>
  <c r="J68" i="1"/>
  <c r="L68" i="1"/>
  <c r="O68" i="1"/>
  <c r="E78" i="22"/>
  <c r="E56" i="28"/>
  <c r="N56" i="28" s="1"/>
  <c r="E63" i="6"/>
  <c r="O63" i="6" s="1"/>
  <c r="H76" i="21"/>
  <c r="H77" i="21"/>
  <c r="G78" i="19"/>
  <c r="E78" i="29"/>
  <c r="K52" i="1"/>
  <c r="N52" i="1"/>
  <c r="L52" i="1"/>
  <c r="M52" i="1"/>
  <c r="O52" i="1"/>
  <c r="J52" i="1"/>
  <c r="O36" i="2"/>
  <c r="M36" i="2"/>
  <c r="N36" i="2"/>
  <c r="P36" i="2"/>
  <c r="L36" i="2"/>
  <c r="K36" i="2"/>
  <c r="H78" i="19"/>
  <c r="O126" i="1"/>
  <c r="N126" i="1"/>
  <c r="L126" i="1"/>
  <c r="J126" i="1"/>
  <c r="K126" i="1"/>
  <c r="M126" i="1"/>
  <c r="O62" i="1"/>
  <c r="K62" i="1"/>
  <c r="J62" i="1"/>
  <c r="N62" i="1"/>
  <c r="L62" i="1"/>
  <c r="M62" i="1"/>
  <c r="E34" i="28"/>
  <c r="N34" i="28" s="1"/>
  <c r="N88" i="1"/>
  <c r="M88" i="1"/>
  <c r="L88" i="1"/>
  <c r="K88" i="1"/>
  <c r="J88" i="1"/>
  <c r="O88" i="1"/>
  <c r="H76" i="1"/>
  <c r="P67" i="2"/>
  <c r="K67" i="2"/>
  <c r="O67" i="2"/>
  <c r="N67" i="2"/>
  <c r="M67" i="2"/>
  <c r="L67" i="2"/>
  <c r="E31" i="28"/>
  <c r="N31" i="28" s="1"/>
  <c r="K78" i="19"/>
  <c r="E78" i="21"/>
  <c r="E131" i="1"/>
  <c r="E133" i="1" s="1"/>
  <c r="P62" i="2"/>
  <c r="O62" i="2"/>
  <c r="L62" i="2"/>
  <c r="K62" i="2"/>
  <c r="N62" i="2"/>
  <c r="M62" i="2"/>
  <c r="K10" i="4"/>
  <c r="U10" i="4" s="1"/>
  <c r="K14" i="4"/>
  <c r="U14" i="4" s="1"/>
  <c r="CP76" i="3"/>
  <c r="CP78" i="3" s="1"/>
  <c r="K68" i="4"/>
  <c r="U68" i="4" s="1"/>
  <c r="J78" i="29"/>
  <c r="F76" i="16"/>
  <c r="F78" i="16" s="1"/>
  <c r="E78" i="25"/>
  <c r="K35" i="2"/>
  <c r="L35" i="2"/>
  <c r="M35" i="2"/>
  <c r="O35" i="2"/>
  <c r="N35" i="2"/>
  <c r="P35" i="2"/>
  <c r="I78" i="19"/>
  <c r="O106" i="1"/>
  <c r="J106" i="1"/>
  <c r="L106" i="1"/>
  <c r="N106" i="1"/>
  <c r="M106" i="1"/>
  <c r="K106" i="1"/>
  <c r="J95" i="1"/>
  <c r="L95" i="1"/>
  <c r="N95" i="1"/>
  <c r="K95" i="1"/>
  <c r="O95" i="1"/>
  <c r="M95" i="1"/>
  <c r="K38" i="4"/>
  <c r="U38" i="4" s="1"/>
  <c r="K7" i="4"/>
  <c r="D78" i="4"/>
  <c r="F78" i="21"/>
  <c r="E12" i="6"/>
  <c r="O12" i="6" s="1"/>
  <c r="CJ44" i="3"/>
  <c r="CV44" i="3" s="1"/>
  <c r="J72" i="1"/>
  <c r="M72" i="1"/>
  <c r="O72" i="1"/>
  <c r="L72" i="1"/>
  <c r="N72" i="1"/>
  <c r="K72" i="1"/>
  <c r="CJ75" i="3"/>
  <c r="CV75" i="3" s="1"/>
  <c r="J99" i="1"/>
  <c r="K99" i="1"/>
  <c r="M99" i="1"/>
  <c r="O99" i="1"/>
  <c r="N99" i="1"/>
  <c r="L99" i="1"/>
  <c r="Z78" i="3"/>
  <c r="E75" i="28"/>
  <c r="N75" i="28" s="1"/>
  <c r="BU78" i="3"/>
  <c r="L78" i="19"/>
  <c r="K34" i="1"/>
  <c r="M34" i="1"/>
  <c r="N34" i="1"/>
  <c r="J34" i="1"/>
  <c r="L34" i="1"/>
  <c r="O34" i="1"/>
  <c r="J55" i="1"/>
  <c r="O55" i="1"/>
  <c r="N55" i="1"/>
  <c r="M55" i="1"/>
  <c r="K55" i="1"/>
  <c r="L55" i="1"/>
  <c r="H100" i="1"/>
  <c r="J78" i="4"/>
  <c r="P52" i="2"/>
  <c r="N52" i="2"/>
  <c r="L52" i="2"/>
  <c r="O52" i="2"/>
  <c r="M52" i="2"/>
  <c r="K52" i="2"/>
  <c r="L59" i="2"/>
  <c r="P59" i="2"/>
  <c r="N59" i="2"/>
  <c r="M59" i="2"/>
  <c r="O59" i="2"/>
  <c r="K59" i="2"/>
  <c r="E28" i="6"/>
  <c r="O28" i="6" s="1"/>
  <c r="L51" i="2"/>
  <c r="O51" i="2"/>
  <c r="P51" i="2"/>
  <c r="M51" i="2"/>
  <c r="K51" i="2"/>
  <c r="N51" i="2"/>
  <c r="BH78" i="3"/>
  <c r="CV50" i="3"/>
  <c r="J44" i="1"/>
  <c r="O44" i="1"/>
  <c r="N44" i="1"/>
  <c r="L44" i="1"/>
  <c r="K44" i="1"/>
  <c r="M44" i="1"/>
  <c r="N15" i="1"/>
  <c r="K15" i="1"/>
  <c r="L15" i="1"/>
  <c r="J15" i="1"/>
  <c r="M15" i="1"/>
  <c r="O15" i="1"/>
  <c r="G78" i="29"/>
  <c r="O78" i="3"/>
  <c r="O75" i="2"/>
  <c r="M75" i="2"/>
  <c r="L75" i="2"/>
  <c r="K75" i="2"/>
  <c r="P75" i="2"/>
  <c r="N75" i="2"/>
  <c r="E43" i="6"/>
  <c r="O43" i="6" s="1"/>
  <c r="N76" i="28" l="1"/>
  <c r="H78" i="26"/>
  <c r="K78" i="28"/>
  <c r="E76" i="6"/>
  <c r="F78" i="7"/>
  <c r="H78" i="6"/>
  <c r="H24" i="1"/>
  <c r="M24" i="1" s="1"/>
  <c r="G78" i="11"/>
  <c r="H14" i="1"/>
  <c r="N14" i="1" s="1"/>
  <c r="K39" i="1"/>
  <c r="J39" i="1"/>
  <c r="O39" i="1"/>
  <c r="L39" i="1"/>
  <c r="N39" i="1"/>
  <c r="M39" i="1"/>
  <c r="E77" i="6"/>
  <c r="O77" i="6" s="1"/>
  <c r="O57" i="6"/>
  <c r="CJ76" i="3"/>
  <c r="CJ78" i="3" s="1"/>
  <c r="O105" i="1"/>
  <c r="L105" i="1"/>
  <c r="M105" i="1"/>
  <c r="K105" i="1"/>
  <c r="J105" i="1"/>
  <c r="N105" i="1"/>
  <c r="CJ77" i="3"/>
  <c r="L132" i="1"/>
  <c r="J132" i="1"/>
  <c r="N132" i="1"/>
  <c r="M132" i="1"/>
  <c r="K132" i="1"/>
  <c r="O132" i="1"/>
  <c r="E77" i="28"/>
  <c r="E78" i="28" s="1"/>
  <c r="N57" i="28"/>
  <c r="N77" i="28" s="1"/>
  <c r="N78" i="28" s="1"/>
  <c r="M35" i="1"/>
  <c r="N35" i="1"/>
  <c r="K35" i="1"/>
  <c r="J35" i="1"/>
  <c r="L35" i="1"/>
  <c r="O35" i="1"/>
  <c r="O24" i="1"/>
  <c r="K24" i="1"/>
  <c r="L24" i="1"/>
  <c r="K76" i="4"/>
  <c r="U7" i="4"/>
  <c r="U76" i="4" s="1"/>
  <c r="U78" i="4" s="1"/>
  <c r="N50" i="1"/>
  <c r="L50" i="1"/>
  <c r="M50" i="1"/>
  <c r="O50" i="1"/>
  <c r="K50" i="1"/>
  <c r="J50" i="1"/>
  <c r="L74" i="1"/>
  <c r="N74" i="1"/>
  <c r="K74" i="1"/>
  <c r="J74" i="1"/>
  <c r="M74" i="1"/>
  <c r="O74" i="1"/>
  <c r="R78" i="19"/>
  <c r="Q78" i="4"/>
  <c r="L120" i="1"/>
  <c r="M120" i="1"/>
  <c r="N120" i="1"/>
  <c r="J120" i="1"/>
  <c r="O120" i="1"/>
  <c r="K120" i="1"/>
  <c r="O93" i="1"/>
  <c r="N93" i="1"/>
  <c r="M93" i="1"/>
  <c r="J93" i="1"/>
  <c r="K93" i="1"/>
  <c r="L93" i="1"/>
  <c r="J130" i="1"/>
  <c r="L130" i="1"/>
  <c r="N130" i="1"/>
  <c r="K130" i="1"/>
  <c r="M130" i="1"/>
  <c r="O130" i="1"/>
  <c r="M20" i="1"/>
  <c r="L20" i="1"/>
  <c r="K20" i="1"/>
  <c r="J20" i="1"/>
  <c r="O20" i="1"/>
  <c r="N20" i="1"/>
  <c r="F78" i="27"/>
  <c r="V78" i="14"/>
  <c r="K14" i="1"/>
  <c r="O78" i="1"/>
  <c r="M78" i="1"/>
  <c r="L78" i="1"/>
  <c r="J78" i="1"/>
  <c r="K78" i="1"/>
  <c r="N78" i="1"/>
  <c r="M31" i="1"/>
  <c r="L31" i="1"/>
  <c r="J31" i="1"/>
  <c r="N31" i="1"/>
  <c r="K31" i="1"/>
  <c r="O31" i="1"/>
  <c r="H78" i="21"/>
  <c r="N27" i="1"/>
  <c r="L27" i="1"/>
  <c r="O27" i="1"/>
  <c r="K27" i="1"/>
  <c r="M27" i="1"/>
  <c r="J27" i="1"/>
  <c r="K78" i="6"/>
  <c r="M69" i="1"/>
  <c r="N69" i="1"/>
  <c r="L69" i="1"/>
  <c r="K69" i="1"/>
  <c r="O69" i="1"/>
  <c r="J69" i="1"/>
  <c r="J117" i="1"/>
  <c r="M117" i="1"/>
  <c r="N117" i="1"/>
  <c r="O117" i="1"/>
  <c r="K117" i="1"/>
  <c r="L117" i="1"/>
  <c r="N78" i="4"/>
  <c r="N76" i="2"/>
  <c r="K76" i="2"/>
  <c r="L76" i="2"/>
  <c r="P76" i="2"/>
  <c r="O76" i="2"/>
  <c r="I78" i="2"/>
  <c r="M76" i="2"/>
  <c r="H78" i="15"/>
  <c r="H78" i="28"/>
  <c r="U77" i="4"/>
  <c r="O115" i="1"/>
  <c r="L115" i="1"/>
  <c r="K115" i="1"/>
  <c r="J115" i="1"/>
  <c r="N115" i="1"/>
  <c r="M115" i="1"/>
  <c r="I78" i="5"/>
  <c r="N38" i="1"/>
  <c r="J38" i="1"/>
  <c r="L38" i="1"/>
  <c r="O38" i="1"/>
  <c r="M38" i="1"/>
  <c r="K38" i="1"/>
  <c r="L78" i="25"/>
  <c r="L29" i="1"/>
  <c r="N29" i="1"/>
  <c r="J29" i="1"/>
  <c r="K29" i="1"/>
  <c r="M29" i="1"/>
  <c r="O29" i="1"/>
  <c r="N77" i="2"/>
  <c r="M77" i="2"/>
  <c r="P77" i="2"/>
  <c r="K77" i="2"/>
  <c r="L77" i="2"/>
  <c r="O77" i="2"/>
  <c r="K77" i="4"/>
  <c r="K78" i="29"/>
  <c r="C131" i="1"/>
  <c r="K12" i="1"/>
  <c r="O12" i="1"/>
  <c r="L12" i="1"/>
  <c r="J12" i="1"/>
  <c r="N12" i="1"/>
  <c r="M12" i="1"/>
  <c r="CV76" i="3"/>
  <c r="O76" i="6"/>
  <c r="D78" i="3"/>
  <c r="O76" i="13"/>
  <c r="D78" i="13"/>
  <c r="O78" i="13" s="1"/>
  <c r="M100" i="1"/>
  <c r="L100" i="1"/>
  <c r="K100" i="1"/>
  <c r="N100" i="1"/>
  <c r="O100" i="1"/>
  <c r="J100" i="1"/>
  <c r="M76" i="1"/>
  <c r="K76" i="1"/>
  <c r="J76" i="1"/>
  <c r="O76" i="1"/>
  <c r="N76" i="1"/>
  <c r="L76" i="1"/>
  <c r="M17" i="1"/>
  <c r="N17" i="1"/>
  <c r="O17" i="1"/>
  <c r="K17" i="1"/>
  <c r="J17" i="1"/>
  <c r="L17" i="1"/>
  <c r="M78" i="22"/>
  <c r="J78" i="20"/>
  <c r="CV57" i="3"/>
  <c r="CV77" i="3" s="1"/>
  <c r="L14" i="1" l="1"/>
  <c r="M14" i="1"/>
  <c r="N24" i="1"/>
  <c r="O14" i="1"/>
  <c r="J24" i="1"/>
  <c r="J14" i="1"/>
  <c r="CV78" i="3"/>
  <c r="C133" i="1"/>
  <c r="H133" i="1" s="1"/>
  <c r="H131" i="1"/>
  <c r="K78" i="2"/>
  <c r="L78" i="2"/>
  <c r="M78" i="2"/>
  <c r="P78" i="2"/>
  <c r="O78" i="2"/>
  <c r="N78" i="2"/>
  <c r="K78" i="4"/>
  <c r="E78" i="6"/>
  <c r="O78" i="6" s="1"/>
  <c r="J133" i="1" l="1"/>
  <c r="O133" i="1"/>
  <c r="M133" i="1"/>
  <c r="K133" i="1"/>
  <c r="N133" i="1"/>
  <c r="L133" i="1"/>
  <c r="L131" i="1"/>
  <c r="K131" i="1"/>
  <c r="N131" i="1"/>
  <c r="M131" i="1"/>
  <c r="J131" i="1"/>
  <c r="O131" i="1"/>
</calcChain>
</file>

<file path=xl/sharedStrings.xml><?xml version="1.0" encoding="utf-8"?>
<sst xmlns="http://schemas.openxmlformats.org/spreadsheetml/2006/main" count="6098" uniqueCount="361">
  <si>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</si>
  <si>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</si>
  <si>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</si>
  <si>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</si>
  <si>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</si>
  <si>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</si>
  <si>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</si>
  <si>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</si>
  <si>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</si>
  <si>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</si>
  <si>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</si>
  <si>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</si>
  <si>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</si>
  <si>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</si>
  <si>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</si>
  <si>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</si>
  <si>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</si>
  <si>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</si>
  <si>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</si>
  <si>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</si>
  <si>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</si>
  <si>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</si>
  <si>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</si>
  <si>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</si>
  <si>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</si>
  <si>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</si>
  <si>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</si>
  <si>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</si>
  <si>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</si>
  <si>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</si>
  <si>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</si>
  <si>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</si>
  <si>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</si>
  <si>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</si>
  <si>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</si>
  <si>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</si>
  <si>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</si>
  <si>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</si>
  <si>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</si>
  <si>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</si>
  <si>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</si>
  <si>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</si>
  <si>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</si>
  <si>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</si>
  <si>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</si>
  <si>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</si>
  <si>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</si>
  <si>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</si>
  <si>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</si>
  <si>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</si>
  <si>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</si>
  <si>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</si>
  <si>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</si>
  <si>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</si>
  <si>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</si>
  <si>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</si>
  <si>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</si>
  <si>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</si>
  <si>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</si>
  <si>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</si>
  <si>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</si>
  <si>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</si>
  <si>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</si>
  <si>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</si>
  <si>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</si>
  <si>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</si>
  <si>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</si>
  <si>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</si>
  <si>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</si>
  <si>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</si>
  <si>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</si>
  <si>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</si>
  <si>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</si>
  <si>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</si>
  <si>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</si>
  <si>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</si>
  <si>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</si>
  <si>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</si>
  <si>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</si>
  <si>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</si>
  <si>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</si>
  <si>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</si>
  <si>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</si>
  <si>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</si>
  <si>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</si>
  <si>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</si>
  <si>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</si>
  <si>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</si>
  <si>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</si>
  <si>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</si>
  <si>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</si>
  <si>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</si>
  <si>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</si>
  <si>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</si>
  <si>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</si>
  <si>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</si>
  <si>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</si>
  <si>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</si>
  <si>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</si>
  <si>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</si>
  <si>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</si>
  <si>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</si>
  <si>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</si>
  <si>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</si>
  <si>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</si>
  <si>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</si>
  <si>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</si>
  <si>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</si>
  <si>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</si>
  <si>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</si>
  <si>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</si>
  <si>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</si>
  <si>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</si>
  <si>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</si>
  <si>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</si>
  <si>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</si>
  <si>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</si>
  <si>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</si>
  <si>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</si>
  <si>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</si>
  <si>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</si>
  <si>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</si>
  <si>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</si>
  <si>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</si>
  <si>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</si>
  <si>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</si>
  <si>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</si>
  <si>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</si>
  <si>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</si>
  <si>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</si>
  <si>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</si>
  <si>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</si>
  <si>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</si>
  <si>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</si>
  <si>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</si>
  <si>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</si>
  <si>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</si>
  <si>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</si>
  <si>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</si>
  <si>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</si>
  <si>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</si>
  <si>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</si>
  <si>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</si>
  <si>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</si>
  <si>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</si>
  <si>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</si>
  <si>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</si>
  <si>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</si>
  <si>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</si>
  <si>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</si>
  <si>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</si>
  <si>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</si>
  <si>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</si>
  <si>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</si>
  <si>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</si>
  <si>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</si>
  <si>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</si>
  <si>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</si>
  <si>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</si>
  <si>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</si>
  <si>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</si>
  <si>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</si>
  <si>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</si>
  <si>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</si>
  <si>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</si>
  <si>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</si>
  <si>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</si>
  <si>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</si>
  <si>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</si>
  <si>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</si>
  <si>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</si>
  <si>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721-Asansör Kaza Üçüncü Şahıslara Karşı Mali Sorumluluk</t>
  </si>
  <si>
    <t>Eureko Sigorta AŞ</t>
  </si>
  <si>
    <t>722-Çevre Kirliliği Mali Sorumluluk</t>
  </si>
  <si>
    <t>Referans Sigorta AŞ</t>
  </si>
  <si>
    <t>723-Cam Kırılması</t>
  </si>
  <si>
    <t>Türkiye Sigorta AŞ</t>
  </si>
  <si>
    <t>724-Hırsızlık</t>
  </si>
  <si>
    <t>HDI Sigorta AŞ</t>
  </si>
  <si>
    <t>725-Tüpgaz Zorunlu Sorumluluk</t>
  </si>
  <si>
    <t>Bereket Sigorta AŞ</t>
  </si>
  <si>
    <t>726-Tehlikeli Maddeler Zorunlu Sorumluluk</t>
  </si>
  <si>
    <t>Magdeburger Sigorta AŞ</t>
  </si>
  <si>
    <t>727-Uçak Tekne</t>
  </si>
  <si>
    <t>Mapfre Sigorta AŞ</t>
  </si>
  <si>
    <t>728-Uçak Mali Mesuliyet</t>
  </si>
  <si>
    <t>Neova Katılım Sigorta AŞ</t>
  </si>
  <si>
    <t>729-Uçak Yolcu Kaza</t>
  </si>
  <si>
    <t>Orient Sigorta AŞ</t>
  </si>
  <si>
    <t>730-Tıbbı Kötü Uygulamaya İlişkin ZMSS</t>
  </si>
  <si>
    <t>Ray Sigorta AŞ</t>
  </si>
  <si>
    <t>731-Özel Güvenlik Mali Sorumluluk</t>
  </si>
  <si>
    <t>Şeker Sigorta AŞ</t>
  </si>
  <si>
    <t>732-Zorunlu Sertifika Mali Sorumluluk</t>
  </si>
  <si>
    <t>Sompo Sigorta AŞ</t>
  </si>
  <si>
    <t>733-Mesleki Sorumluluk</t>
  </si>
  <si>
    <t>Doga Sigorta AŞ</t>
  </si>
  <si>
    <t>734-Kıyı Tesisleri Deniz Kirliliği Zorunlu Mali Sorumluluk</t>
  </si>
  <si>
    <t>Koru Sigorta AŞ</t>
  </si>
  <si>
    <t>735-Tekne Sorumluluk</t>
  </si>
  <si>
    <t>GIG Sigorta AŞ</t>
  </si>
  <si>
    <t>736-Emniyeti Suistimal</t>
  </si>
  <si>
    <t>Türk Nippon Sigorta AŞ</t>
  </si>
  <si>
    <t>737-Motorlu Kara Taşıtları Dışındaki Kara Taşıtları</t>
  </si>
  <si>
    <t>Türk P&amp;I Sigorta AŞ</t>
  </si>
  <si>
    <t>738-Nehir Araçları</t>
  </si>
  <si>
    <t>Zurich Sigorta AŞ</t>
  </si>
  <si>
    <t>739-Göl Araçları</t>
  </si>
  <si>
    <t>Ethica Sigorta AŞ</t>
  </si>
  <si>
    <t>740-İhtiyari Deprem</t>
  </si>
  <si>
    <t>Quick Sigorta AŞ</t>
  </si>
  <si>
    <t>741-Sel</t>
  </si>
  <si>
    <t>SS Atlas Sigorta Kooperatifi</t>
  </si>
  <si>
    <t>742-Deprem ve Sel Dışındaki Doğal Afetler</t>
  </si>
  <si>
    <t>SS Mellce Karşılıklı Sigorta Kooperatifi</t>
  </si>
  <si>
    <t>743-Nükleer Enerji</t>
  </si>
  <si>
    <t>Türkiye Katılım Sigorta AŞ</t>
  </si>
  <si>
    <t>744-Toprak Kayması</t>
  </si>
  <si>
    <t>Ana Sigorta AŞ</t>
  </si>
  <si>
    <t>745-Taksitli Kredi</t>
  </si>
  <si>
    <t>Gri Sigorta AŞ</t>
  </si>
  <si>
    <t>746-Uzun Vadeli Konut Kredisi</t>
  </si>
  <si>
    <t>Arex Sigorta AŞ</t>
  </si>
  <si>
    <t>747-Tarım Kredisi</t>
  </si>
  <si>
    <t>Prive Sigorta AŞ</t>
  </si>
  <si>
    <t>748-İstihdam</t>
  </si>
  <si>
    <t>Hepiyi Sigorta AŞ</t>
  </si>
  <si>
    <t>749-Gelir Yetersizliği</t>
  </si>
  <si>
    <t>Aveon Global Sigorta AŞ</t>
  </si>
  <si>
    <t>750-Ferdi Kaza</t>
  </si>
  <si>
    <t>AcnTurk Sigorta AŞ</t>
  </si>
  <si>
    <t>751-Uzun Süreli Ferdi Kaza</t>
  </si>
  <si>
    <t>Emaa Sigorta AŞ</t>
  </si>
  <si>
    <t>752-Hava Şartları</t>
  </si>
  <si>
    <t>HDI Katılım Sigorta AŞ</t>
  </si>
  <si>
    <t>753-Genel Giderler</t>
  </si>
  <si>
    <t>Fiba Sigorta AŞ</t>
  </si>
  <si>
    <t>754-Beklenmeyen Ticari Giderler</t>
  </si>
  <si>
    <t>Turkcell Dijital Sigorta AŞ</t>
  </si>
  <si>
    <t>755-Kredi</t>
  </si>
  <si>
    <t>Global World Sigorta AŞ</t>
  </si>
  <si>
    <t>756-İhracat Kredi</t>
  </si>
  <si>
    <t>Medisa Sigorta AŞ</t>
  </si>
  <si>
    <t>757-Piyasa Değerindeki Kayıp</t>
  </si>
  <si>
    <t>Bupa Acıbadem Sigorta AŞ</t>
  </si>
  <si>
    <t>758-Kira Ve Gelir Kaybı</t>
  </si>
  <si>
    <t>BNP Paribas Cardif Hayat Sigorta AŞ</t>
  </si>
  <si>
    <t>H</t>
  </si>
  <si>
    <t>759-Diğer Finansal Kayıplar</t>
  </si>
  <si>
    <t>Demir Sağlık ve Hayat Sigorta AŞ</t>
  </si>
  <si>
    <t>760-Hukuksal Koruma</t>
  </si>
  <si>
    <t>Zurich Yaşam ve Emeklilik AŞ</t>
  </si>
  <si>
    <t>E</t>
  </si>
  <si>
    <t>761-Patlama</t>
  </si>
  <si>
    <t>Türkiye Katılım Hayat AŞ</t>
  </si>
  <si>
    <t>765-Makine Kırılması</t>
  </si>
  <si>
    <t>Quick Hayat Sigorta AŞ</t>
  </si>
  <si>
    <t>766-Montaj</t>
  </si>
  <si>
    <t>Viennalife Emeklilik ve Hayat AŞ</t>
  </si>
  <si>
    <t>767-İnşaat</t>
  </si>
  <si>
    <t>Allianz Hayat ve Emeklilik AŞ</t>
  </si>
  <si>
    <t>768-Elektronik Cihaz</t>
  </si>
  <si>
    <t>Allianz Yaşam ve Emeklilik AŞ</t>
  </si>
  <si>
    <t>769-Yapı Denetimi Zorunlu Mali Sorumluluk</t>
  </si>
  <si>
    <t>Anadolu Hayat Emeklilik AŞ</t>
  </si>
  <si>
    <t>770-Deniz Yolu Yolcu Taşımacılığı ZMS</t>
  </si>
  <si>
    <t>Bereket Emeklilik ve Hayat AŞ</t>
  </si>
  <si>
    <t>772-Devlet Destekli İpek Böceği Sigortası</t>
  </si>
  <si>
    <t>AgeSA Hayat ve Emeklilik AŞ</t>
  </si>
  <si>
    <t>773-Devlet Destekli Arıcılık</t>
  </si>
  <si>
    <t>Axa Hayat ve Emeklilik AŞ</t>
  </si>
  <si>
    <t>774-Su Ürünleri</t>
  </si>
  <si>
    <t>BNP Paribas Cardif Emeklilik AŞ</t>
  </si>
  <si>
    <t>775-Dolu Sera</t>
  </si>
  <si>
    <t>QNB Sağlık Hayat Sigorta ve Emeklilik AŞ</t>
  </si>
  <si>
    <t>776-Devlet Destekli Sera</t>
  </si>
  <si>
    <t>HDI Fiba Emeklilik ve Hayat AŞ</t>
  </si>
  <si>
    <t>777-Devlet Destekli Bitkisel Ürün</t>
  </si>
  <si>
    <t>Garanti BBVA Emeklilik ve Hayat AŞ</t>
  </si>
  <si>
    <t>778-Devlet Destekli Su Ürünleri</t>
  </si>
  <si>
    <t>Katılım Emeklilik ve Hayat AŞ</t>
  </si>
  <si>
    <t>779-Devlet Destekli Hayvan Hayat</t>
  </si>
  <si>
    <t>Metlife Emeklilik ve Hayat AŞ</t>
  </si>
  <si>
    <t>780-Hayvan Hayat</t>
  </si>
  <si>
    <t>Türkiye Hayat ve Emeklilik AŞ</t>
  </si>
  <si>
    <t>781-Kümes Hayvan Hayat</t>
  </si>
  <si>
    <t>TOPLAM (HAYAT DIŞI ŞİRKETLER)</t>
  </si>
  <si>
    <t>T (HD)</t>
  </si>
  <si>
    <t>782-Devlet Destekli Kümes Hayvan Hayat</t>
  </si>
  <si>
    <t>TOPLAM (HAYAT VE EMEKLİLİK ŞİRKETLERİ)</t>
  </si>
  <si>
    <t>T (H+E)</t>
  </si>
  <si>
    <t>783-Devlet Destekli Küçükbaş Hayvan Hayat</t>
  </si>
  <si>
    <t>TOPLAM (HAYAT DIŞI ŞİRKETLER+HAYAT VE EMEKLİLİK ŞİRKETLERİ)</t>
  </si>
  <si>
    <t>T (HD+H+E)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</si>
  <si>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</si>
  <si>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</si>
  <si>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</si>
  <si>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</si>
  <si>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</si>
  <si>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</si>
  <si>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</si>
  <si>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</si>
  <si>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</si>
  <si>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</si>
  <si>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</si>
  <si>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</si>
  <si>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</si>
  <si>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</si>
  <si>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</si>
  <si>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</si>
  <si>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</si>
  <si>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</si>
  <si>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</si>
  <si>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</si>
  <si>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</si>
  <si>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</si>
  <si>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</si>
  <si>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</si>
  <si>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</si>
  <si>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</si>
  <si>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</si>
  <si>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</si>
  <si>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</si>
  <si>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</si>
  <si>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</si>
  <si>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</si>
  <si>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</si>
  <si>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</si>
  <si>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</si>
  <si>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</si>
  <si>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</si>
  <si>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</si>
  <si>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</si>
  <si>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</si>
  <si>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</si>
  <si>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</si>
  <si>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</si>
  <si>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</si>
  <si>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</si>
  <si>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</si>
  <si>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</si>
  <si>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</si>
  <si>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</si>
  <si>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</si>
  <si>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</si>
  <si>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</si>
  <si>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</si>
  <si>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</si>
  <si>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</si>
  <si>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</si>
  <si>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</si>
  <si>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</si>
  <si>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</si>
  <si>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</si>
  <si>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</si>
  <si>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</si>
  <si>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</si>
  <si>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01.01.2025-31.12.2025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</si>
  <si>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</si>
  <si>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</si>
  <si>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13.04.2026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</si>
</sst>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1" fillId="3" borderId="0" xfId="0" applyFont="1" applyFill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E3AA2C5-6855-4C0D-8D1B-1906341578D7}"/>
            </a:ext>
          </a:extLst>
        </xdr:cNvPr>
        <xdr:cNvSpPr/>
      </xdr:nvSpPr>
      <xdr:spPr bwMode="auto">
        <a:xfrm rot="10953975">
          <a:off x="810678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DFA05F0-39DF-4A4B-B26B-9AD1035311A2}"/>
            </a:ext>
          </a:extLst>
        </xdr:cNvPr>
        <xdr:cNvSpPr/>
      </xdr:nvSpPr>
      <xdr:spPr bwMode="auto">
        <a:xfrm rot="10953975">
          <a:off x="918120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21ADCAC-5771-4983-A564-F817A5B9D68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6070A02-B398-44E3-A9CB-0BCEEAA47A9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595E6BEC-B3E4-4906-A6D5-CA9A701539D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8DC0BB9-9C2D-4304-8633-31E695DA949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0B25C74-BD00-46CD-984C-ABD0397F30C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7D338E3-3E03-4071-85F6-C8B58DEEAE6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F4A4F39-2FA8-403A-8070-3809690D354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08FD03F-9D45-4464-BBF8-84780EE7484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2CAD698-1902-486B-B0E8-69BA4B0F490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8BEE6D0-794A-4703-A9C2-FAE65969BA9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F1EDD80-C5FB-4F4A-9625-7D8883C4185B}"/>
            </a:ext>
          </a:extLst>
        </xdr:cNvPr>
        <xdr:cNvSpPr/>
      </xdr:nvSpPr>
      <xdr:spPr bwMode="auto">
        <a:xfrm rot="16200000">
          <a:off x="6520392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E70CA36-6B63-421E-BD8B-1BFC6A928894}"/>
            </a:ext>
          </a:extLst>
        </xdr:cNvPr>
        <xdr:cNvSpPr/>
      </xdr:nvSpPr>
      <xdr:spPr bwMode="auto">
        <a:xfrm rot="16200000">
          <a:off x="6460861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FAA62DF-D899-44CA-91E1-DC0B945B700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737CBEE-72FB-4F25-BD6C-4D16110BC5B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C6602F8-0F57-4E4F-80E8-D8D63860A45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C6F1114-474A-4D32-AB68-7E53B9186C0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D03167E-EF23-4ADC-B61C-905CF7CD5ECC}"/>
            </a:ext>
          </a:extLst>
        </xdr:cNvPr>
        <xdr:cNvSpPr/>
      </xdr:nvSpPr>
      <xdr:spPr bwMode="auto">
        <a:xfrm rot="16200000">
          <a:off x="6401329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0919D7C-D6FD-429F-AFEC-0B27B747442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CFAADBEA-EC75-495B-8CD0-178BED1F786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C790006-1A6D-4F65-ACC6-ABCC71CF049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02DEA03-B9D2-4A9A-814A-7C96DE701B8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A42F804-ECCA-4758-81A0-131C6B20703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6137191-A4C9-4D42-83B9-84A72D4A6EE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5A5FDB2-4D35-4621-BC55-19931C1F0F2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F8CBEFC-6C97-4D85-87AD-D4BDE908FD8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42DB5C5-76FA-4E79-B543-36C72F6CE4B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7FEF979-80E8-4C42-88B8-AC3AA54D936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rk\Desktop\Aral&#305;k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ZKF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ZKF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232520678.62000009</v>
          </cell>
        </row>
      </sheetData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FF32-C7DE-4914-9C24-3A6B82AFE90F}">
  <sheetPr>
    <tabColor theme="2" tint="-0.499984740745262"/>
  </sheetPr>
  <dimension ref="A1:O137"/>
  <sheetViews>
    <sheetView showGridLines="0" tabSelected="1" zoomScale="80" zoomScaleNormal="80" workbookViewId="0">
      <pane xSplit="2" ySplit="6" topLeftCell="C7" activePane="bottomRight" state="frozen"/>
      <selection activeCell="Q134" sqref="Q134"/>
      <selection pane="topRight" activeCell="Q134" sqref="Q134"/>
      <selection pane="bottomLeft" activeCell="Q134" sqref="Q134"/>
      <selection pane="bottomRight" activeCell="Q131" sqref="Q131"/>
    </sheetView>
  </sheetViews>
  <sheetFormatPr defaultColWidth="9.109375" defaultRowHeight="13.2" x14ac:dyDescent="0.25"/>
  <cols>
    <col min="1" max="1" width="58.6640625" style="5" customWidth="1"/>
    <col min="2" max="2" width="15.6640625" style="5" customWidth="1"/>
    <col min="3" max="8" width="15.6640625" style="3" customWidth="1"/>
    <col min="9" max="9" width="2.109375" style="3" customWidth="1"/>
    <col min="10" max="15" width="15.6640625" style="3" customWidth="1"/>
    <col min="16" max="16" width="10.5546875" style="3" bestFit="1" customWidth="1"/>
    <col min="17" max="16384" width="9.109375" style="3"/>
  </cols>
  <sheetData>
    <row r="1" spans="1:15" ht="15" customHeight="1" x14ac:dyDescent="0.3">
      <c r="A1" s="1" t="s">
        <v>0</v>
      </c>
      <c r="B1" s="2"/>
      <c r="E1" s="72" t="s">
        <v>1</v>
      </c>
      <c r="F1" s="73"/>
    </row>
    <row r="2" spans="1:15" ht="15" customHeight="1" x14ac:dyDescent="0.3">
      <c r="A2" s="1" t="s">
        <v>2</v>
      </c>
      <c r="B2" s="2"/>
    </row>
    <row r="3" spans="1:15" ht="15" customHeight="1" x14ac:dyDescent="0.3">
      <c r="A3" s="4" t="s">
        <v>357</v>
      </c>
      <c r="B3" s="2"/>
    </row>
    <row r="4" spans="1:15" ht="22.5" customHeight="1" x14ac:dyDescent="0.25">
      <c r="C4" s="74" t="s">
        <v>3</v>
      </c>
      <c r="D4" s="75"/>
      <c r="E4" s="75"/>
      <c r="F4" s="75"/>
      <c r="G4" s="75"/>
      <c r="H4" s="76"/>
      <c r="J4" s="74" t="str">
        <f>C4</f>
        <v>TÜM ŞİRKETLER</v>
      </c>
      <c r="K4" s="75"/>
      <c r="L4" s="75"/>
      <c r="M4" s="75"/>
      <c r="N4" s="75"/>
      <c r="O4" s="76"/>
    </row>
    <row r="5" spans="1:15" ht="22.5" customHeight="1" x14ac:dyDescent="0.25">
      <c r="C5" s="74" t="s">
        <v>4</v>
      </c>
      <c r="D5" s="75"/>
      <c r="E5" s="75"/>
      <c r="F5" s="75"/>
      <c r="G5" s="75"/>
      <c r="H5" s="76"/>
      <c r="J5" s="74" t="s">
        <v>5</v>
      </c>
      <c r="K5" s="75"/>
      <c r="L5" s="75"/>
      <c r="M5" s="75"/>
      <c r="N5" s="75"/>
      <c r="O5" s="76"/>
    </row>
    <row r="6" spans="1:15" ht="79.5" customHeight="1" thickBot="1" x14ac:dyDescent="0.3">
      <c r="A6" s="6" t="s">
        <v>6</v>
      </c>
      <c r="B6" s="6" t="s">
        <v>7</v>
      </c>
      <c r="C6" s="7" t="s">
        <v>8</v>
      </c>
      <c r="D6" s="8" t="s">
        <v>9</v>
      </c>
      <c r="E6" s="9" t="s">
        <v>10</v>
      </c>
      <c r="F6" s="10" t="s">
        <v>11</v>
      </c>
      <c r="G6" s="11" t="s">
        <v>12</v>
      </c>
      <c r="H6" s="12" t="s">
        <v>13</v>
      </c>
      <c r="J6" s="7" t="s">
        <v>8</v>
      </c>
      <c r="K6" s="8" t="s">
        <v>9</v>
      </c>
      <c r="L6" s="9" t="s">
        <v>10</v>
      </c>
      <c r="M6" s="10" t="s">
        <v>11</v>
      </c>
      <c r="N6" s="11" t="s">
        <v>12</v>
      </c>
      <c r="O6" s="12" t="s">
        <v>13</v>
      </c>
    </row>
    <row r="7" spans="1:15" ht="12.75" customHeight="1" x14ac:dyDescent="0.3">
      <c r="A7" s="13" t="s">
        <v>14</v>
      </c>
      <c r="B7" s="14">
        <v>704</v>
      </c>
      <c r="C7" s="15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1459364.2800000014</v>
      </c>
      <c r="D7" s="15">
        <f t="shared" ca="1" si="0"/>
        <v>203031564.20000017</v>
      </c>
      <c r="E7" s="15">
        <f t="shared" ca="1" si="0"/>
        <v>3734412.0400000005</v>
      </c>
      <c r="F7" s="15">
        <f t="shared" ca="1" si="0"/>
        <v>24295338.100000001</v>
      </c>
      <c r="G7" s="15">
        <f t="shared" ca="1" si="0"/>
        <v>0</v>
      </c>
      <c r="H7" s="16">
        <f ca="1">SUM(C7:G7)</f>
        <v>232520678.62000015</v>
      </c>
      <c r="J7" s="17">
        <f t="shared" ref="J7:O22" ca="1" si="1">IF($H7=0,0,C7/$H7)</f>
        <v>6.2762773989017374E-3</v>
      </c>
      <c r="K7" s="17">
        <f t="shared" ca="1" si="1"/>
        <v>0.87317637899985256</v>
      </c>
      <c r="L7" s="17">
        <f t="shared" ca="1" si="1"/>
        <v>1.6060558837878717E-2</v>
      </c>
      <c r="M7" s="17">
        <f t="shared" ca="1" si="1"/>
        <v>0.10448678476336706</v>
      </c>
      <c r="N7" s="17">
        <f t="shared" ca="1" si="1"/>
        <v>0</v>
      </c>
      <c r="O7" s="18">
        <f t="shared" ca="1" si="1"/>
        <v>1</v>
      </c>
    </row>
    <row r="8" spans="1:15" ht="12.75" customHeight="1" x14ac:dyDescent="0.3">
      <c r="A8" s="19" t="s">
        <v>15</v>
      </c>
      <c r="B8" s="20">
        <v>718</v>
      </c>
      <c r="C8" s="21">
        <f t="shared" ca="1" si="0"/>
        <v>695087.64000000071</v>
      </c>
      <c r="D8" s="21">
        <f t="shared" ca="1" si="0"/>
        <v>192219533.66985458</v>
      </c>
      <c r="E8" s="21">
        <f t="shared" ca="1" si="0"/>
        <v>2635361.7599999998</v>
      </c>
      <c r="F8" s="21">
        <f t="shared" ca="1" si="0"/>
        <v>24296977.999989998</v>
      </c>
      <c r="G8" s="21">
        <f t="shared" ca="1" si="0"/>
        <v>0</v>
      </c>
      <c r="H8" s="22">
        <f ca="1">SUM(C8:G8)</f>
        <v>219846961.06984457</v>
      </c>
      <c r="J8" s="23">
        <f t="shared" ca="1" si="1"/>
        <v>3.1616886429427331E-3</v>
      </c>
      <c r="K8" s="23">
        <f t="shared" ca="1" si="1"/>
        <v>0.87433336687691188</v>
      </c>
      <c r="L8" s="23">
        <f t="shared" ca="1" si="1"/>
        <v>1.1987255803653138E-2</v>
      </c>
      <c r="M8" s="23">
        <f t="shared" ca="1" si="1"/>
        <v>0.11051768867649227</v>
      </c>
      <c r="N8" s="23">
        <f t="shared" ca="1" si="1"/>
        <v>0</v>
      </c>
      <c r="O8" s="24">
        <f t="shared" ca="1" si="1"/>
        <v>1</v>
      </c>
    </row>
    <row r="9" spans="1:15" ht="12.75" customHeight="1" x14ac:dyDescent="0.3">
      <c r="A9" s="19" t="s">
        <v>16</v>
      </c>
      <c r="B9" s="20">
        <v>729</v>
      </c>
      <c r="C9" s="21">
        <f t="shared" ca="1" si="0"/>
        <v>24361928.329999998</v>
      </c>
      <c r="D9" s="21">
        <f t="shared" ca="1" si="0"/>
        <v>68116819.269999966</v>
      </c>
      <c r="E9" s="21">
        <f t="shared" ca="1" si="0"/>
        <v>6352148.04</v>
      </c>
      <c r="F9" s="21">
        <f t="shared" ca="1" si="0"/>
        <v>104988244.03090002</v>
      </c>
      <c r="G9" s="21">
        <f t="shared" ca="1" si="0"/>
        <v>773738.4</v>
      </c>
      <c r="H9" s="22">
        <f t="shared" ref="H9:H73" ca="1" si="2">SUM(C9:G9)</f>
        <v>204592878.07089999</v>
      </c>
      <c r="J9" s="23">
        <f t="shared" ca="1" si="1"/>
        <v>0.11907515334701714</v>
      </c>
      <c r="K9" s="23">
        <f t="shared" ca="1" si="1"/>
        <v>0.33293836966502149</v>
      </c>
      <c r="L9" s="23">
        <f t="shared" ca="1" si="1"/>
        <v>3.1047747604384914E-2</v>
      </c>
      <c r="M9" s="23">
        <f t="shared" ca="1" si="1"/>
        <v>0.5131568851312468</v>
      </c>
      <c r="N9" s="23">
        <f t="shared" ca="1" si="1"/>
        <v>3.7818442523295816E-3</v>
      </c>
      <c r="O9" s="24">
        <f t="shared" ca="1" si="1"/>
        <v>1</v>
      </c>
    </row>
    <row r="10" spans="1:15" ht="12.75" customHeight="1" x14ac:dyDescent="0.3">
      <c r="A10" s="19" t="s">
        <v>17</v>
      </c>
      <c r="B10" s="20">
        <v>750</v>
      </c>
      <c r="C10" s="21">
        <f t="shared" ca="1" si="0"/>
        <v>192735154.46495456</v>
      </c>
      <c r="D10" s="21">
        <f t="shared" ca="1" si="0"/>
        <v>7443165069.3376989</v>
      </c>
      <c r="E10" s="21">
        <f t="shared" ca="1" si="0"/>
        <v>12679524379.766146</v>
      </c>
      <c r="F10" s="21">
        <f t="shared" ca="1" si="0"/>
        <v>1070225424.6745098</v>
      </c>
      <c r="G10" s="21">
        <f t="shared" ca="1" si="0"/>
        <v>209069966.03918839</v>
      </c>
      <c r="H10" s="22">
        <f t="shared" ca="1" si="2"/>
        <v>21594719994.282497</v>
      </c>
      <c r="J10" s="23">
        <f t="shared" ca="1" si="1"/>
        <v>8.9251055126430851E-3</v>
      </c>
      <c r="K10" s="23">
        <f t="shared" ca="1" si="1"/>
        <v>0.34467522946851731</v>
      </c>
      <c r="L10" s="23">
        <f t="shared" ca="1" si="1"/>
        <v>0.58715854538161305</v>
      </c>
      <c r="M10" s="23">
        <f t="shared" ca="1" si="1"/>
        <v>4.9559587943620795E-2</v>
      </c>
      <c r="N10" s="23">
        <f t="shared" ca="1" si="1"/>
        <v>9.6815316936057789E-3</v>
      </c>
      <c r="O10" s="24">
        <f t="shared" ca="1" si="1"/>
        <v>1</v>
      </c>
    </row>
    <row r="11" spans="1:15" ht="12.75" customHeight="1" x14ac:dyDescent="0.3">
      <c r="A11" s="19" t="s">
        <v>18</v>
      </c>
      <c r="B11" s="20">
        <v>751</v>
      </c>
      <c r="C11" s="21">
        <f t="shared" ca="1" si="0"/>
        <v>5313897.2699999455</v>
      </c>
      <c r="D11" s="21">
        <f t="shared" ca="1" si="0"/>
        <v>109050326.98857142</v>
      </c>
      <c r="E11" s="21">
        <f t="shared" ca="1" si="0"/>
        <v>772231997.93003058</v>
      </c>
      <c r="F11" s="21">
        <f t="shared" ca="1" si="0"/>
        <v>72026.5</v>
      </c>
      <c r="G11" s="21">
        <f t="shared" ca="1" si="0"/>
        <v>0</v>
      </c>
      <c r="H11" s="22">
        <f t="shared" ca="1" si="2"/>
        <v>886668248.68860197</v>
      </c>
      <c r="J11" s="23">
        <f t="shared" ca="1" si="1"/>
        <v>5.9931065286924325E-3</v>
      </c>
      <c r="K11" s="23">
        <f t="shared" ca="1" si="1"/>
        <v>0.12298887114753324</v>
      </c>
      <c r="L11" s="23">
        <f t="shared" ca="1" si="1"/>
        <v>0.8709367895739758</v>
      </c>
      <c r="M11" s="23">
        <f t="shared" ca="1" si="1"/>
        <v>8.123274979850521E-5</v>
      </c>
      <c r="N11" s="23">
        <f t="shared" ca="1" si="1"/>
        <v>0</v>
      </c>
      <c r="O11" s="25">
        <f t="shared" ca="1" si="1"/>
        <v>1</v>
      </c>
    </row>
    <row r="12" spans="1:15" ht="12.75" customHeight="1" thickBot="1" x14ac:dyDescent="0.35">
      <c r="A12" s="70" t="s">
        <v>19</v>
      </c>
      <c r="B12" s="71"/>
      <c r="C12" s="26">
        <f ca="1">SUM(C7:C11)</f>
        <v>224565431.98495451</v>
      </c>
      <c r="D12" s="26">
        <f ca="1">SUM(D7:D11)</f>
        <v>8015583313.4661245</v>
      </c>
      <c r="E12" s="26">
        <f ca="1">SUM(E7:E11)</f>
        <v>13464478299.536177</v>
      </c>
      <c r="F12" s="26">
        <f ca="1">SUM(F7:F11)</f>
        <v>1223878011.3053999</v>
      </c>
      <c r="G12" s="26">
        <f ca="1">SUM(G7:G11)</f>
        <v>209843704.43918839</v>
      </c>
      <c r="H12" s="26">
        <f t="shared" ca="1" si="2"/>
        <v>23138348760.731846</v>
      </c>
      <c r="J12" s="27">
        <f t="shared" ca="1" si="1"/>
        <v>9.7053352556456026E-3</v>
      </c>
      <c r="K12" s="27">
        <f t="shared" ca="1" si="1"/>
        <v>0.34641985028203015</v>
      </c>
      <c r="L12" s="27">
        <f t="shared" ca="1" si="1"/>
        <v>0.58191180532237374</v>
      </c>
      <c r="M12" s="27">
        <f t="shared" ca="1" si="1"/>
        <v>5.2893921859387245E-2</v>
      </c>
      <c r="N12" s="27">
        <f t="shared" ca="1" si="1"/>
        <v>9.0690872805631977E-3</v>
      </c>
      <c r="O12" s="27">
        <f t="shared" ca="1" si="1"/>
        <v>1</v>
      </c>
    </row>
    <row r="13" spans="1:15" ht="12.75" customHeight="1" x14ac:dyDescent="0.3">
      <c r="A13" s="28" t="s">
        <v>20</v>
      </c>
      <c r="B13" s="29">
        <v>784</v>
      </c>
      <c r="C13" s="30">
        <f ca="1">IFERROR(INDIRECT("'"&amp;C$6&amp;"'!"&amp;ADDRESS(MATCH(IF($C$4="Tüm Şirketler",9003,IF($C$4="Hayatdışı Sigorta Şirketleri",9000,9001)),INDIRECT("'"&amp;C$6&amp;"'!$B$1:$B$1095"),0),MATCH($B13,INDIRECT("'"&amp;C$6&amp;"'!5:5"),0))),0)</f>
        <v>9405625.8561904784</v>
      </c>
      <c r="D13" s="30">
        <f ca="1">IFERROR(INDIRECT("'"&amp;D$6&amp;"'!"&amp;ADDRESS(MATCH(IF($C$4="Tüm Şirketler",9003,IF($C$4="Hayatdışı Sigorta Şirketleri",9000,9001)),INDIRECT("'"&amp;D$6&amp;"'!$B$1:$B$1095"),0),MATCH($B13,INDIRECT("'"&amp;D$6&amp;"'!5:5"),0))),0)</f>
        <v>618242991.73999977</v>
      </c>
      <c r="E13" s="30">
        <f ca="1">IFERROR(INDIRECT("'"&amp;E$6&amp;"'!"&amp;ADDRESS(MATCH(IF($C$4="Tüm Şirketler",9003,IF($C$4="Hayatdışı Sigorta Şirketleri",9000,9001)),INDIRECT("'"&amp;E$6&amp;"'!$B$1:$B$1095"),0),MATCH($B13,INDIRECT("'"&amp;E$6&amp;"'!5:5"),0))),0)</f>
        <v>514500758.83000064</v>
      </c>
      <c r="F13" s="30">
        <f ca="1">IFERROR(INDIRECT("'"&amp;F$6&amp;"'!"&amp;ADDRESS(MATCH(IF($C$4="Tüm Şirketler",9003,IF($C$4="Hayatdışı Sigorta Şirketleri",9000,9001)),INDIRECT("'"&amp;F$6&amp;"'!$B$1:$B$1095"),0),MATCH($B13,INDIRECT("'"&amp;F$6&amp;"'!5:5"),0))),0)</f>
        <v>81084275.789797425</v>
      </c>
      <c r="G13" s="30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1">
        <f t="shared" ca="1" si="2"/>
        <v>1223233652.2159882</v>
      </c>
      <c r="J13" s="32">
        <f t="shared" ca="1" si="1"/>
        <v>7.6891490347338097E-3</v>
      </c>
      <c r="K13" s="32">
        <f t="shared" ca="1" si="1"/>
        <v>0.50541692555629236</v>
      </c>
      <c r="L13" s="32">
        <f t="shared" ca="1" si="1"/>
        <v>0.42060709979482686</v>
      </c>
      <c r="M13" s="32">
        <f t="shared" ca="1" si="1"/>
        <v>6.628682561414706E-2</v>
      </c>
      <c r="N13" s="32">
        <f t="shared" ca="1" si="1"/>
        <v>0</v>
      </c>
      <c r="O13" s="18">
        <f t="shared" ca="1" si="1"/>
        <v>1</v>
      </c>
    </row>
    <row r="14" spans="1:15" ht="12.75" customHeight="1" x14ac:dyDescent="0.3">
      <c r="A14" s="33" t="s">
        <v>21</v>
      </c>
      <c r="B14" s="20">
        <v>785</v>
      </c>
      <c r="C14" s="22">
        <f ca="1">+C15+C16+C17+C20</f>
        <v>20378742829.628956</v>
      </c>
      <c r="D14" s="22">
        <f ca="1">+D15+D16+D17+D20</f>
        <v>115686464234.53635</v>
      </c>
      <c r="E14" s="22">
        <f ca="1">+E15+E16+E17+E20</f>
        <v>14705907881.029583</v>
      </c>
      <c r="F14" s="22">
        <f ca="1">+F15+F16+F17+F20</f>
        <v>56518799793.858032</v>
      </c>
      <c r="G14" s="22">
        <f ca="1">+G15+G16+G17+G20</f>
        <v>679484233.69999766</v>
      </c>
      <c r="H14" s="22">
        <f t="shared" ca="1" si="2"/>
        <v>207969398972.75293</v>
      </c>
      <c r="J14" s="24">
        <f t="shared" ca="1" si="1"/>
        <v>9.7989141336600555E-2</v>
      </c>
      <c r="K14" s="24">
        <f t="shared" ca="1" si="1"/>
        <v>0.5562667623504215</v>
      </c>
      <c r="L14" s="24">
        <f t="shared" ca="1" si="1"/>
        <v>7.0711883352397795E-2</v>
      </c>
      <c r="M14" s="24">
        <f t="shared" ca="1" si="1"/>
        <v>0.2717649811608237</v>
      </c>
      <c r="N14" s="24">
        <f t="shared" ca="1" si="1"/>
        <v>3.2672317997563677E-3</v>
      </c>
      <c r="O14" s="24">
        <f t="shared" ca="1" si="1"/>
        <v>1</v>
      </c>
    </row>
    <row r="15" spans="1:15" ht="12.75" customHeight="1" x14ac:dyDescent="0.3">
      <c r="A15" s="34" t="s">
        <v>22</v>
      </c>
      <c r="B15" s="35">
        <v>904</v>
      </c>
      <c r="C15" s="21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9795869.0999999288</v>
      </c>
      <c r="D15" s="21">
        <f t="shared" ca="1" si="3"/>
        <v>1257819986.7275486</v>
      </c>
      <c r="E15" s="21">
        <f t="shared" ca="1" si="3"/>
        <v>167610875.56850001</v>
      </c>
      <c r="F15" s="21">
        <f t="shared" ca="1" si="3"/>
        <v>155289226.04863405</v>
      </c>
      <c r="G15" s="21">
        <f t="shared" ca="1" si="3"/>
        <v>3759212.08</v>
      </c>
      <c r="H15" s="22">
        <f t="shared" ca="1" si="2"/>
        <v>1594275169.5246825</v>
      </c>
      <c r="J15" s="23">
        <f t="shared" ca="1" si="1"/>
        <v>6.1444029783895276E-3</v>
      </c>
      <c r="K15" s="23">
        <f t="shared" ca="1" si="1"/>
        <v>0.78896040706859616</v>
      </c>
      <c r="L15" s="23">
        <f t="shared" ca="1" si="1"/>
        <v>0.10513296498149159</v>
      </c>
      <c r="M15" s="23">
        <f t="shared" ca="1" si="1"/>
        <v>9.740428065183504E-2</v>
      </c>
      <c r="N15" s="23">
        <f t="shared" ca="1" si="1"/>
        <v>2.3579443196877817E-3</v>
      </c>
      <c r="O15" s="24">
        <f t="shared" ca="1" si="1"/>
        <v>1</v>
      </c>
    </row>
    <row r="16" spans="1:15" ht="12.75" customHeight="1" x14ac:dyDescent="0.3">
      <c r="A16" s="34" t="s">
        <v>23</v>
      </c>
      <c r="B16" s="35">
        <v>905</v>
      </c>
      <c r="C16" s="21">
        <f t="shared" ca="1" si="3"/>
        <v>500173.62</v>
      </c>
      <c r="D16" s="21">
        <f t="shared" ca="1" si="3"/>
        <v>927682741.32001793</v>
      </c>
      <c r="E16" s="21">
        <f t="shared" ca="1" si="3"/>
        <v>2500150.0199999977</v>
      </c>
      <c r="F16" s="21">
        <f t="shared" ca="1" si="3"/>
        <v>86874231.840000004</v>
      </c>
      <c r="G16" s="21">
        <f t="shared" ca="1" si="3"/>
        <v>0</v>
      </c>
      <c r="H16" s="22">
        <f t="shared" ca="1" si="2"/>
        <v>1017557296.800018</v>
      </c>
      <c r="J16" s="23">
        <f t="shared" ca="1" si="1"/>
        <v>4.9154344583143394E-4</v>
      </c>
      <c r="K16" s="23">
        <f t="shared" ca="1" si="1"/>
        <v>0.91167617217955721</v>
      </c>
      <c r="L16" s="23">
        <f t="shared" ca="1" si="1"/>
        <v>2.4570115391657947E-3</v>
      </c>
      <c r="M16" s="23">
        <f t="shared" ca="1" si="1"/>
        <v>8.5375272835445576E-2</v>
      </c>
      <c r="N16" s="23">
        <f t="shared" ca="1" si="1"/>
        <v>0</v>
      </c>
      <c r="O16" s="24">
        <f t="shared" ca="1" si="1"/>
        <v>1</v>
      </c>
    </row>
    <row r="17" spans="1:15" ht="12.75" customHeight="1" x14ac:dyDescent="0.3">
      <c r="A17" s="34" t="s">
        <v>24</v>
      </c>
      <c r="B17" s="35">
        <v>906</v>
      </c>
      <c r="C17" s="22">
        <f ca="1">+C18+C19</f>
        <v>5668891518.8630533</v>
      </c>
      <c r="D17" s="22">
        <f ca="1">+D18+D19</f>
        <v>54049782219.21521</v>
      </c>
      <c r="E17" s="22">
        <f ca="1">+E18+E19</f>
        <v>8337131783.769166</v>
      </c>
      <c r="F17" s="22">
        <f ca="1">+F18+F19</f>
        <v>15159926969.08955</v>
      </c>
      <c r="G17" s="22">
        <f ca="1">+G18+G19</f>
        <v>196197831.16</v>
      </c>
      <c r="H17" s="22">
        <f t="shared" ca="1" si="2"/>
        <v>83411930322.096985</v>
      </c>
      <c r="J17" s="24">
        <f t="shared" ca="1" si="1"/>
        <v>6.796259835940141E-2</v>
      </c>
      <c r="K17" s="24">
        <f t="shared" ca="1" si="1"/>
        <v>0.64798622943385675</v>
      </c>
      <c r="L17" s="24">
        <f t="shared" ca="1" si="1"/>
        <v>9.9951310940475185E-2</v>
      </c>
      <c r="M17" s="24">
        <f t="shared" ca="1" si="1"/>
        <v>0.18174770576042495</v>
      </c>
      <c r="N17" s="24">
        <f t="shared" ca="1" si="1"/>
        <v>2.3521555058416441E-3</v>
      </c>
      <c r="O17" s="24">
        <f t="shared" ca="1" si="1"/>
        <v>1</v>
      </c>
    </row>
    <row r="18" spans="1:15" ht="12.75" customHeight="1" x14ac:dyDescent="0.3">
      <c r="A18" s="36" t="s">
        <v>25</v>
      </c>
      <c r="B18" s="37">
        <v>90601</v>
      </c>
      <c r="C18" s="21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238831950.77268645</v>
      </c>
      <c r="D18" s="21">
        <f t="shared" ca="1" si="4"/>
        <v>6699435626.3640375</v>
      </c>
      <c r="E18" s="21">
        <f t="shared" ca="1" si="4"/>
        <v>2463356535.2006426</v>
      </c>
      <c r="F18" s="21">
        <f t="shared" ca="1" si="4"/>
        <v>1198807047.845103</v>
      </c>
      <c r="G18" s="21">
        <f t="shared" ca="1" si="4"/>
        <v>3861519.15</v>
      </c>
      <c r="H18" s="22">
        <f t="shared" ca="1" si="2"/>
        <v>10604292679.332468</v>
      </c>
      <c r="J18" s="23">
        <f t="shared" ca="1" si="1"/>
        <v>2.2522195302866796E-2</v>
      </c>
      <c r="K18" s="23">
        <f t="shared" ca="1" si="1"/>
        <v>0.63176638262928086</v>
      </c>
      <c r="L18" s="23">
        <f t="shared" ca="1" si="1"/>
        <v>0.23229805227855224</v>
      </c>
      <c r="M18" s="23">
        <f t="shared" ca="1" si="1"/>
        <v>0.11304922299830063</v>
      </c>
      <c r="N18" s="23">
        <f t="shared" ca="1" si="1"/>
        <v>3.6414679099965009E-4</v>
      </c>
      <c r="O18" s="24">
        <f t="shared" ca="1" si="1"/>
        <v>1</v>
      </c>
    </row>
    <row r="19" spans="1:15" ht="12.75" customHeight="1" x14ac:dyDescent="0.3">
      <c r="A19" s="36" t="s">
        <v>26</v>
      </c>
      <c r="B19" s="37">
        <v>90602</v>
      </c>
      <c r="C19" s="21">
        <f t="shared" ca="1" si="4"/>
        <v>5430059568.0903673</v>
      </c>
      <c r="D19" s="21">
        <f t="shared" ca="1" si="4"/>
        <v>47350346592.851173</v>
      </c>
      <c r="E19" s="21">
        <f t="shared" ca="1" si="4"/>
        <v>5873775248.5685234</v>
      </c>
      <c r="F19" s="21">
        <f t="shared" ca="1" si="4"/>
        <v>13961119921.244448</v>
      </c>
      <c r="G19" s="21">
        <f t="shared" ca="1" si="4"/>
        <v>192336312.00999999</v>
      </c>
      <c r="H19" s="22">
        <f t="shared" ca="1" si="2"/>
        <v>72807637642.764511</v>
      </c>
      <c r="J19" s="23">
        <f t="shared" ca="1" si="1"/>
        <v>7.4580905848550039E-2</v>
      </c>
      <c r="K19" s="23">
        <f t="shared" ca="1" si="1"/>
        <v>0.65034861898938101</v>
      </c>
      <c r="L19" s="23">
        <f t="shared" ca="1" si="1"/>
        <v>8.0675262084296567E-2</v>
      </c>
      <c r="M19" s="23">
        <f t="shared" ca="1" si="1"/>
        <v>0.19175350791829843</v>
      </c>
      <c r="N19" s="23">
        <f t="shared" ca="1" si="1"/>
        <v>2.6417051594739391E-3</v>
      </c>
      <c r="O19" s="24">
        <f t="shared" ca="1" si="1"/>
        <v>1</v>
      </c>
    </row>
    <row r="20" spans="1:15" ht="12.75" customHeight="1" x14ac:dyDescent="0.3">
      <c r="A20" s="34" t="s">
        <v>27</v>
      </c>
      <c r="B20" s="35">
        <v>907</v>
      </c>
      <c r="C20" s="22">
        <f ca="1">+C21+C22</f>
        <v>14699555268.045902</v>
      </c>
      <c r="D20" s="22">
        <f ca="1">+D21+D22</f>
        <v>59451179287.273575</v>
      </c>
      <c r="E20" s="22">
        <f ca="1">+E21+E22</f>
        <v>6198665071.671916</v>
      </c>
      <c r="F20" s="22">
        <f ca="1">+F21+F22</f>
        <v>41116709366.879852</v>
      </c>
      <c r="G20" s="22">
        <f ca="1">+G21+G22</f>
        <v>479527190.45999759</v>
      </c>
      <c r="H20" s="22">
        <f t="shared" ca="1" si="2"/>
        <v>121945636184.33124</v>
      </c>
      <c r="J20" s="24">
        <f t="shared" ca="1" si="1"/>
        <v>0.12054187200127661</v>
      </c>
      <c r="K20" s="24">
        <f t="shared" ca="1" si="1"/>
        <v>0.48752199051557732</v>
      </c>
      <c r="L20" s="24">
        <f t="shared" ca="1" si="1"/>
        <v>5.0831380815481622E-2</v>
      </c>
      <c r="M20" s="24">
        <f t="shared" ca="1" si="1"/>
        <v>0.33717245367213006</v>
      </c>
      <c r="N20" s="24">
        <f t="shared" ca="1" si="1"/>
        <v>3.9323029955344304E-3</v>
      </c>
      <c r="O20" s="24">
        <f t="shared" ca="1" si="1"/>
        <v>1</v>
      </c>
    </row>
    <row r="21" spans="1:15" ht="12.75" customHeight="1" x14ac:dyDescent="0.3">
      <c r="A21" s="36" t="s">
        <v>25</v>
      </c>
      <c r="B21" s="37">
        <v>90701</v>
      </c>
      <c r="C21" s="21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570098854.06994581</v>
      </c>
      <c r="D21" s="21">
        <f t="shared" ca="1" si="5"/>
        <v>21776890591.467014</v>
      </c>
      <c r="E21" s="21">
        <f t="shared" ca="1" si="5"/>
        <v>1442467282.7380302</v>
      </c>
      <c r="F21" s="21">
        <f t="shared" ca="1" si="5"/>
        <v>4464418023.1541471</v>
      </c>
      <c r="G21" s="21">
        <f t="shared" ca="1" si="5"/>
        <v>0</v>
      </c>
      <c r="H21" s="22">
        <f t="shared" ca="1" si="2"/>
        <v>28253874751.429138</v>
      </c>
      <c r="J21" s="23">
        <f t="shared" ca="1" si="1"/>
        <v>2.0177722846354343E-2</v>
      </c>
      <c r="K21" s="23">
        <f t="shared" ca="1" si="1"/>
        <v>0.77075766715379435</v>
      </c>
      <c r="L21" s="23">
        <f t="shared" ca="1" si="1"/>
        <v>5.1053786265725105E-2</v>
      </c>
      <c r="M21" s="23">
        <f t="shared" ca="1" si="1"/>
        <v>0.15801082373412617</v>
      </c>
      <c r="N21" s="23">
        <f t="shared" ca="1" si="1"/>
        <v>0</v>
      </c>
      <c r="O21" s="24">
        <f t="shared" ca="1" si="1"/>
        <v>1</v>
      </c>
    </row>
    <row r="22" spans="1:15" ht="12.75" customHeight="1" x14ac:dyDescent="0.3">
      <c r="A22" s="36" t="s">
        <v>26</v>
      </c>
      <c r="B22" s="37">
        <v>90702</v>
      </c>
      <c r="C22" s="21">
        <f t="shared" ca="1" si="5"/>
        <v>14129456413.975956</v>
      </c>
      <c r="D22" s="21">
        <f t="shared" ca="1" si="5"/>
        <v>37674288695.806557</v>
      </c>
      <c r="E22" s="21">
        <f t="shared" ca="1" si="5"/>
        <v>4756197788.9338856</v>
      </c>
      <c r="F22" s="21">
        <f t="shared" ca="1" si="5"/>
        <v>36652291343.725708</v>
      </c>
      <c r="G22" s="21">
        <f t="shared" ca="1" si="5"/>
        <v>479527190.45999759</v>
      </c>
      <c r="H22" s="22">
        <f t="shared" ca="1" si="2"/>
        <v>93691761432.9021</v>
      </c>
      <c r="J22" s="23">
        <f t="shared" ca="1" si="1"/>
        <v>0.15080788532399242</v>
      </c>
      <c r="K22" s="23">
        <f t="shared" ca="1" si="1"/>
        <v>0.40210887403143997</v>
      </c>
      <c r="L22" s="23">
        <f t="shared" ca="1" si="1"/>
        <v>5.0764311783593315E-2</v>
      </c>
      <c r="M22" s="23">
        <f t="shared" ca="1" si="1"/>
        <v>0.39120079271830599</v>
      </c>
      <c r="N22" s="23">
        <f t="shared" ca="1" si="1"/>
        <v>5.1181361426683577E-3</v>
      </c>
      <c r="O22" s="24">
        <f t="shared" ca="1" si="1"/>
        <v>1</v>
      </c>
    </row>
    <row r="23" spans="1:15" ht="12.75" customHeight="1" x14ac:dyDescent="0.3">
      <c r="A23" s="33" t="s">
        <v>28</v>
      </c>
      <c r="B23" s="20">
        <v>786</v>
      </c>
      <c r="C23" s="21">
        <f t="shared" ca="1" si="5"/>
        <v>109473634.18935727</v>
      </c>
      <c r="D23" s="21">
        <f t="shared" ca="1" si="5"/>
        <v>2159120757.821629</v>
      </c>
      <c r="E23" s="21">
        <f t="shared" ca="1" si="5"/>
        <v>208414641.86783132</v>
      </c>
      <c r="F23" s="21">
        <f t="shared" ca="1" si="5"/>
        <v>197110643.72228897</v>
      </c>
      <c r="G23" s="21">
        <f t="shared" ca="1" si="5"/>
        <v>2665467.69</v>
      </c>
      <c r="H23" s="22">
        <f t="shared" ca="1" si="2"/>
        <v>2676785145.2911067</v>
      </c>
      <c r="J23" s="23">
        <f t="shared" ref="J23:O65" ca="1" si="6">IF($H23=0,0,C23/$H23)</f>
        <v>4.0897430405252698E-2</v>
      </c>
      <c r="K23" s="23">
        <f t="shared" ca="1" si="6"/>
        <v>0.80660966070432205</v>
      </c>
      <c r="L23" s="23">
        <f t="shared" ca="1" si="6"/>
        <v>7.7860056207524175E-2</v>
      </c>
      <c r="M23" s="23">
        <f t="shared" ca="1" si="6"/>
        <v>7.3637080685776415E-2</v>
      </c>
      <c r="N23" s="23">
        <f t="shared" ca="1" si="6"/>
        <v>9.9577199712460457E-4</v>
      </c>
      <c r="O23" s="24">
        <f t="shared" ca="1" si="6"/>
        <v>1</v>
      </c>
    </row>
    <row r="24" spans="1:15" ht="12.75" customHeight="1" thickBot="1" x14ac:dyDescent="0.35">
      <c r="A24" s="77" t="s">
        <v>29</v>
      </c>
      <c r="B24" s="78"/>
      <c r="C24" s="38">
        <f ca="1">+C13+C14+C23</f>
        <v>20497622089.674503</v>
      </c>
      <c r="D24" s="38">
        <f ca="1">+D13+D14+D23</f>
        <v>118463827984.09798</v>
      </c>
      <c r="E24" s="38">
        <f ca="1">+E13+E14+E23</f>
        <v>15428823281.727415</v>
      </c>
      <c r="F24" s="38">
        <f ca="1">+F13+F14+F23</f>
        <v>56796994713.370117</v>
      </c>
      <c r="G24" s="38">
        <f ca="1">+G13+G14+G23</f>
        <v>682149701.38999772</v>
      </c>
      <c r="H24" s="38">
        <f t="shared" ca="1" si="2"/>
        <v>211869417770.26001</v>
      </c>
      <c r="J24" s="39">
        <f t="shared" ca="1" si="6"/>
        <v>9.6746488027361466E-2</v>
      </c>
      <c r="K24" s="39">
        <f t="shared" ca="1" si="6"/>
        <v>0.55913604346878365</v>
      </c>
      <c r="L24" s="39">
        <f t="shared" ca="1" si="6"/>
        <v>7.2822323505214961E-2</v>
      </c>
      <c r="M24" s="39">
        <f t="shared" ca="1" si="6"/>
        <v>0.26807547455932396</v>
      </c>
      <c r="N24" s="39">
        <f t="shared" ca="1" si="6"/>
        <v>3.2196704393159976E-3</v>
      </c>
      <c r="O24" s="40">
        <f t="shared" ca="1" si="6"/>
        <v>1</v>
      </c>
    </row>
    <row r="25" spans="1:15" ht="12.75" customHeight="1" x14ac:dyDescent="0.3">
      <c r="A25" s="13" t="s">
        <v>30</v>
      </c>
      <c r="B25" s="14">
        <v>717</v>
      </c>
      <c r="C25" s="15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1200898774.5544536</v>
      </c>
      <c r="D25" s="15">
        <f t="shared" ca="1" si="7"/>
        <v>119592103730.61893</v>
      </c>
      <c r="E25" s="15">
        <f t="shared" ca="1" si="7"/>
        <v>12556355049.491718</v>
      </c>
      <c r="F25" s="15">
        <f t="shared" ca="1" si="7"/>
        <v>13915013314.749296</v>
      </c>
      <c r="G25" s="15">
        <f t="shared" ca="1" si="7"/>
        <v>303829205.68993503</v>
      </c>
      <c r="H25" s="16">
        <f t="shared" ca="1" si="2"/>
        <v>147568200075.10434</v>
      </c>
      <c r="J25" s="17">
        <f t="shared" ca="1" si="6"/>
        <v>8.1379238477074338E-3</v>
      </c>
      <c r="K25" s="17">
        <f t="shared" ca="1" si="6"/>
        <v>0.81041920732077055</v>
      </c>
      <c r="L25" s="17">
        <f t="shared" ca="1" si="6"/>
        <v>8.5088488191230924E-2</v>
      </c>
      <c r="M25" s="17">
        <f t="shared" ca="1" si="6"/>
        <v>9.4295473602492255E-2</v>
      </c>
      <c r="N25" s="17">
        <f t="shared" ca="1" si="6"/>
        <v>2.0589070377988088E-3</v>
      </c>
      <c r="O25" s="18">
        <f t="shared" ca="1" si="6"/>
        <v>1</v>
      </c>
    </row>
    <row r="26" spans="1:15" ht="12.75" customHeight="1" x14ac:dyDescent="0.3">
      <c r="A26" s="19" t="s">
        <v>31</v>
      </c>
      <c r="B26" s="20">
        <v>737</v>
      </c>
      <c r="C26" s="21">
        <f t="shared" ca="1" si="7"/>
        <v>0</v>
      </c>
      <c r="D26" s="21">
        <f t="shared" ca="1" si="7"/>
        <v>0</v>
      </c>
      <c r="E26" s="21">
        <f t="shared" ca="1" si="7"/>
        <v>0</v>
      </c>
      <c r="F26" s="21">
        <f t="shared" ca="1" si="7"/>
        <v>0</v>
      </c>
      <c r="G26" s="21">
        <f t="shared" ca="1" si="7"/>
        <v>0</v>
      </c>
      <c r="H26" s="22">
        <f t="shared" ca="1" si="2"/>
        <v>0</v>
      </c>
      <c r="J26" s="23">
        <f t="shared" ca="1" si="6"/>
        <v>0</v>
      </c>
      <c r="K26" s="23">
        <f t="shared" ca="1" si="6"/>
        <v>0</v>
      </c>
      <c r="L26" s="23">
        <f t="shared" ca="1" si="6"/>
        <v>0</v>
      </c>
      <c r="M26" s="23">
        <f t="shared" ca="1" si="6"/>
        <v>0</v>
      </c>
      <c r="N26" s="23">
        <f t="shared" ca="1" si="6"/>
        <v>0</v>
      </c>
      <c r="O26" s="24">
        <f t="shared" ca="1" si="6"/>
        <v>0</v>
      </c>
    </row>
    <row r="27" spans="1:15" ht="12.75" customHeight="1" thickBot="1" x14ac:dyDescent="0.35">
      <c r="A27" s="70" t="s">
        <v>32</v>
      </c>
      <c r="B27" s="71"/>
      <c r="C27" s="26">
        <f ca="1">+C25+C26</f>
        <v>1200898774.5544536</v>
      </c>
      <c r="D27" s="26">
        <f ca="1">+D25+D26</f>
        <v>119592103730.61893</v>
      </c>
      <c r="E27" s="26">
        <f ca="1">+E25+E26</f>
        <v>12556355049.491718</v>
      </c>
      <c r="F27" s="26">
        <f ca="1">+F25+F26</f>
        <v>13915013314.749296</v>
      </c>
      <c r="G27" s="26">
        <f ca="1">+G25+G26</f>
        <v>303829205.68993503</v>
      </c>
      <c r="H27" s="26">
        <f t="shared" ca="1" si="2"/>
        <v>147568200075.10434</v>
      </c>
      <c r="J27" s="27">
        <f t="shared" ca="1" si="6"/>
        <v>8.1379238477074338E-3</v>
      </c>
      <c r="K27" s="27">
        <f t="shared" ca="1" si="6"/>
        <v>0.81041920732077055</v>
      </c>
      <c r="L27" s="27">
        <f t="shared" ca="1" si="6"/>
        <v>8.5088488191230924E-2</v>
      </c>
      <c r="M27" s="27">
        <f t="shared" ca="1" si="6"/>
        <v>9.4295473602492255E-2</v>
      </c>
      <c r="N27" s="27">
        <f t="shared" ca="1" si="6"/>
        <v>2.0589070377988088E-3</v>
      </c>
      <c r="O27" s="40">
        <f t="shared" ca="1" si="6"/>
        <v>1</v>
      </c>
    </row>
    <row r="28" spans="1:15" ht="12.75" customHeight="1" x14ac:dyDescent="0.3">
      <c r="A28" s="28" t="s">
        <v>33</v>
      </c>
      <c r="B28" s="29">
        <v>713</v>
      </c>
      <c r="C28" s="30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0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0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0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0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1">
        <f t="shared" ca="1" si="2"/>
        <v>0</v>
      </c>
      <c r="J28" s="32">
        <f t="shared" ca="1" si="6"/>
        <v>0</v>
      </c>
      <c r="K28" s="32">
        <f t="shared" ca="1" si="6"/>
        <v>0</v>
      </c>
      <c r="L28" s="32">
        <f t="shared" ca="1" si="6"/>
        <v>0</v>
      </c>
      <c r="M28" s="32">
        <f t="shared" ca="1" si="6"/>
        <v>0</v>
      </c>
      <c r="N28" s="32">
        <f t="shared" ca="1" si="6"/>
        <v>0</v>
      </c>
      <c r="O28" s="18">
        <f t="shared" ca="1" si="6"/>
        <v>0</v>
      </c>
    </row>
    <row r="29" spans="1:15" ht="12.75" customHeight="1" thickBot="1" x14ac:dyDescent="0.35">
      <c r="A29" s="79" t="s">
        <v>34</v>
      </c>
      <c r="B29" s="80"/>
      <c r="C29" s="41">
        <f ca="1">C28</f>
        <v>0</v>
      </c>
      <c r="D29" s="41">
        <f ca="1">D28</f>
        <v>0</v>
      </c>
      <c r="E29" s="41">
        <f ca="1">E28</f>
        <v>0</v>
      </c>
      <c r="F29" s="41">
        <f ca="1">F28</f>
        <v>0</v>
      </c>
      <c r="G29" s="41">
        <f ca="1">G28</f>
        <v>0</v>
      </c>
      <c r="H29" s="41">
        <f t="shared" ca="1" si="2"/>
        <v>0</v>
      </c>
      <c r="J29" s="42">
        <f t="shared" ca="1" si="6"/>
        <v>0</v>
      </c>
      <c r="K29" s="42">
        <f t="shared" ca="1" si="6"/>
        <v>0</v>
      </c>
      <c r="L29" s="42">
        <f t="shared" ca="1" si="6"/>
        <v>0</v>
      </c>
      <c r="M29" s="42">
        <f t="shared" ca="1" si="6"/>
        <v>0</v>
      </c>
      <c r="N29" s="42">
        <f t="shared" ca="1" si="6"/>
        <v>0</v>
      </c>
      <c r="O29" s="40">
        <f t="shared" ca="1" si="6"/>
        <v>0</v>
      </c>
    </row>
    <row r="30" spans="1:15" ht="12.75" customHeight="1" x14ac:dyDescent="0.3">
      <c r="A30" s="28" t="s">
        <v>35</v>
      </c>
      <c r="B30" s="29">
        <v>727</v>
      </c>
      <c r="C30" s="30">
        <f ca="1">IFERROR(INDIRECT("'"&amp;C$6&amp;"'!"&amp;ADDRESS(MATCH(IF($C$4="Tüm Şirketler",9003,IF($C$4="Hayatdışı Sigorta Şirketleri",9000,9001)),INDIRECT("'"&amp;C$6&amp;"'!$B$1:$B$1095"),0),MATCH($B30,INDIRECT("'"&amp;C$6&amp;"'!5:5"),0))),0)</f>
        <v>327002959.68000001</v>
      </c>
      <c r="D30" s="30">
        <f ca="1">IFERROR(INDIRECT("'"&amp;D$6&amp;"'!"&amp;ADDRESS(MATCH(IF($C$4="Tüm Şirketler",9003,IF($C$4="Hayatdışı Sigorta Şirketleri",9000,9001)),INDIRECT("'"&amp;D$6&amp;"'!$B$1:$B$1095"),0),MATCH($B30,INDIRECT("'"&amp;D$6&amp;"'!5:5"),0))),0)</f>
        <v>393138743.66999996</v>
      </c>
      <c r="E30" s="30">
        <f ca="1">IFERROR(INDIRECT("'"&amp;E$6&amp;"'!"&amp;ADDRESS(MATCH(IF($C$4="Tüm Şirketler",9003,IF($C$4="Hayatdışı Sigorta Şirketleri",9000,9001)),INDIRECT("'"&amp;E$6&amp;"'!$B$1:$B$1095"),0),MATCH($B30,INDIRECT("'"&amp;E$6&amp;"'!5:5"),0))),0)</f>
        <v>607608014.23000002</v>
      </c>
      <c r="F30" s="30">
        <f ca="1">IFERROR(INDIRECT("'"&amp;F$6&amp;"'!"&amp;ADDRESS(MATCH(IF($C$4="Tüm Şirketler",9003,IF($C$4="Hayatdışı Sigorta Şirketleri",9000,9001)),INDIRECT("'"&amp;F$6&amp;"'!$B$1:$B$1095"),0),MATCH($B30,INDIRECT("'"&amp;F$6&amp;"'!5:5"),0))),0)</f>
        <v>1030892158.6258579</v>
      </c>
      <c r="G30" s="30">
        <f ca="1">IFERROR(INDIRECT("'"&amp;G$6&amp;"'!"&amp;ADDRESS(MATCH(IF($C$4="Tüm Şirketler",9003,IF($C$4="Hayatdışı Sigorta Şirketleri",9000,9001)),INDIRECT("'"&amp;G$6&amp;"'!$B$1:$B$1095"),0),MATCH($B30,INDIRECT("'"&amp;G$6&amp;"'!5:5"),0))),0)</f>
        <v>3563651.9200000004</v>
      </c>
      <c r="H30" s="31">
        <f t="shared" ca="1" si="2"/>
        <v>2362205528.1258578</v>
      </c>
      <c r="J30" s="32">
        <f t="shared" ca="1" si="6"/>
        <v>0.13843120583137394</v>
      </c>
      <c r="K30" s="32">
        <f t="shared" ca="1" si="6"/>
        <v>0.16642867819461543</v>
      </c>
      <c r="L30" s="32">
        <f t="shared" ca="1" si="6"/>
        <v>0.25722063850729704</v>
      </c>
      <c r="M30" s="32">
        <f t="shared" ca="1" si="6"/>
        <v>0.43641086533387041</v>
      </c>
      <c r="N30" s="32">
        <f t="shared" ca="1" si="6"/>
        <v>1.5086121328432222E-3</v>
      </c>
      <c r="O30" s="18">
        <f t="shared" ca="1" si="6"/>
        <v>1</v>
      </c>
    </row>
    <row r="31" spans="1:15" ht="12.75" customHeight="1" thickBot="1" x14ac:dyDescent="0.35">
      <c r="A31" s="79" t="s">
        <v>36</v>
      </c>
      <c r="B31" s="80"/>
      <c r="C31" s="41">
        <f ca="1">C30</f>
        <v>327002959.68000001</v>
      </c>
      <c r="D31" s="41">
        <f ca="1">D30</f>
        <v>393138743.66999996</v>
      </c>
      <c r="E31" s="41">
        <f ca="1">E30</f>
        <v>607608014.23000002</v>
      </c>
      <c r="F31" s="41">
        <f ca="1">F30</f>
        <v>1030892158.6258579</v>
      </c>
      <c r="G31" s="41">
        <f ca="1">G30</f>
        <v>3563651.9200000004</v>
      </c>
      <c r="H31" s="41">
        <f t="shared" ca="1" si="2"/>
        <v>2362205528.1258578</v>
      </c>
      <c r="J31" s="42">
        <f t="shared" ca="1" si="6"/>
        <v>0.13843120583137394</v>
      </c>
      <c r="K31" s="42">
        <f t="shared" ca="1" si="6"/>
        <v>0.16642867819461543</v>
      </c>
      <c r="L31" s="42">
        <f t="shared" ca="1" si="6"/>
        <v>0.25722063850729704</v>
      </c>
      <c r="M31" s="42">
        <f t="shared" ca="1" si="6"/>
        <v>0.43641086533387041</v>
      </c>
      <c r="N31" s="42">
        <f t="shared" ca="1" si="6"/>
        <v>1.5086121328432222E-3</v>
      </c>
      <c r="O31" s="40">
        <f t="shared" ca="1" si="6"/>
        <v>1</v>
      </c>
    </row>
    <row r="32" spans="1:15" ht="12.75" customHeight="1" x14ac:dyDescent="0.3">
      <c r="A32" s="13" t="s">
        <v>37</v>
      </c>
      <c r="B32" s="14">
        <v>712</v>
      </c>
      <c r="C32" s="15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1455898711.2890759</v>
      </c>
      <c r="D32" s="15">
        <f t="shared" ca="1" si="8"/>
        <v>3094841795.2018595</v>
      </c>
      <c r="E32" s="15">
        <f t="shared" ca="1" si="8"/>
        <v>498497846.18398792</v>
      </c>
      <c r="F32" s="15">
        <f t="shared" ca="1" si="8"/>
        <v>2702281854.1544046</v>
      </c>
      <c r="G32" s="15">
        <f t="shared" ca="1" si="8"/>
        <v>955803285.85000014</v>
      </c>
      <c r="H32" s="16">
        <f t="shared" ca="1" si="2"/>
        <v>8707323492.679327</v>
      </c>
      <c r="J32" s="17">
        <f t="shared" ca="1" si="6"/>
        <v>0.16720393040560869</v>
      </c>
      <c r="K32" s="17">
        <f t="shared" ca="1" si="6"/>
        <v>0.35542974805103367</v>
      </c>
      <c r="L32" s="17">
        <f t="shared" ca="1" si="6"/>
        <v>5.725041071496878E-2</v>
      </c>
      <c r="M32" s="17">
        <f t="shared" ca="1" si="6"/>
        <v>0.31034586649116058</v>
      </c>
      <c r="N32" s="17">
        <f t="shared" ca="1" si="6"/>
        <v>0.1097700443372284</v>
      </c>
      <c r="O32" s="18">
        <f t="shared" ca="1" si="6"/>
        <v>1</v>
      </c>
    </row>
    <row r="33" spans="1:15" ht="12.75" customHeight="1" x14ac:dyDescent="0.3">
      <c r="A33" s="43" t="s">
        <v>38</v>
      </c>
      <c r="B33" s="29">
        <v>738</v>
      </c>
      <c r="C33" s="30">
        <f t="shared" ca="1" si="8"/>
        <v>0</v>
      </c>
      <c r="D33" s="30">
        <f t="shared" ca="1" si="8"/>
        <v>0</v>
      </c>
      <c r="E33" s="30">
        <f t="shared" ca="1" si="8"/>
        <v>0</v>
      </c>
      <c r="F33" s="30">
        <f t="shared" ca="1" si="8"/>
        <v>0</v>
      </c>
      <c r="G33" s="30">
        <f t="shared" ca="1" si="8"/>
        <v>0</v>
      </c>
      <c r="H33" s="31">
        <f t="shared" ca="1" si="2"/>
        <v>0</v>
      </c>
      <c r="J33" s="32">
        <f t="shared" ca="1" si="6"/>
        <v>0</v>
      </c>
      <c r="K33" s="32">
        <f t="shared" ca="1" si="6"/>
        <v>0</v>
      </c>
      <c r="L33" s="32">
        <f t="shared" ca="1" si="6"/>
        <v>0</v>
      </c>
      <c r="M33" s="32">
        <f t="shared" ca="1" si="6"/>
        <v>0</v>
      </c>
      <c r="N33" s="32">
        <f t="shared" ca="1" si="6"/>
        <v>0</v>
      </c>
      <c r="O33" s="24">
        <f t="shared" ca="1" si="6"/>
        <v>0</v>
      </c>
    </row>
    <row r="34" spans="1:15" ht="12.75" customHeight="1" x14ac:dyDescent="0.3">
      <c r="A34" s="19" t="s">
        <v>39</v>
      </c>
      <c r="B34" s="20">
        <v>739</v>
      </c>
      <c r="C34" s="21">
        <f t="shared" ca="1" si="8"/>
        <v>0</v>
      </c>
      <c r="D34" s="21">
        <f t="shared" ca="1" si="8"/>
        <v>0</v>
      </c>
      <c r="E34" s="21">
        <f t="shared" ca="1" si="8"/>
        <v>0</v>
      </c>
      <c r="F34" s="21">
        <f t="shared" ca="1" si="8"/>
        <v>0</v>
      </c>
      <c r="G34" s="21">
        <f t="shared" ca="1" si="8"/>
        <v>0</v>
      </c>
      <c r="H34" s="22">
        <f t="shared" ca="1" si="2"/>
        <v>0</v>
      </c>
      <c r="J34" s="23">
        <f t="shared" ca="1" si="6"/>
        <v>0</v>
      </c>
      <c r="K34" s="23">
        <f t="shared" ca="1" si="6"/>
        <v>0</v>
      </c>
      <c r="L34" s="23">
        <f t="shared" ca="1" si="6"/>
        <v>0</v>
      </c>
      <c r="M34" s="23">
        <f t="shared" ca="1" si="6"/>
        <v>0</v>
      </c>
      <c r="N34" s="23">
        <f t="shared" ca="1" si="6"/>
        <v>0</v>
      </c>
      <c r="O34" s="24">
        <f t="shared" ca="1" si="6"/>
        <v>0</v>
      </c>
    </row>
    <row r="35" spans="1:15" ht="12.75" customHeight="1" thickBot="1" x14ac:dyDescent="0.35">
      <c r="A35" s="70" t="s">
        <v>40</v>
      </c>
      <c r="B35" s="71"/>
      <c r="C35" s="26">
        <f ca="1">SUM(C32:C34)</f>
        <v>1455898711.2890759</v>
      </c>
      <c r="D35" s="26">
        <f ca="1">SUM(D32:D34)</f>
        <v>3094841795.2018595</v>
      </c>
      <c r="E35" s="26">
        <f ca="1">SUM(E32:E34)</f>
        <v>498497846.18398792</v>
      </c>
      <c r="F35" s="26">
        <f ca="1">SUM(F32:F34)</f>
        <v>2702281854.1544046</v>
      </c>
      <c r="G35" s="26">
        <f ca="1">SUM(G32:G34)</f>
        <v>955803285.85000014</v>
      </c>
      <c r="H35" s="26">
        <f t="shared" ca="1" si="2"/>
        <v>8707323492.679327</v>
      </c>
      <c r="J35" s="27">
        <f t="shared" ca="1" si="6"/>
        <v>0.16720393040560869</v>
      </c>
      <c r="K35" s="27">
        <f t="shared" ca="1" si="6"/>
        <v>0.35542974805103367</v>
      </c>
      <c r="L35" s="27">
        <f t="shared" ca="1" si="6"/>
        <v>5.725041071496878E-2</v>
      </c>
      <c r="M35" s="27">
        <f t="shared" ca="1" si="6"/>
        <v>0.31034586649116058</v>
      </c>
      <c r="N35" s="27">
        <f t="shared" ca="1" si="6"/>
        <v>0.1097700443372284</v>
      </c>
      <c r="O35" s="40">
        <f t="shared" ca="1" si="6"/>
        <v>1</v>
      </c>
    </row>
    <row r="36" spans="1:15" ht="12.75" customHeight="1" x14ac:dyDescent="0.3">
      <c r="A36" s="13" t="s">
        <v>41</v>
      </c>
      <c r="B36" s="14">
        <v>710</v>
      </c>
      <c r="C36" s="15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971506338.64137805</v>
      </c>
      <c r="D36" s="15">
        <f t="shared" ca="1" si="9"/>
        <v>6895487035.5784569</v>
      </c>
      <c r="E36" s="15">
        <f t="shared" ca="1" si="9"/>
        <v>499472230.98708016</v>
      </c>
      <c r="F36" s="15">
        <f t="shared" ca="1" si="9"/>
        <v>3814107451.0956264</v>
      </c>
      <c r="G36" s="15">
        <f t="shared" ca="1" si="9"/>
        <v>240272996.84999999</v>
      </c>
      <c r="H36" s="16">
        <f t="shared" ca="1" si="2"/>
        <v>12420846053.152542</v>
      </c>
      <c r="J36" s="17">
        <f t="shared" ca="1" si="6"/>
        <v>7.8215794196627969E-2</v>
      </c>
      <c r="K36" s="17">
        <f t="shared" ca="1" si="6"/>
        <v>0.55515437564161008</v>
      </c>
      <c r="L36" s="17">
        <f t="shared" ca="1" si="6"/>
        <v>4.0212416195296842E-2</v>
      </c>
      <c r="M36" s="17">
        <f t="shared" ca="1" si="6"/>
        <v>0.30707307978650661</v>
      </c>
      <c r="N36" s="17">
        <f t="shared" ca="1" si="6"/>
        <v>1.934433417995839E-2</v>
      </c>
      <c r="O36" s="18">
        <f t="shared" ca="1" si="6"/>
        <v>1</v>
      </c>
    </row>
    <row r="37" spans="1:15" ht="12.75" customHeight="1" x14ac:dyDescent="0.3">
      <c r="A37" s="19" t="s">
        <v>42</v>
      </c>
      <c r="B37" s="20">
        <v>711</v>
      </c>
      <c r="C37" s="21">
        <f t="shared" ca="1" si="9"/>
        <v>14399943.949999999</v>
      </c>
      <c r="D37" s="21">
        <f t="shared" ca="1" si="9"/>
        <v>613531.89</v>
      </c>
      <c r="E37" s="21">
        <f t="shared" ca="1" si="9"/>
        <v>1658281.3399999999</v>
      </c>
      <c r="F37" s="21">
        <f t="shared" ca="1" si="9"/>
        <v>13030662.01</v>
      </c>
      <c r="G37" s="21">
        <f t="shared" ca="1" si="9"/>
        <v>0</v>
      </c>
      <c r="H37" s="22">
        <f t="shared" ca="1" si="2"/>
        <v>29702419.189999998</v>
      </c>
      <c r="J37" s="23">
        <f t="shared" ca="1" si="6"/>
        <v>0.48480710806371191</v>
      </c>
      <c r="K37" s="23">
        <f t="shared" ca="1" si="6"/>
        <v>2.0655956879315731E-2</v>
      </c>
      <c r="L37" s="23">
        <f t="shared" ca="1" si="6"/>
        <v>5.5829840976666927E-2</v>
      </c>
      <c r="M37" s="23">
        <f t="shared" ca="1" si="6"/>
        <v>0.4387070940803055</v>
      </c>
      <c r="N37" s="23">
        <f t="shared" ca="1" si="6"/>
        <v>0</v>
      </c>
      <c r="O37" s="24">
        <f t="shared" ca="1" si="6"/>
        <v>1</v>
      </c>
    </row>
    <row r="38" spans="1:15" ht="12.75" customHeight="1" thickBot="1" x14ac:dyDescent="0.35">
      <c r="A38" s="70" t="s">
        <v>43</v>
      </c>
      <c r="B38" s="71"/>
      <c r="C38" s="26">
        <f ca="1">SUM(C36:C37)</f>
        <v>985906282.59137809</v>
      </c>
      <c r="D38" s="26">
        <f ca="1">SUM(D36:D37)</f>
        <v>6896100567.4684572</v>
      </c>
      <c r="E38" s="26">
        <f ca="1">SUM(E36:E37)</f>
        <v>501130512.32708013</v>
      </c>
      <c r="F38" s="26">
        <f ca="1">SUM(F36:F37)</f>
        <v>3827138113.1056266</v>
      </c>
      <c r="G38" s="26">
        <f ca="1">SUM(G36:G37)</f>
        <v>240272996.84999999</v>
      </c>
      <c r="H38" s="26">
        <f t="shared" ca="1" si="2"/>
        <v>12450548472.342543</v>
      </c>
      <c r="J38" s="27">
        <f t="shared" ca="1" si="6"/>
        <v>7.9185771195658991E-2</v>
      </c>
      <c r="K38" s="27">
        <f t="shared" ca="1" si="6"/>
        <v>0.55387925943883909</v>
      </c>
      <c r="L38" s="27">
        <f t="shared" ca="1" si="6"/>
        <v>4.0249673614000524E-2</v>
      </c>
      <c r="M38" s="27">
        <f t="shared" ca="1" si="6"/>
        <v>0.30738711002227515</v>
      </c>
      <c r="N38" s="27">
        <f t="shared" ca="1" si="6"/>
        <v>1.9298185729226206E-2</v>
      </c>
      <c r="O38" s="40">
        <f t="shared" ca="1" si="6"/>
        <v>1</v>
      </c>
    </row>
    <row r="39" spans="1:15" ht="12.75" customHeight="1" x14ac:dyDescent="0.3">
      <c r="A39" s="13" t="s">
        <v>44</v>
      </c>
      <c r="B39" s="14">
        <v>701</v>
      </c>
      <c r="C39" s="16">
        <f ca="1">SUM(C40:C42)</f>
        <v>10555167546.511129</v>
      </c>
      <c r="D39" s="16">
        <f ca="1">SUM(D40:D42)</f>
        <v>44151170471.575745</v>
      </c>
      <c r="E39" s="16">
        <f ca="1">SUM(E40:E42)</f>
        <v>24249102957.419365</v>
      </c>
      <c r="F39" s="16">
        <f ca="1">SUM(F40:F42)</f>
        <v>27580141226.666592</v>
      </c>
      <c r="G39" s="16">
        <f ca="1">SUM(G40:G42)</f>
        <v>1407885477.7549</v>
      </c>
      <c r="H39" s="16">
        <f t="shared" ca="1" si="2"/>
        <v>107943467679.92773</v>
      </c>
      <c r="J39" s="18">
        <f t="shared" ca="1" si="6"/>
        <v>9.7784217733389342E-2</v>
      </c>
      <c r="K39" s="18">
        <f t="shared" ca="1" si="6"/>
        <v>0.40902123510143384</v>
      </c>
      <c r="L39" s="18">
        <f t="shared" ca="1" si="6"/>
        <v>0.22464632162200332</v>
      </c>
      <c r="M39" s="18">
        <f t="shared" ca="1" si="6"/>
        <v>0.25550542167541618</v>
      </c>
      <c r="N39" s="18">
        <f t="shared" ca="1" si="6"/>
        <v>1.3042803867757332E-2</v>
      </c>
      <c r="O39" s="18">
        <f t="shared" ca="1" si="6"/>
        <v>1</v>
      </c>
    </row>
    <row r="40" spans="1:15" ht="12.75" customHeight="1" x14ac:dyDescent="0.3">
      <c r="A40" s="44" t="s">
        <v>45</v>
      </c>
      <c r="B40" s="45">
        <v>900</v>
      </c>
      <c r="C40" s="30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519503963.1026035</v>
      </c>
      <c r="D40" s="30">
        <f t="shared" ca="1" si="10"/>
        <v>11561099942.075716</v>
      </c>
      <c r="E40" s="30">
        <f t="shared" ca="1" si="10"/>
        <v>10772724596.831869</v>
      </c>
      <c r="F40" s="30">
        <f t="shared" ca="1" si="10"/>
        <v>987312743.87142015</v>
      </c>
      <c r="G40" s="30">
        <f t="shared" ca="1" si="10"/>
        <v>30155347.798240103</v>
      </c>
      <c r="H40" s="31">
        <f t="shared" ca="1" si="2"/>
        <v>23870796593.679852</v>
      </c>
      <c r="J40" s="32">
        <f t="shared" ca="1" si="6"/>
        <v>2.1763159895558319E-2</v>
      </c>
      <c r="K40" s="32">
        <f t="shared" ca="1" si="6"/>
        <v>0.48431982136434815</v>
      </c>
      <c r="L40" s="32">
        <f t="shared" ca="1" si="6"/>
        <v>0.4512930498383162</v>
      </c>
      <c r="M40" s="32">
        <f t="shared" ca="1" si="6"/>
        <v>4.1360695274527445E-2</v>
      </c>
      <c r="N40" s="32">
        <f t="shared" ca="1" si="6"/>
        <v>1.2632736272497995E-3</v>
      </c>
      <c r="O40" s="24">
        <f t="shared" ca="1" si="6"/>
        <v>1</v>
      </c>
    </row>
    <row r="41" spans="1:15" ht="12.75" customHeight="1" x14ac:dyDescent="0.3">
      <c r="A41" s="44" t="s">
        <v>46</v>
      </c>
      <c r="B41" s="45">
        <v>901</v>
      </c>
      <c r="C41" s="30">
        <f t="shared" ca="1" si="10"/>
        <v>4676433121.7575188</v>
      </c>
      <c r="D41" s="30">
        <f t="shared" ca="1" si="10"/>
        <v>16524964311.507324</v>
      </c>
      <c r="E41" s="30">
        <f t="shared" ca="1" si="10"/>
        <v>8250070035.0761728</v>
      </c>
      <c r="F41" s="30">
        <f t="shared" ca="1" si="10"/>
        <v>11465541531.550297</v>
      </c>
      <c r="G41" s="30">
        <f t="shared" ca="1" si="10"/>
        <v>136143440.11869934</v>
      </c>
      <c r="H41" s="31">
        <f t="shared" ca="1" si="2"/>
        <v>41053152440.01001</v>
      </c>
      <c r="J41" s="32">
        <f t="shared" ca="1" si="6"/>
        <v>0.11391166923395417</v>
      </c>
      <c r="K41" s="32">
        <f t="shared" ca="1" si="6"/>
        <v>0.4025260748405341</v>
      </c>
      <c r="L41" s="32">
        <f t="shared" ca="1" si="6"/>
        <v>0.20096069472695924</v>
      </c>
      <c r="M41" s="32">
        <f t="shared" ca="1" si="6"/>
        <v>0.27928528870723435</v>
      </c>
      <c r="N41" s="32">
        <f t="shared" ca="1" si="6"/>
        <v>3.3162724913182368E-3</v>
      </c>
      <c r="O41" s="24">
        <f t="shared" ca="1" si="6"/>
        <v>1</v>
      </c>
    </row>
    <row r="42" spans="1:15" ht="12.75" customHeight="1" x14ac:dyDescent="0.3">
      <c r="A42" s="44" t="s">
        <v>47</v>
      </c>
      <c r="B42" s="45">
        <v>902</v>
      </c>
      <c r="C42" s="30">
        <f t="shared" ca="1" si="10"/>
        <v>5359230461.6510067</v>
      </c>
      <c r="D42" s="30">
        <f t="shared" ca="1" si="10"/>
        <v>16065106217.992706</v>
      </c>
      <c r="E42" s="30">
        <f t="shared" ca="1" si="10"/>
        <v>5226308325.5113239</v>
      </c>
      <c r="F42" s="30">
        <f t="shared" ca="1" si="10"/>
        <v>15127286951.244875</v>
      </c>
      <c r="G42" s="30">
        <f t="shared" ca="1" si="10"/>
        <v>1241586689.8379605</v>
      </c>
      <c r="H42" s="31">
        <f t="shared" ca="1" si="2"/>
        <v>43019518646.237869</v>
      </c>
      <c r="J42" s="32">
        <f t="shared" ca="1" si="6"/>
        <v>0.1245767184361483</v>
      </c>
      <c r="K42" s="32">
        <f t="shared" ca="1" si="6"/>
        <v>0.37343760979988622</v>
      </c>
      <c r="L42" s="32">
        <f t="shared" ca="1" si="6"/>
        <v>0.12148690850050628</v>
      </c>
      <c r="M42" s="32">
        <f t="shared" ca="1" si="6"/>
        <v>0.3516377548442835</v>
      </c>
      <c r="N42" s="32">
        <f t="shared" ca="1" si="6"/>
        <v>2.8861008419175778E-2</v>
      </c>
      <c r="O42" s="24">
        <f t="shared" ca="1" si="6"/>
        <v>1</v>
      </c>
    </row>
    <row r="43" spans="1:15" ht="12.75" customHeight="1" x14ac:dyDescent="0.3">
      <c r="A43" s="43" t="s">
        <v>48</v>
      </c>
      <c r="B43" s="29">
        <v>703</v>
      </c>
      <c r="C43" s="30">
        <f t="shared" ca="1" si="10"/>
        <v>61784898.903730534</v>
      </c>
      <c r="D43" s="30">
        <f t="shared" ca="1" si="10"/>
        <v>12264471012.386644</v>
      </c>
      <c r="E43" s="30">
        <f t="shared" ca="1" si="10"/>
        <v>4967013237.1090698</v>
      </c>
      <c r="F43" s="30">
        <f t="shared" ca="1" si="10"/>
        <v>910596723.96049786</v>
      </c>
      <c r="G43" s="30">
        <f t="shared" ca="1" si="10"/>
        <v>36711409.569999598</v>
      </c>
      <c r="H43" s="31">
        <f t="shared" ca="1" si="2"/>
        <v>18240577281.929943</v>
      </c>
      <c r="J43" s="32">
        <f t="shared" ca="1" si="6"/>
        <v>3.3872227807689968E-3</v>
      </c>
      <c r="K43" s="32">
        <f t="shared" ca="1" si="6"/>
        <v>0.67237296401449209</v>
      </c>
      <c r="L43" s="32">
        <f t="shared" ca="1" si="6"/>
        <v>0.2723057039444497</v>
      </c>
      <c r="M43" s="32">
        <f t="shared" ca="1" si="6"/>
        <v>4.9921486030082063E-2</v>
      </c>
      <c r="N43" s="32">
        <f t="shared" ca="1" si="6"/>
        <v>2.0126232302070733E-3</v>
      </c>
      <c r="O43" s="24">
        <f t="shared" ca="1" si="6"/>
        <v>1</v>
      </c>
    </row>
    <row r="44" spans="1:15" ht="12.75" customHeight="1" x14ac:dyDescent="0.3">
      <c r="A44" s="43" t="s">
        <v>49</v>
      </c>
      <c r="B44" s="29">
        <v>740</v>
      </c>
      <c r="C44" s="30">
        <f t="shared" ca="1" si="10"/>
        <v>1410620187.0787244</v>
      </c>
      <c r="D44" s="30">
        <f t="shared" ca="1" si="10"/>
        <v>14146171806.193823</v>
      </c>
      <c r="E44" s="30">
        <f t="shared" ca="1" si="10"/>
        <v>9005300368.4945354</v>
      </c>
      <c r="F44" s="30">
        <f t="shared" ca="1" si="10"/>
        <v>9599468024.1552448</v>
      </c>
      <c r="G44" s="30">
        <f t="shared" ca="1" si="10"/>
        <v>541673369.41069996</v>
      </c>
      <c r="H44" s="31">
        <f t="shared" ca="1" si="2"/>
        <v>34703233755.333023</v>
      </c>
      <c r="J44" s="32">
        <f t="shared" ca="1" si="6"/>
        <v>4.0648090521591441E-2</v>
      </c>
      <c r="K44" s="32">
        <f t="shared" ca="1" si="6"/>
        <v>0.40763266921832347</v>
      </c>
      <c r="L44" s="32">
        <f t="shared" ca="1" si="6"/>
        <v>0.2594945598437392</v>
      </c>
      <c r="M44" s="32">
        <f t="shared" ca="1" si="6"/>
        <v>0.27661595146533124</v>
      </c>
      <c r="N44" s="32">
        <f t="shared" ca="1" si="6"/>
        <v>1.5608728951014781E-2</v>
      </c>
      <c r="O44" s="24">
        <f t="shared" ca="1" si="6"/>
        <v>1</v>
      </c>
    </row>
    <row r="45" spans="1:15" ht="12.75" customHeight="1" x14ac:dyDescent="0.3">
      <c r="A45" s="43" t="s">
        <v>50</v>
      </c>
      <c r="B45" s="29">
        <v>741</v>
      </c>
      <c r="C45" s="30">
        <f t="shared" ca="1" si="10"/>
        <v>353177316.45218015</v>
      </c>
      <c r="D45" s="30">
        <f t="shared" ca="1" si="10"/>
        <v>656214687.46602499</v>
      </c>
      <c r="E45" s="30">
        <f t="shared" ca="1" si="10"/>
        <v>1171825479.2938514</v>
      </c>
      <c r="F45" s="30">
        <f t="shared" ca="1" si="10"/>
        <v>793610612.07318664</v>
      </c>
      <c r="G45" s="30">
        <f t="shared" ca="1" si="10"/>
        <v>19845526.847800002</v>
      </c>
      <c r="H45" s="31">
        <f t="shared" ca="1" si="2"/>
        <v>2994673622.1330428</v>
      </c>
      <c r="J45" s="32">
        <f t="shared" ca="1" si="6"/>
        <v>0.11793516122822741</v>
      </c>
      <c r="K45" s="32">
        <f t="shared" ca="1" si="6"/>
        <v>0.21912728072136861</v>
      </c>
      <c r="L45" s="32">
        <f t="shared" ca="1" si="6"/>
        <v>0.39130323606322909</v>
      </c>
      <c r="M45" s="32">
        <f t="shared" ca="1" si="6"/>
        <v>0.26500738050643213</v>
      </c>
      <c r="N45" s="32">
        <f t="shared" ca="1" si="6"/>
        <v>6.6269414807428838E-3</v>
      </c>
      <c r="O45" s="24">
        <f t="shared" ca="1" si="6"/>
        <v>1</v>
      </c>
    </row>
    <row r="46" spans="1:15" ht="12.75" customHeight="1" x14ac:dyDescent="0.3">
      <c r="A46" s="43" t="s">
        <v>51</v>
      </c>
      <c r="B46" s="29">
        <v>742</v>
      </c>
      <c r="C46" s="30">
        <f t="shared" ca="1" si="10"/>
        <v>110910844.46783291</v>
      </c>
      <c r="D46" s="30">
        <f t="shared" ca="1" si="10"/>
        <v>301082914.13852382</v>
      </c>
      <c r="E46" s="30">
        <f t="shared" ca="1" si="10"/>
        <v>60935330.450002186</v>
      </c>
      <c r="F46" s="30">
        <f t="shared" ca="1" si="10"/>
        <v>545641907.40311515</v>
      </c>
      <c r="G46" s="30">
        <f t="shared" ca="1" si="10"/>
        <v>10203039.075399989</v>
      </c>
      <c r="H46" s="31">
        <f t="shared" ca="1" si="2"/>
        <v>1028774035.5348741</v>
      </c>
      <c r="J46" s="32">
        <f t="shared" ca="1" si="6"/>
        <v>0.10780875161781159</v>
      </c>
      <c r="K46" s="32">
        <f t="shared" ca="1" si="6"/>
        <v>0.29266185162029928</v>
      </c>
      <c r="L46" s="32">
        <f t="shared" ca="1" si="6"/>
        <v>5.9231015116279692E-2</v>
      </c>
      <c r="M46" s="32">
        <f t="shared" ca="1" si="6"/>
        <v>0.53038071389450281</v>
      </c>
      <c r="N46" s="32">
        <f t="shared" ca="1" si="6"/>
        <v>9.9176677511065743E-3</v>
      </c>
      <c r="O46" s="24">
        <f t="shared" ca="1" si="6"/>
        <v>1</v>
      </c>
    </row>
    <row r="47" spans="1:15" ht="12.75" customHeight="1" x14ac:dyDescent="0.3">
      <c r="A47" s="43" t="s">
        <v>52</v>
      </c>
      <c r="B47" s="29">
        <v>743</v>
      </c>
      <c r="C47" s="30">
        <f t="shared" ca="1" si="10"/>
        <v>0</v>
      </c>
      <c r="D47" s="30">
        <f t="shared" ca="1" si="10"/>
        <v>0</v>
      </c>
      <c r="E47" s="30">
        <f t="shared" ca="1" si="10"/>
        <v>0</v>
      </c>
      <c r="F47" s="30">
        <f t="shared" ca="1" si="10"/>
        <v>0</v>
      </c>
      <c r="G47" s="30">
        <f t="shared" ca="1" si="10"/>
        <v>0</v>
      </c>
      <c r="H47" s="31">
        <f t="shared" ca="1" si="2"/>
        <v>0</v>
      </c>
      <c r="J47" s="32">
        <f t="shared" ca="1" si="6"/>
        <v>0</v>
      </c>
      <c r="K47" s="32">
        <f t="shared" ca="1" si="6"/>
        <v>0</v>
      </c>
      <c r="L47" s="32">
        <f t="shared" ca="1" si="6"/>
        <v>0</v>
      </c>
      <c r="M47" s="32">
        <f t="shared" ca="1" si="6"/>
        <v>0</v>
      </c>
      <c r="N47" s="32">
        <f t="shared" ca="1" si="6"/>
        <v>0</v>
      </c>
      <c r="O47" s="24">
        <f t="shared" ca="1" si="6"/>
        <v>0</v>
      </c>
    </row>
    <row r="48" spans="1:15" ht="12.75" customHeight="1" x14ac:dyDescent="0.3">
      <c r="A48" s="43" t="s">
        <v>53</v>
      </c>
      <c r="B48" s="29">
        <v>744</v>
      </c>
      <c r="C48" s="30">
        <f t="shared" ca="1" si="10"/>
        <v>35629180.968110003</v>
      </c>
      <c r="D48" s="30">
        <f t="shared" ca="1" si="10"/>
        <v>294087217.27915436</v>
      </c>
      <c r="E48" s="30">
        <f t="shared" ca="1" si="10"/>
        <v>571595169.40994275</v>
      </c>
      <c r="F48" s="30">
        <f t="shared" ca="1" si="10"/>
        <v>341237910.35027432</v>
      </c>
      <c r="G48" s="30">
        <f t="shared" ca="1" si="10"/>
        <v>14287258.0678</v>
      </c>
      <c r="H48" s="31">
        <f t="shared" ca="1" si="2"/>
        <v>1256836736.0752816</v>
      </c>
      <c r="J48" s="32">
        <f t="shared" ca="1" si="6"/>
        <v>2.8348296915134009E-2</v>
      </c>
      <c r="K48" s="32">
        <f t="shared" ca="1" si="6"/>
        <v>0.23398999157002617</v>
      </c>
      <c r="L48" s="32">
        <f t="shared" ca="1" si="6"/>
        <v>0.45478871917355024</v>
      </c>
      <c r="M48" s="32">
        <f t="shared" ca="1" si="6"/>
        <v>0.27150535988934921</v>
      </c>
      <c r="N48" s="32">
        <f t="shared" ca="1" si="6"/>
        <v>1.1367632451940222E-2</v>
      </c>
      <c r="O48" s="24">
        <f t="shared" ca="1" si="6"/>
        <v>1</v>
      </c>
    </row>
    <row r="49" spans="1:15" ht="12.75" customHeight="1" x14ac:dyDescent="0.3">
      <c r="A49" s="43" t="s">
        <v>54</v>
      </c>
      <c r="B49" s="29">
        <v>761</v>
      </c>
      <c r="C49" s="30">
        <f t="shared" ca="1" si="10"/>
        <v>0</v>
      </c>
      <c r="D49" s="30">
        <f t="shared" ca="1" si="10"/>
        <v>0</v>
      </c>
      <c r="E49" s="30">
        <f t="shared" ca="1" si="10"/>
        <v>0</v>
      </c>
      <c r="F49" s="30">
        <f t="shared" ca="1" si="10"/>
        <v>0</v>
      </c>
      <c r="G49" s="30">
        <f t="shared" ca="1" si="10"/>
        <v>0</v>
      </c>
      <c r="H49" s="31">
        <f t="shared" ca="1" si="2"/>
        <v>0</v>
      </c>
      <c r="J49" s="32">
        <f t="shared" ca="1" si="6"/>
        <v>0</v>
      </c>
      <c r="K49" s="32">
        <f t="shared" ca="1" si="6"/>
        <v>0</v>
      </c>
      <c r="L49" s="32">
        <f t="shared" ca="1" si="6"/>
        <v>0</v>
      </c>
      <c r="M49" s="32">
        <f t="shared" ca="1" si="6"/>
        <v>0</v>
      </c>
      <c r="N49" s="32">
        <f t="shared" ca="1" si="6"/>
        <v>0</v>
      </c>
      <c r="O49" s="24">
        <f t="shared" ca="1" si="6"/>
        <v>0</v>
      </c>
    </row>
    <row r="50" spans="1:15" ht="12.75" customHeight="1" thickBot="1" x14ac:dyDescent="0.35">
      <c r="A50" s="70" t="s">
        <v>55</v>
      </c>
      <c r="B50" s="71"/>
      <c r="C50" s="26">
        <f ca="1">C39+SUM(C43:C49)</f>
        <v>12527289974.381708</v>
      </c>
      <c r="D50" s="26">
        <f ca="1">D39+SUM(D43:D49)</f>
        <v>71813198109.039917</v>
      </c>
      <c r="E50" s="26">
        <f ca="1">E39+SUM(E43:E49)</f>
        <v>40025772542.176765</v>
      </c>
      <c r="F50" s="26">
        <f ca="1">F39+SUM(F43:F49)</f>
        <v>39770696404.60891</v>
      </c>
      <c r="G50" s="26">
        <f ca="1">G39+SUM(G43:G49)</f>
        <v>2030606080.7265997</v>
      </c>
      <c r="H50" s="26">
        <f t="shared" ca="1" si="2"/>
        <v>166167563110.9339</v>
      </c>
      <c r="J50" s="27">
        <f t="shared" ca="1" si="6"/>
        <v>7.5389502859944196E-2</v>
      </c>
      <c r="K50" s="27">
        <f t="shared" ca="1" si="6"/>
        <v>0.43217338429099572</v>
      </c>
      <c r="L50" s="27">
        <f t="shared" ca="1" si="6"/>
        <v>0.24087596756447258</v>
      </c>
      <c r="M50" s="27">
        <f t="shared" ca="1" si="6"/>
        <v>0.23934091383441597</v>
      </c>
      <c r="N50" s="27">
        <f t="shared" ca="1" si="6"/>
        <v>1.2220231450171546E-2</v>
      </c>
      <c r="O50" s="40">
        <f t="shared" ca="1" si="6"/>
        <v>1</v>
      </c>
    </row>
    <row r="51" spans="1:15" ht="12.75" customHeight="1" x14ac:dyDescent="0.3">
      <c r="A51" s="13" t="s">
        <v>56</v>
      </c>
      <c r="B51" s="14">
        <v>723</v>
      </c>
      <c r="C51" s="15">
        <f t="shared" ref="C51:G67" ca="1" si="11">IFERROR(INDIRECT("'"&amp;C$6&amp;"'!"&amp;ADDRESS(MATCH(IF($C$4="Tüm Şirketler",9003,IF($C$4="Hayatdışı Sigorta Şirketleri",9000,9001)),INDIRECT("'"&amp;C$6&amp;"'!$B$1:$B$1095"),0),MATCH($B51,INDIRECT("'"&amp;C$6&amp;"'!5:5"),0))),0)</f>
        <v>51804322.554128394</v>
      </c>
      <c r="D51" s="15">
        <f t="shared" ca="1" si="11"/>
        <v>341591427.79566604</v>
      </c>
      <c r="E51" s="15">
        <f t="shared" ca="1" si="11"/>
        <v>276432988.03948146</v>
      </c>
      <c r="F51" s="15">
        <f t="shared" ca="1" si="11"/>
        <v>54029974.782312378</v>
      </c>
      <c r="G51" s="15">
        <f t="shared" ca="1" si="11"/>
        <v>2015669.0799999998</v>
      </c>
      <c r="H51" s="16">
        <f t="shared" ca="1" si="2"/>
        <v>725874382.25158834</v>
      </c>
      <c r="J51" s="17">
        <f t="shared" ca="1" si="6"/>
        <v>7.1368164824107252E-2</v>
      </c>
      <c r="K51" s="17">
        <f t="shared" ca="1" si="6"/>
        <v>0.47059303392976104</v>
      </c>
      <c r="L51" s="17">
        <f t="shared" ca="1" si="6"/>
        <v>0.38082758504579611</v>
      </c>
      <c r="M51" s="17">
        <f t="shared" ca="1" si="6"/>
        <v>7.4434332032378522E-2</v>
      </c>
      <c r="N51" s="17">
        <f t="shared" ca="1" si="6"/>
        <v>2.7768841679569954E-3</v>
      </c>
      <c r="O51" s="18">
        <f t="shared" ca="1" si="6"/>
        <v>1</v>
      </c>
    </row>
    <row r="52" spans="1:15" ht="12.75" customHeight="1" x14ac:dyDescent="0.3">
      <c r="A52" s="43" t="s">
        <v>57</v>
      </c>
      <c r="B52" s="29">
        <v>724</v>
      </c>
      <c r="C52" s="30">
        <f t="shared" ca="1" si="11"/>
        <v>110657079.85333757</v>
      </c>
      <c r="D52" s="30">
        <f t="shared" ca="1" si="11"/>
        <v>874235356.67344105</v>
      </c>
      <c r="E52" s="30">
        <f t="shared" ca="1" si="11"/>
        <v>2405957995.4325476</v>
      </c>
      <c r="F52" s="30">
        <f t="shared" ca="1" si="11"/>
        <v>400442480.14151216</v>
      </c>
      <c r="G52" s="30">
        <f t="shared" ca="1" si="11"/>
        <v>17688823.075200003</v>
      </c>
      <c r="H52" s="31">
        <f t="shared" ca="1" si="2"/>
        <v>3808981735.1760387</v>
      </c>
      <c r="J52" s="32">
        <f t="shared" ca="1" si="6"/>
        <v>2.9051617347338989E-2</v>
      </c>
      <c r="K52" s="32">
        <f t="shared" ca="1" si="6"/>
        <v>0.22951944048454115</v>
      </c>
      <c r="L52" s="32">
        <f t="shared" ca="1" si="6"/>
        <v>0.63165385468075819</v>
      </c>
      <c r="M52" s="32">
        <f t="shared" ca="1" si="6"/>
        <v>0.1051311106176793</v>
      </c>
      <c r="N52" s="32">
        <f t="shared" ca="1" si="6"/>
        <v>4.6439768696823333E-3</v>
      </c>
      <c r="O52" s="24">
        <f t="shared" ca="1" si="6"/>
        <v>1</v>
      </c>
    </row>
    <row r="53" spans="1:15" ht="12.75" customHeight="1" x14ac:dyDescent="0.3">
      <c r="A53" s="43" t="s">
        <v>58</v>
      </c>
      <c r="B53" s="29">
        <v>765</v>
      </c>
      <c r="C53" s="30">
        <f t="shared" ca="1" si="11"/>
        <v>3048047559.925374</v>
      </c>
      <c r="D53" s="30">
        <f t="shared" ca="1" si="11"/>
        <v>8420331137.1095238</v>
      </c>
      <c r="E53" s="30">
        <f t="shared" ca="1" si="11"/>
        <v>2514672969.9821081</v>
      </c>
      <c r="F53" s="30">
        <f t="shared" ca="1" si="11"/>
        <v>3915131427.8911462</v>
      </c>
      <c r="G53" s="30">
        <f t="shared" ca="1" si="11"/>
        <v>45055205.61999993</v>
      </c>
      <c r="H53" s="31">
        <f t="shared" ca="1" si="2"/>
        <v>17943238300.528152</v>
      </c>
      <c r="J53" s="32">
        <f t="shared" ca="1" si="6"/>
        <v>0.16987165353734704</v>
      </c>
      <c r="K53" s="32">
        <f t="shared" ca="1" si="6"/>
        <v>0.46927600225103594</v>
      </c>
      <c r="L53" s="32">
        <f t="shared" ca="1" si="6"/>
        <v>0.14014599415469445</v>
      </c>
      <c r="M53" s="32">
        <f t="shared" ca="1" si="6"/>
        <v>0.21819536486766192</v>
      </c>
      <c r="N53" s="32">
        <f t="shared" ca="1" si="6"/>
        <v>2.5109851892606114E-3</v>
      </c>
      <c r="O53" s="24">
        <f t="shared" ca="1" si="6"/>
        <v>1</v>
      </c>
    </row>
    <row r="54" spans="1:15" ht="12.75" customHeight="1" x14ac:dyDescent="0.3">
      <c r="A54" s="43" t="s">
        <v>59</v>
      </c>
      <c r="B54" s="29">
        <v>766</v>
      </c>
      <c r="C54" s="30">
        <f t="shared" ca="1" si="11"/>
        <v>165850102.70349795</v>
      </c>
      <c r="D54" s="30">
        <f t="shared" ca="1" si="11"/>
        <v>836333639.25268888</v>
      </c>
      <c r="E54" s="30">
        <f t="shared" ca="1" si="11"/>
        <v>67528660.255380005</v>
      </c>
      <c r="F54" s="30">
        <f t="shared" ca="1" si="11"/>
        <v>581251516.63459897</v>
      </c>
      <c r="G54" s="30">
        <f t="shared" ca="1" si="11"/>
        <v>28147907.240000002</v>
      </c>
      <c r="H54" s="31">
        <f t="shared" ca="1" si="2"/>
        <v>1679111826.0861657</v>
      </c>
      <c r="J54" s="32">
        <f t="shared" ca="1" si="6"/>
        <v>9.877251778404611E-2</v>
      </c>
      <c r="K54" s="32">
        <f t="shared" ca="1" si="6"/>
        <v>0.4980809653411204</v>
      </c>
      <c r="L54" s="32">
        <f t="shared" ca="1" si="6"/>
        <v>4.0216892768114354E-2</v>
      </c>
      <c r="M54" s="32">
        <f t="shared" ca="1" si="6"/>
        <v>0.34616605493717206</v>
      </c>
      <c r="N54" s="32">
        <f t="shared" ca="1" si="6"/>
        <v>1.6763569169547115E-2</v>
      </c>
      <c r="O54" s="24">
        <f t="shared" ca="1" si="6"/>
        <v>1</v>
      </c>
    </row>
    <row r="55" spans="1:15" ht="12.75" customHeight="1" x14ac:dyDescent="0.3">
      <c r="A55" s="43" t="s">
        <v>60</v>
      </c>
      <c r="B55" s="29">
        <v>767</v>
      </c>
      <c r="C55" s="30">
        <f t="shared" ca="1" si="11"/>
        <v>4847395919.6121855</v>
      </c>
      <c r="D55" s="30">
        <f t="shared" ca="1" si="11"/>
        <v>4236767746.690959</v>
      </c>
      <c r="E55" s="30">
        <f t="shared" ca="1" si="11"/>
        <v>1645160138.2589467</v>
      </c>
      <c r="F55" s="30">
        <f t="shared" ca="1" si="11"/>
        <v>4169362647.2174296</v>
      </c>
      <c r="G55" s="30">
        <f t="shared" ca="1" si="11"/>
        <v>304553811.02999997</v>
      </c>
      <c r="H55" s="31">
        <f t="shared" ca="1" si="2"/>
        <v>15203240262.809523</v>
      </c>
      <c r="J55" s="32">
        <f t="shared" ca="1" si="6"/>
        <v>0.31883965758733579</v>
      </c>
      <c r="K55" s="32">
        <f t="shared" ca="1" si="6"/>
        <v>0.27867531351556857</v>
      </c>
      <c r="L55" s="32">
        <f t="shared" ca="1" si="6"/>
        <v>0.10821115169003617</v>
      </c>
      <c r="M55" s="32">
        <f t="shared" ca="1" si="6"/>
        <v>0.27424171263126124</v>
      </c>
      <c r="N55" s="32">
        <f t="shared" ca="1" si="6"/>
        <v>2.0032164575798077E-2</v>
      </c>
      <c r="O55" s="24">
        <f t="shared" ca="1" si="6"/>
        <v>1</v>
      </c>
    </row>
    <row r="56" spans="1:15" ht="12.75" customHeight="1" x14ac:dyDescent="0.3">
      <c r="A56" s="43" t="s">
        <v>61</v>
      </c>
      <c r="B56" s="29">
        <v>768</v>
      </c>
      <c r="C56" s="30">
        <f t="shared" ca="1" si="11"/>
        <v>9283320259.4055176</v>
      </c>
      <c r="D56" s="30">
        <f t="shared" ca="1" si="11"/>
        <v>3998789588.0945163</v>
      </c>
      <c r="E56" s="30">
        <f t="shared" ca="1" si="11"/>
        <v>2459645866.1057615</v>
      </c>
      <c r="F56" s="30">
        <f t="shared" ca="1" si="11"/>
        <v>1133947954.4707048</v>
      </c>
      <c r="G56" s="30">
        <f t="shared" ca="1" si="11"/>
        <v>73346174.88000004</v>
      </c>
      <c r="H56" s="31">
        <f t="shared" ca="1" si="2"/>
        <v>16949049842.956501</v>
      </c>
      <c r="J56" s="32">
        <f t="shared" ca="1" si="6"/>
        <v>0.54771921408109947</v>
      </c>
      <c r="K56" s="32">
        <f t="shared" ca="1" si="6"/>
        <v>0.23593001526019403</v>
      </c>
      <c r="L56" s="32">
        <f t="shared" ca="1" si="6"/>
        <v>0.14511998542077059</v>
      </c>
      <c r="M56" s="32">
        <f t="shared" ca="1" si="6"/>
        <v>6.6903334698843797E-2</v>
      </c>
      <c r="N56" s="32">
        <f t="shared" ca="1" si="6"/>
        <v>4.3274505390920445E-3</v>
      </c>
      <c r="O56" s="24">
        <f t="shared" ca="1" si="6"/>
        <v>1</v>
      </c>
    </row>
    <row r="57" spans="1:15" ht="12.75" customHeight="1" x14ac:dyDescent="0.3">
      <c r="A57" s="43" t="s">
        <v>62</v>
      </c>
      <c r="B57" s="29">
        <v>772</v>
      </c>
      <c r="C57" s="30">
        <f t="shared" ca="1" si="11"/>
        <v>0</v>
      </c>
      <c r="D57" s="30">
        <f t="shared" ca="1" si="11"/>
        <v>0</v>
      </c>
      <c r="E57" s="30">
        <f t="shared" ca="1" si="11"/>
        <v>0</v>
      </c>
      <c r="F57" s="30">
        <f t="shared" ca="1" si="11"/>
        <v>0</v>
      </c>
      <c r="G57" s="30">
        <f t="shared" ca="1" si="11"/>
        <v>0</v>
      </c>
      <c r="H57" s="31">
        <f t="shared" ca="1" si="2"/>
        <v>0</v>
      </c>
      <c r="J57" s="32">
        <f t="shared" ca="1" si="6"/>
        <v>0</v>
      </c>
      <c r="K57" s="32">
        <f t="shared" ca="1" si="6"/>
        <v>0</v>
      </c>
      <c r="L57" s="32">
        <f t="shared" ca="1" si="6"/>
        <v>0</v>
      </c>
      <c r="M57" s="32">
        <f t="shared" ca="1" si="6"/>
        <v>0</v>
      </c>
      <c r="N57" s="32">
        <f t="shared" ca="1" si="6"/>
        <v>0</v>
      </c>
      <c r="O57" s="24">
        <f t="shared" ca="1" si="6"/>
        <v>0</v>
      </c>
    </row>
    <row r="58" spans="1:15" ht="12.75" customHeight="1" x14ac:dyDescent="0.3">
      <c r="A58" s="43" t="s">
        <v>63</v>
      </c>
      <c r="B58" s="29">
        <v>773</v>
      </c>
      <c r="C58" s="30">
        <f t="shared" ca="1" si="11"/>
        <v>12035972.17</v>
      </c>
      <c r="D58" s="30">
        <f t="shared" ca="1" si="11"/>
        <v>872809.86000001023</v>
      </c>
      <c r="E58" s="30">
        <f t="shared" ca="1" si="11"/>
        <v>72707809.570000008</v>
      </c>
      <c r="F58" s="30">
        <f t="shared" ca="1" si="11"/>
        <v>39927.199999999997</v>
      </c>
      <c r="G58" s="30">
        <f t="shared" ca="1" si="11"/>
        <v>6250808.8329999987</v>
      </c>
      <c r="H58" s="31">
        <f t="shared" ca="1" si="2"/>
        <v>91907327.633000031</v>
      </c>
      <c r="J58" s="32">
        <f t="shared" ca="1" si="6"/>
        <v>0.13095769923875353</v>
      </c>
      <c r="K58" s="32">
        <f t="shared" ca="1" si="6"/>
        <v>9.4966297299522526E-3</v>
      </c>
      <c r="L58" s="32">
        <f t="shared" ca="1" si="6"/>
        <v>0.79109915871271308</v>
      </c>
      <c r="M58" s="32">
        <f t="shared" ca="1" si="6"/>
        <v>4.3442890820887962E-4</v>
      </c>
      <c r="N58" s="32">
        <f t="shared" ca="1" si="6"/>
        <v>6.801208341037214E-2</v>
      </c>
      <c r="O58" s="24">
        <f t="shared" ca="1" si="6"/>
        <v>1</v>
      </c>
    </row>
    <row r="59" spans="1:15" ht="12.75" customHeight="1" x14ac:dyDescent="0.3">
      <c r="A59" s="43" t="s">
        <v>64</v>
      </c>
      <c r="B59" s="29">
        <v>774</v>
      </c>
      <c r="C59" s="30">
        <f t="shared" ca="1" si="11"/>
        <v>0</v>
      </c>
      <c r="D59" s="30">
        <f t="shared" ca="1" si="11"/>
        <v>0</v>
      </c>
      <c r="E59" s="30">
        <f t="shared" ca="1" si="11"/>
        <v>0</v>
      </c>
      <c r="F59" s="30">
        <f t="shared" ca="1" si="11"/>
        <v>0</v>
      </c>
      <c r="G59" s="30">
        <f t="shared" ca="1" si="11"/>
        <v>0</v>
      </c>
      <c r="H59" s="31">
        <f t="shared" ca="1" si="2"/>
        <v>0</v>
      </c>
      <c r="J59" s="32">
        <f t="shared" ca="1" si="6"/>
        <v>0</v>
      </c>
      <c r="K59" s="32">
        <f t="shared" ca="1" si="6"/>
        <v>0</v>
      </c>
      <c r="L59" s="32">
        <f t="shared" ca="1" si="6"/>
        <v>0</v>
      </c>
      <c r="M59" s="32">
        <f t="shared" ca="1" si="6"/>
        <v>0</v>
      </c>
      <c r="N59" s="32">
        <f t="shared" ca="1" si="6"/>
        <v>0</v>
      </c>
      <c r="O59" s="24">
        <f t="shared" ca="1" si="6"/>
        <v>0</v>
      </c>
    </row>
    <row r="60" spans="1:15" ht="12.75" customHeight="1" x14ac:dyDescent="0.3">
      <c r="A60" s="43" t="s">
        <v>65</v>
      </c>
      <c r="B60" s="29">
        <v>775</v>
      </c>
      <c r="C60" s="30">
        <f t="shared" ca="1" si="11"/>
        <v>361188684.60000002</v>
      </c>
      <c r="D60" s="30">
        <f t="shared" ca="1" si="11"/>
        <v>0</v>
      </c>
      <c r="E60" s="30">
        <f t="shared" ca="1" si="11"/>
        <v>0</v>
      </c>
      <c r="F60" s="30">
        <f t="shared" ca="1" si="11"/>
        <v>0</v>
      </c>
      <c r="G60" s="30">
        <f t="shared" ca="1" si="11"/>
        <v>0</v>
      </c>
      <c r="H60" s="31">
        <f t="shared" ca="1" si="2"/>
        <v>361188684.60000002</v>
      </c>
      <c r="J60" s="32">
        <f t="shared" ca="1" si="6"/>
        <v>1</v>
      </c>
      <c r="K60" s="32">
        <f t="shared" ca="1" si="6"/>
        <v>0</v>
      </c>
      <c r="L60" s="32">
        <f t="shared" ca="1" si="6"/>
        <v>0</v>
      </c>
      <c r="M60" s="32">
        <f t="shared" ca="1" si="6"/>
        <v>0</v>
      </c>
      <c r="N60" s="32">
        <f t="shared" ca="1" si="6"/>
        <v>0</v>
      </c>
      <c r="O60" s="24">
        <f t="shared" ca="1" si="6"/>
        <v>1</v>
      </c>
    </row>
    <row r="61" spans="1:15" ht="12.75" customHeight="1" x14ac:dyDescent="0.3">
      <c r="A61" s="43" t="s">
        <v>66</v>
      </c>
      <c r="B61" s="29">
        <v>776</v>
      </c>
      <c r="C61" s="30">
        <f t="shared" ca="1" si="11"/>
        <v>330398738.17000002</v>
      </c>
      <c r="D61" s="30">
        <f t="shared" ca="1" si="11"/>
        <v>265310133.24000013</v>
      </c>
      <c r="E61" s="30">
        <f t="shared" ca="1" si="11"/>
        <v>1755755660.3100002</v>
      </c>
      <c r="F61" s="30">
        <f t="shared" ca="1" si="11"/>
        <v>16357033.109999999</v>
      </c>
      <c r="G61" s="30">
        <f t="shared" ca="1" si="11"/>
        <v>240154944.88369998</v>
      </c>
      <c r="H61" s="31">
        <f t="shared" ca="1" si="2"/>
        <v>2607976509.7137003</v>
      </c>
      <c r="J61" s="32">
        <f t="shared" ca="1" si="6"/>
        <v>0.1266877738121463</v>
      </c>
      <c r="K61" s="32">
        <f t="shared" ca="1" si="6"/>
        <v>0.10173026185313512</v>
      </c>
      <c r="L61" s="32">
        <f t="shared" ca="1" si="6"/>
        <v>0.67322525865186733</v>
      </c>
      <c r="M61" s="32">
        <f t="shared" ca="1" si="6"/>
        <v>6.2719250150744836E-3</v>
      </c>
      <c r="N61" s="32">
        <f t="shared" ca="1" si="6"/>
        <v>9.2084780667776728E-2</v>
      </c>
      <c r="O61" s="24">
        <f t="shared" ca="1" si="6"/>
        <v>1</v>
      </c>
    </row>
    <row r="62" spans="1:15" ht="12.75" customHeight="1" x14ac:dyDescent="0.3">
      <c r="A62" s="43" t="s">
        <v>67</v>
      </c>
      <c r="B62" s="29">
        <v>777</v>
      </c>
      <c r="C62" s="30">
        <f t="shared" ca="1" si="11"/>
        <v>4486915353.2800007</v>
      </c>
      <c r="D62" s="30">
        <f t="shared" ca="1" si="11"/>
        <v>6808796063.3299999</v>
      </c>
      <c r="E62" s="30">
        <f t="shared" ca="1" si="11"/>
        <v>15765166277.270012</v>
      </c>
      <c r="F62" s="30">
        <f t="shared" ca="1" si="11"/>
        <v>105169861.33000001</v>
      </c>
      <c r="G62" s="30">
        <f t="shared" ca="1" si="11"/>
        <v>7018974585.7362299</v>
      </c>
      <c r="H62" s="31">
        <f t="shared" ca="1" si="2"/>
        <v>34185022140.946243</v>
      </c>
      <c r="J62" s="32">
        <f t="shared" ca="1" si="6"/>
        <v>0.13125383785858805</v>
      </c>
      <c r="K62" s="32">
        <f t="shared" ca="1" si="6"/>
        <v>0.19917483262865987</v>
      </c>
      <c r="L62" s="32">
        <f t="shared" ca="1" si="6"/>
        <v>0.46117174393714261</v>
      </c>
      <c r="M62" s="32">
        <f t="shared" ca="1" si="6"/>
        <v>3.0764894899403717E-3</v>
      </c>
      <c r="N62" s="32">
        <f t="shared" ca="1" si="6"/>
        <v>0.20532309608566907</v>
      </c>
      <c r="O62" s="24">
        <f t="shared" ca="1" si="6"/>
        <v>1</v>
      </c>
    </row>
    <row r="63" spans="1:15" ht="12.75" customHeight="1" x14ac:dyDescent="0.3">
      <c r="A63" s="43" t="s">
        <v>68</v>
      </c>
      <c r="B63" s="29">
        <v>778</v>
      </c>
      <c r="C63" s="30">
        <f t="shared" ca="1" si="11"/>
        <v>40723268.579999998</v>
      </c>
      <c r="D63" s="30">
        <f t="shared" ca="1" si="11"/>
        <v>39002891.640000001</v>
      </c>
      <c r="E63" s="30">
        <f t="shared" ca="1" si="11"/>
        <v>315123008.71000004</v>
      </c>
      <c r="F63" s="30">
        <f t="shared" ca="1" si="11"/>
        <v>27735088.289999999</v>
      </c>
      <c r="G63" s="30">
        <f t="shared" ca="1" si="11"/>
        <v>16506041.699499998</v>
      </c>
      <c r="H63" s="31">
        <f t="shared" ca="1" si="2"/>
        <v>439090298.91950011</v>
      </c>
      <c r="J63" s="32">
        <f t="shared" ca="1" si="6"/>
        <v>9.2744632892620416E-2</v>
      </c>
      <c r="K63" s="32">
        <f t="shared" ca="1" si="6"/>
        <v>8.882658472750847E-2</v>
      </c>
      <c r="L63" s="32">
        <f t="shared" ca="1" si="6"/>
        <v>0.71767244570295685</v>
      </c>
      <c r="M63" s="32">
        <f t="shared" ca="1" si="6"/>
        <v>6.3164885123287051E-2</v>
      </c>
      <c r="N63" s="32">
        <f t="shared" ca="1" si="6"/>
        <v>3.7591451553627024E-2</v>
      </c>
      <c r="O63" s="24">
        <f t="shared" ca="1" si="6"/>
        <v>1</v>
      </c>
    </row>
    <row r="64" spans="1:15" ht="12.75" customHeight="1" x14ac:dyDescent="0.3">
      <c r="A64" s="43" t="s">
        <v>69</v>
      </c>
      <c r="B64" s="29">
        <v>779</v>
      </c>
      <c r="C64" s="30">
        <f t="shared" ca="1" si="11"/>
        <v>2075624437.8900001</v>
      </c>
      <c r="D64" s="30">
        <f t="shared" ca="1" si="11"/>
        <v>586368377.46000004</v>
      </c>
      <c r="E64" s="30">
        <f t="shared" ca="1" si="11"/>
        <v>11170868905.510002</v>
      </c>
      <c r="F64" s="30">
        <f t="shared" ca="1" si="11"/>
        <v>22972985.98</v>
      </c>
      <c r="G64" s="30">
        <f t="shared" ca="1" si="11"/>
        <v>1228190382.2373071</v>
      </c>
      <c r="H64" s="31">
        <f t="shared" ca="1" si="2"/>
        <v>15084025089.077309</v>
      </c>
      <c r="J64" s="32">
        <f t="shared" ca="1" si="6"/>
        <v>0.13760414913344368</v>
      </c>
      <c r="K64" s="32">
        <f t="shared" ca="1" si="6"/>
        <v>3.8873468719208305E-2</v>
      </c>
      <c r="L64" s="32">
        <f t="shared" ca="1" si="6"/>
        <v>0.74057612868856115</v>
      </c>
      <c r="M64" s="32">
        <f t="shared" ca="1" si="6"/>
        <v>1.5230010454328447E-3</v>
      </c>
      <c r="N64" s="32">
        <f t="shared" ca="1" si="6"/>
        <v>8.1423252413354061E-2</v>
      </c>
      <c r="O64" s="24">
        <f t="shared" ca="1" si="6"/>
        <v>1</v>
      </c>
    </row>
    <row r="65" spans="1:15" ht="12.75" customHeight="1" x14ac:dyDescent="0.3">
      <c r="A65" s="43" t="s">
        <v>70</v>
      </c>
      <c r="B65" s="29">
        <v>780</v>
      </c>
      <c r="C65" s="30">
        <f t="shared" ca="1" si="11"/>
        <v>37978024.319999941</v>
      </c>
      <c r="D65" s="30">
        <f t="shared" ca="1" si="11"/>
        <v>3669869.9099999997</v>
      </c>
      <c r="E65" s="30">
        <f t="shared" ca="1" si="11"/>
        <v>641401.57000000007</v>
      </c>
      <c r="F65" s="30">
        <f t="shared" ca="1" si="11"/>
        <v>2897060.14</v>
      </c>
      <c r="G65" s="30">
        <f t="shared" ca="1" si="11"/>
        <v>0</v>
      </c>
      <c r="H65" s="31">
        <f t="shared" ca="1" si="2"/>
        <v>45186355.939999938</v>
      </c>
      <c r="J65" s="32">
        <f t="shared" ca="1" si="6"/>
        <v>0.84047548269722216</v>
      </c>
      <c r="K65" s="32">
        <f t="shared" ca="1" si="6"/>
        <v>8.121632810738233E-2</v>
      </c>
      <c r="L65" s="32">
        <f t="shared" ca="1" si="6"/>
        <v>1.4194584994897045E-2</v>
      </c>
      <c r="M65" s="32">
        <f t="shared" ref="J65:O107" ca="1" si="12">IF($H65=0,0,F65/$H65)</f>
        <v>6.4113604200498497E-2</v>
      </c>
      <c r="N65" s="32">
        <f t="shared" ca="1" si="12"/>
        <v>0</v>
      </c>
      <c r="O65" s="24">
        <f t="shared" ca="1" si="12"/>
        <v>1</v>
      </c>
    </row>
    <row r="66" spans="1:15" ht="12.75" customHeight="1" x14ac:dyDescent="0.3">
      <c r="A66" s="43" t="s">
        <v>71</v>
      </c>
      <c r="B66" s="29">
        <v>781</v>
      </c>
      <c r="C66" s="30">
        <f t="shared" ca="1" si="11"/>
        <v>0</v>
      </c>
      <c r="D66" s="30">
        <f t="shared" ca="1" si="11"/>
        <v>0</v>
      </c>
      <c r="E66" s="30">
        <f t="shared" ca="1" si="11"/>
        <v>0</v>
      </c>
      <c r="F66" s="30">
        <f t="shared" ca="1" si="11"/>
        <v>0</v>
      </c>
      <c r="G66" s="30">
        <f t="shared" ca="1" si="11"/>
        <v>1993649.73</v>
      </c>
      <c r="H66" s="31">
        <f t="shared" ca="1" si="2"/>
        <v>1993649.73</v>
      </c>
      <c r="J66" s="32">
        <f t="shared" ca="1" si="12"/>
        <v>0</v>
      </c>
      <c r="K66" s="32">
        <f t="shared" ca="1" si="12"/>
        <v>0</v>
      </c>
      <c r="L66" s="32">
        <f t="shared" ca="1" si="12"/>
        <v>0</v>
      </c>
      <c r="M66" s="32">
        <f t="shared" ca="1" si="12"/>
        <v>0</v>
      </c>
      <c r="N66" s="32">
        <f t="shared" ca="1" si="12"/>
        <v>1</v>
      </c>
      <c r="O66" s="24">
        <f t="shared" ca="1" si="12"/>
        <v>1</v>
      </c>
    </row>
    <row r="67" spans="1:15" ht="12.75" customHeight="1" x14ac:dyDescent="0.3">
      <c r="A67" s="43" t="s">
        <v>72</v>
      </c>
      <c r="B67" s="29">
        <v>782</v>
      </c>
      <c r="C67" s="30">
        <f t="shared" ca="1" si="11"/>
        <v>43129847.609999999</v>
      </c>
      <c r="D67" s="30">
        <f t="shared" ca="1" si="11"/>
        <v>49234198.159999974</v>
      </c>
      <c r="E67" s="30">
        <f t="shared" ca="1" si="11"/>
        <v>143050863.09999999</v>
      </c>
      <c r="F67" s="30">
        <f t="shared" ca="1" si="11"/>
        <v>73471114.519999996</v>
      </c>
      <c r="G67" s="30">
        <f t="shared" ca="1" si="11"/>
        <v>107724793.64675</v>
      </c>
      <c r="H67" s="31">
        <f t="shared" ca="1" si="2"/>
        <v>416610817.03674996</v>
      </c>
      <c r="J67" s="32">
        <f t="shared" ca="1" si="12"/>
        <v>0.10352551073150711</v>
      </c>
      <c r="K67" s="32">
        <f t="shared" ca="1" si="12"/>
        <v>0.11817791604690125</v>
      </c>
      <c r="L67" s="32">
        <f t="shared" ca="1" si="12"/>
        <v>0.34336809619463443</v>
      </c>
      <c r="M67" s="32">
        <f t="shared" ca="1" si="12"/>
        <v>0.17635431322350659</v>
      </c>
      <c r="N67" s="32">
        <f t="shared" ca="1" si="12"/>
        <v>0.25857416380345066</v>
      </c>
      <c r="O67" s="24">
        <f t="shared" ca="1" si="12"/>
        <v>1</v>
      </c>
    </row>
    <row r="68" spans="1:15" ht="12.75" customHeight="1" x14ac:dyDescent="0.3">
      <c r="A68" s="43" t="s">
        <v>73</v>
      </c>
      <c r="B68" s="29">
        <v>783</v>
      </c>
      <c r="C68" s="30">
        <f ca="1">IFERROR(INDIRECT("'"&amp;C$6&amp;"'!"&amp;ADDRESS(MATCH(IF($C$4="Tüm Şirketler",9003,IF($C$4="Hayatdışı Sigorta Şirketleri",9000,9001)),INDIRECT("'"&amp;C$6&amp;"'!$B$1:$B$1095"),0),MATCH($B68,INDIRECT("'"&amp;C$6&amp;"'!5:5"),0))),0)</f>
        <v>342022224.05000001</v>
      </c>
      <c r="D68" s="30">
        <f ca="1">IFERROR(INDIRECT("'"&amp;D$6&amp;"'!"&amp;ADDRESS(MATCH(IF($C$4="Tüm Şirketler",9003,IF($C$4="Hayatdışı Sigorta Şirketleri",9000,9001)),INDIRECT("'"&amp;D$6&amp;"'!$B$1:$B$1095"),0),MATCH($B68,INDIRECT("'"&amp;D$6&amp;"'!5:5"),0))),0)</f>
        <v>19511405.460000109</v>
      </c>
      <c r="E68" s="30">
        <f ca="1">IFERROR(INDIRECT("'"&amp;E$6&amp;"'!"&amp;ADDRESS(MATCH(IF($C$4="Tüm Şirketler",9003,IF($C$4="Hayatdışı Sigorta Şirketleri",9000,9001)),INDIRECT("'"&amp;E$6&amp;"'!$B$1:$B$1095"),0),MATCH($B68,INDIRECT("'"&amp;E$6&amp;"'!5:5"),0))),0)</f>
        <v>2001424612.8599999</v>
      </c>
      <c r="F68" s="30">
        <f ca="1">IFERROR(INDIRECT("'"&amp;F$6&amp;"'!"&amp;ADDRESS(MATCH(IF($C$4="Tüm Şirketler",9003,IF($C$4="Hayatdışı Sigorta Şirketleri",9000,9001)),INDIRECT("'"&amp;F$6&amp;"'!$B$1:$B$1095"),0),MATCH($B68,INDIRECT("'"&amp;F$6&amp;"'!5:5"),0))),0)</f>
        <v>2752298.5700000003</v>
      </c>
      <c r="G68" s="30">
        <f ca="1">IFERROR(INDIRECT("'"&amp;G$6&amp;"'!"&amp;ADDRESS(MATCH(IF($C$4="Tüm Şirketler",9003,IF($C$4="Hayatdışı Sigorta Şirketleri",9000,9001)),INDIRECT("'"&amp;G$6&amp;"'!$B$1:$B$1095"),0),MATCH($B68,INDIRECT("'"&amp;G$6&amp;"'!5:5"),0))),0)</f>
        <v>221404589.72859961</v>
      </c>
      <c r="H68" s="31">
        <f t="shared" ca="1" si="2"/>
        <v>2587115130.6685996</v>
      </c>
      <c r="J68" s="32">
        <f t="shared" ca="1" si="12"/>
        <v>0.13220216603256063</v>
      </c>
      <c r="K68" s="32">
        <f t="shared" ca="1" si="12"/>
        <v>7.5417615662731214E-3</v>
      </c>
      <c r="L68" s="32">
        <f t="shared" ca="1" si="12"/>
        <v>0.77361250341524723</v>
      </c>
      <c r="M68" s="32">
        <f t="shared" ca="1" si="12"/>
        <v>1.0638485073096503E-3</v>
      </c>
      <c r="N68" s="32">
        <f t="shared" ca="1" si="12"/>
        <v>8.5579720478609331E-2</v>
      </c>
      <c r="O68" s="24">
        <f t="shared" ca="1" si="12"/>
        <v>1</v>
      </c>
    </row>
    <row r="69" spans="1:15" ht="12.75" customHeight="1" thickBot="1" x14ac:dyDescent="0.35">
      <c r="A69" s="70" t="s">
        <v>74</v>
      </c>
      <c r="B69" s="71"/>
      <c r="C69" s="26">
        <f ca="1">SUM(C51:C68)</f>
        <v>25237091794.724033</v>
      </c>
      <c r="D69" s="26">
        <f ca="1">SUM(D51:D68)</f>
        <v>26480814644.676796</v>
      </c>
      <c r="E69" s="26">
        <f ca="1">SUM(E51:E68)</f>
        <v>40594137156.974236</v>
      </c>
      <c r="F69" s="26">
        <f ca="1">SUM(F51:F68)</f>
        <v>10505561370.277706</v>
      </c>
      <c r="G69" s="26">
        <f ca="1">SUM(G51:G68)</f>
        <v>9312007387.4202862</v>
      </c>
      <c r="H69" s="26">
        <f t="shared" ca="1" si="2"/>
        <v>112129612354.07306</v>
      </c>
      <c r="J69" s="27">
        <f t="shared" ca="1" si="12"/>
        <v>0.22507071294452136</v>
      </c>
      <c r="K69" s="27">
        <f t="shared" ca="1" si="12"/>
        <v>0.23616254518973989</v>
      </c>
      <c r="L69" s="27">
        <f t="shared" ca="1" si="12"/>
        <v>0.36202869433624391</v>
      </c>
      <c r="M69" s="27">
        <f t="shared" ca="1" si="12"/>
        <v>9.3691230618939136E-2</v>
      </c>
      <c r="N69" s="27">
        <f t="shared" ca="1" si="12"/>
        <v>8.3046816910555668E-2</v>
      </c>
      <c r="O69" s="40">
        <f t="shared" ca="1" si="12"/>
        <v>1</v>
      </c>
    </row>
    <row r="70" spans="1:15" ht="12.75" customHeight="1" x14ac:dyDescent="0.3">
      <c r="A70" s="13" t="s">
        <v>75</v>
      </c>
      <c r="B70" s="14">
        <v>714</v>
      </c>
      <c r="C70" s="15">
        <f t="shared" ref="C70:G73" ca="1" si="13">IFERROR(INDIRECT("'"&amp;C$6&amp;"'!"&amp;ADDRESS(MATCH(IF($C$4="Tüm Şirketler",9003,IF($C$4="Hayatdışı Sigorta Şirketleri",9000,9001)),INDIRECT("'"&amp;C$6&amp;"'!$B$1:$B$1095"),0),MATCH($B70,INDIRECT("'"&amp;C$6&amp;"'!5:5"),0))),0)</f>
        <v>0</v>
      </c>
      <c r="D70" s="15">
        <f t="shared" ca="1" si="13"/>
        <v>0</v>
      </c>
      <c r="E70" s="15">
        <f t="shared" ca="1" si="13"/>
        <v>0</v>
      </c>
      <c r="F70" s="15">
        <f t="shared" ca="1" si="13"/>
        <v>0</v>
      </c>
      <c r="G70" s="15">
        <f t="shared" ca="1" si="13"/>
        <v>0</v>
      </c>
      <c r="H70" s="16">
        <f t="shared" ca="1" si="2"/>
        <v>0</v>
      </c>
      <c r="J70" s="17">
        <f t="shared" ca="1" si="12"/>
        <v>0</v>
      </c>
      <c r="K70" s="17">
        <f t="shared" ca="1" si="12"/>
        <v>0</v>
      </c>
      <c r="L70" s="17">
        <f t="shared" ca="1" si="12"/>
        <v>0</v>
      </c>
      <c r="M70" s="17">
        <f t="shared" ca="1" si="12"/>
        <v>0</v>
      </c>
      <c r="N70" s="17">
        <f t="shared" ca="1" si="12"/>
        <v>0</v>
      </c>
      <c r="O70" s="18">
        <f t="shared" ca="1" si="12"/>
        <v>0</v>
      </c>
    </row>
    <row r="71" spans="1:15" ht="12.75" customHeight="1" x14ac:dyDescent="0.3">
      <c r="A71" s="43" t="s">
        <v>76</v>
      </c>
      <c r="B71" s="29">
        <v>715</v>
      </c>
      <c r="C71" s="30">
        <f t="shared" ca="1" si="13"/>
        <v>10553287329.653679</v>
      </c>
      <c r="D71" s="30">
        <f t="shared" ca="1" si="13"/>
        <v>206100095844.28088</v>
      </c>
      <c r="E71" s="30">
        <f t="shared" ca="1" si="13"/>
        <v>5524900079.7963552</v>
      </c>
      <c r="F71" s="30">
        <f t="shared" ca="1" si="13"/>
        <v>26448245995.267349</v>
      </c>
      <c r="G71" s="30">
        <f t="shared" ca="1" si="13"/>
        <v>9247111250.7137527</v>
      </c>
      <c r="H71" s="31">
        <f t="shared" ca="1" si="2"/>
        <v>257873640499.71204</v>
      </c>
      <c r="J71" s="32">
        <f t="shared" ca="1" si="12"/>
        <v>4.0924257745783302E-2</v>
      </c>
      <c r="K71" s="32">
        <f t="shared" ca="1" si="12"/>
        <v>0.79922901559421322</v>
      </c>
      <c r="L71" s="32">
        <f t="shared" ca="1" si="12"/>
        <v>2.142483453946711E-2</v>
      </c>
      <c r="M71" s="32">
        <f t="shared" ca="1" si="12"/>
        <v>0.10256281310495899</v>
      </c>
      <c r="N71" s="32">
        <f t="shared" ca="1" si="12"/>
        <v>3.5859079015577319E-2</v>
      </c>
      <c r="O71" s="24">
        <f t="shared" ca="1" si="12"/>
        <v>1</v>
      </c>
    </row>
    <row r="72" spans="1:15" ht="12.75" customHeight="1" x14ac:dyDescent="0.3">
      <c r="A72" s="43" t="s">
        <v>77</v>
      </c>
      <c r="B72" s="29">
        <v>903</v>
      </c>
      <c r="C72" s="30">
        <f t="shared" ca="1" si="13"/>
        <v>1010818627.0944571</v>
      </c>
      <c r="D72" s="30">
        <f t="shared" ca="1" si="13"/>
        <v>2602242847.6947956</v>
      </c>
      <c r="E72" s="30">
        <f t="shared" ca="1" si="13"/>
        <v>18784398.909999996</v>
      </c>
      <c r="F72" s="30">
        <f t="shared" ca="1" si="13"/>
        <v>276109887.27515906</v>
      </c>
      <c r="G72" s="30">
        <f t="shared" ca="1" si="13"/>
        <v>276670002.36058301</v>
      </c>
      <c r="H72" s="31">
        <f t="shared" ca="1" si="2"/>
        <v>4184625763.3349943</v>
      </c>
      <c r="J72" s="32">
        <f t="shared" ca="1" si="12"/>
        <v>0.24155532280833436</v>
      </c>
      <c r="K72" s="32">
        <f t="shared" ca="1" si="12"/>
        <v>0.62185796170716656</v>
      </c>
      <c r="L72" s="32">
        <f t="shared" ca="1" si="12"/>
        <v>4.4889077237409911E-3</v>
      </c>
      <c r="M72" s="32">
        <f t="shared" ca="1" si="12"/>
        <v>6.5981978530646315E-2</v>
      </c>
      <c r="N72" s="32">
        <f t="shared" ca="1" si="12"/>
        <v>6.6115829230111875E-2</v>
      </c>
      <c r="O72" s="24">
        <f t="shared" ca="1" si="12"/>
        <v>1</v>
      </c>
    </row>
    <row r="73" spans="1:15" ht="12.75" customHeight="1" x14ac:dyDescent="0.3">
      <c r="A73" s="19" t="s">
        <v>78</v>
      </c>
      <c r="B73" s="20">
        <v>716</v>
      </c>
      <c r="C73" s="21">
        <f t="shared" ca="1" si="13"/>
        <v>658368491.57167661</v>
      </c>
      <c r="D73" s="21">
        <f t="shared" ca="1" si="13"/>
        <v>40623758070.277214</v>
      </c>
      <c r="E73" s="21">
        <f t="shared" ca="1" si="13"/>
        <v>1491023448.0190642</v>
      </c>
      <c r="F73" s="21">
        <f t="shared" ca="1" si="13"/>
        <v>5107224689.0605783</v>
      </c>
      <c r="G73" s="21">
        <f t="shared" ca="1" si="13"/>
        <v>266992296.31994098</v>
      </c>
      <c r="H73" s="22">
        <f t="shared" ca="1" si="2"/>
        <v>48147366995.248474</v>
      </c>
      <c r="J73" s="23">
        <f t="shared" ca="1" si="12"/>
        <v>1.3674028979334407E-2</v>
      </c>
      <c r="K73" s="23">
        <f t="shared" ca="1" si="12"/>
        <v>0.84373789483205297</v>
      </c>
      <c r="L73" s="23">
        <f t="shared" ca="1" si="12"/>
        <v>3.0967912495946229E-2</v>
      </c>
      <c r="M73" s="23">
        <f t="shared" ca="1" si="12"/>
        <v>0.10607484910991281</v>
      </c>
      <c r="N73" s="23">
        <f t="shared" ca="1" si="12"/>
        <v>5.5453145827536049E-3</v>
      </c>
      <c r="O73" s="24">
        <f t="shared" ca="1" si="12"/>
        <v>1</v>
      </c>
    </row>
    <row r="74" spans="1:15" ht="12.75" customHeight="1" thickBot="1" x14ac:dyDescent="0.35">
      <c r="A74" s="70" t="s">
        <v>79</v>
      </c>
      <c r="B74" s="71"/>
      <c r="C74" s="26">
        <f ca="1">SUM(C70:C73)</f>
        <v>12222474448.319813</v>
      </c>
      <c r="D74" s="26">
        <f ca="1">SUM(D70:D73)</f>
        <v>249326096762.2529</v>
      </c>
      <c r="E74" s="26">
        <f ca="1">SUM(E70:E73)</f>
        <v>7034707926.725419</v>
      </c>
      <c r="F74" s="26">
        <f ca="1">SUM(F70:F73)</f>
        <v>31831580571.603085</v>
      </c>
      <c r="G74" s="26">
        <f ca="1">SUM(G70:G73)</f>
        <v>9790773549.3942757</v>
      </c>
      <c r="H74" s="26">
        <f t="shared" ref="H74:H91" ca="1" si="14">SUM(C74:G74)</f>
        <v>310205633258.29553</v>
      </c>
      <c r="J74" s="27">
        <f t="shared" ca="1" si="12"/>
        <v>3.9401200809730808E-2</v>
      </c>
      <c r="K74" s="27">
        <f t="shared" ca="1" si="12"/>
        <v>0.80374458111355207</v>
      </c>
      <c r="L74" s="27">
        <f t="shared" ca="1" si="12"/>
        <v>2.2677563436986025E-2</v>
      </c>
      <c r="M74" s="27">
        <f t="shared" ca="1" si="12"/>
        <v>0.1026144504123116</v>
      </c>
      <c r="N74" s="27">
        <f t="shared" ca="1" si="12"/>
        <v>3.1562204227419365E-2</v>
      </c>
      <c r="O74" s="40">
        <f t="shared" ca="1" si="12"/>
        <v>1</v>
      </c>
    </row>
    <row r="75" spans="1:15" ht="12.75" customHeight="1" x14ac:dyDescent="0.3">
      <c r="A75" s="28" t="s">
        <v>80</v>
      </c>
      <c r="B75" s="29">
        <v>728</v>
      </c>
      <c r="C75" s="30">
        <f ca="1">IFERROR(INDIRECT("'"&amp;C$6&amp;"'!"&amp;ADDRESS(MATCH(IF($C$4="Tüm Şirketler",9003,IF($C$4="Hayatdışı Sigorta Şirketleri",9000,9001)),INDIRECT("'"&amp;C$6&amp;"'!$B$1:$B$1095"),0),MATCH($B75,INDIRECT("'"&amp;C$6&amp;"'!5:5"),0))),0)</f>
        <v>240431624.38999999</v>
      </c>
      <c r="D75" s="30">
        <f ca="1">IFERROR(INDIRECT("'"&amp;D$6&amp;"'!"&amp;ADDRESS(MATCH(IF($C$4="Tüm Şirketler",9003,IF($C$4="Hayatdışı Sigorta Şirketleri",9000,9001)),INDIRECT("'"&amp;D$6&amp;"'!$B$1:$B$1095"),0),MATCH($B75,INDIRECT("'"&amp;D$6&amp;"'!5:5"),0))),0)</f>
        <v>296106970.79170012</v>
      </c>
      <c r="E75" s="30">
        <f ca="1">IFERROR(INDIRECT("'"&amp;E$6&amp;"'!"&amp;ADDRESS(MATCH(IF($C$4="Tüm Şirketler",9003,IF($C$4="Hayatdışı Sigorta Şirketleri",9000,9001)),INDIRECT("'"&amp;E$6&amp;"'!$B$1:$B$1095"),0),MATCH($B75,INDIRECT("'"&amp;E$6&amp;"'!5:5"),0))),0)</f>
        <v>741666458.67999995</v>
      </c>
      <c r="F75" s="30">
        <f ca="1">IFERROR(INDIRECT("'"&amp;F$6&amp;"'!"&amp;ADDRESS(MATCH(IF($C$4="Tüm Şirketler",9003,IF($C$4="Hayatdışı Sigorta Şirketleri",9000,9001)),INDIRECT("'"&amp;F$6&amp;"'!$B$1:$B$1095"),0),MATCH($B75,INDIRECT("'"&amp;F$6&amp;"'!5:5"),0))),0)</f>
        <v>556438653.14927804</v>
      </c>
      <c r="G75" s="30">
        <f ca="1">IFERROR(INDIRECT("'"&amp;G$6&amp;"'!"&amp;ADDRESS(MATCH(IF($C$4="Tüm Şirketler",9003,IF($C$4="Hayatdışı Sigorta Şirketleri",9000,9001)),INDIRECT("'"&amp;G$6&amp;"'!$B$1:$B$1095"),0),MATCH($B75,INDIRECT("'"&amp;G$6&amp;"'!5:5"),0))),0)</f>
        <v>597586.8899999999</v>
      </c>
      <c r="H75" s="31">
        <f t="shared" ca="1" si="14"/>
        <v>1835241293.9009783</v>
      </c>
      <c r="J75" s="32">
        <f t="shared" ca="1" si="12"/>
        <v>0.13100818142498305</v>
      </c>
      <c r="K75" s="32">
        <f t="shared" ca="1" si="12"/>
        <v>0.16134498050787471</v>
      </c>
      <c r="L75" s="32">
        <f t="shared" ca="1" si="12"/>
        <v>0.40412476612463205</v>
      </c>
      <c r="M75" s="32">
        <f t="shared" ca="1" si="12"/>
        <v>0.30319645432918263</v>
      </c>
      <c r="N75" s="32">
        <f t="shared" ca="1" si="12"/>
        <v>3.2561761332744026E-4</v>
      </c>
      <c r="O75" s="18">
        <f t="shared" ca="1" si="12"/>
        <v>1</v>
      </c>
    </row>
    <row r="76" spans="1:15" ht="12.75" customHeight="1" thickBot="1" x14ac:dyDescent="0.35">
      <c r="A76" s="79" t="s">
        <v>81</v>
      </c>
      <c r="B76" s="80"/>
      <c r="C76" s="41">
        <f ca="1">C75</f>
        <v>240431624.38999999</v>
      </c>
      <c r="D76" s="41">
        <f ca="1">D75</f>
        <v>296106970.79170012</v>
      </c>
      <c r="E76" s="41">
        <f ca="1">E75</f>
        <v>741666458.67999995</v>
      </c>
      <c r="F76" s="41">
        <f ca="1">F75</f>
        <v>556438653.14927804</v>
      </c>
      <c r="G76" s="41">
        <f ca="1">G75</f>
        <v>597586.8899999999</v>
      </c>
      <c r="H76" s="41">
        <f t="shared" ca="1" si="14"/>
        <v>1835241293.9009783</v>
      </c>
      <c r="J76" s="42">
        <f t="shared" ca="1" si="12"/>
        <v>0.13100818142498305</v>
      </c>
      <c r="K76" s="42">
        <f t="shared" ca="1" si="12"/>
        <v>0.16134498050787471</v>
      </c>
      <c r="L76" s="42">
        <f t="shared" ca="1" si="12"/>
        <v>0.40412476612463205</v>
      </c>
      <c r="M76" s="42">
        <f t="shared" ca="1" si="12"/>
        <v>0.30319645432918263</v>
      </c>
      <c r="N76" s="42">
        <f t="shared" ca="1" si="12"/>
        <v>3.2561761332744026E-4</v>
      </c>
      <c r="O76" s="40">
        <f t="shared" ca="1" si="12"/>
        <v>1</v>
      </c>
    </row>
    <row r="77" spans="1:15" ht="12.75" customHeight="1" x14ac:dyDescent="0.3">
      <c r="A77" s="28" t="s">
        <v>82</v>
      </c>
      <c r="B77" s="29">
        <v>735</v>
      </c>
      <c r="C77" s="30">
        <f ca="1">IFERROR(INDIRECT("'"&amp;C$6&amp;"'!"&amp;ADDRESS(MATCH(IF($C$4="Tüm Şirketler",9003,IF($C$4="Hayatdışı Sigorta Şirketleri",9000,9001)),INDIRECT("'"&amp;C$6&amp;"'!$B$1:$B$1095"),0),MATCH($B77,INDIRECT("'"&amp;C$6&amp;"'!5:5"),0))),0)</f>
        <v>56697449.729999997</v>
      </c>
      <c r="D77" s="30">
        <f ca="1">IFERROR(INDIRECT("'"&amp;D$6&amp;"'!"&amp;ADDRESS(MATCH(IF($C$4="Tüm Şirketler",9003,IF($C$4="Hayatdışı Sigorta Şirketleri",9000,9001)),INDIRECT("'"&amp;D$6&amp;"'!$B$1:$B$1095"),0),MATCH($B77,INDIRECT("'"&amp;D$6&amp;"'!5:5"),0))),0)</f>
        <v>124672601.613603</v>
      </c>
      <c r="E77" s="30">
        <f ca="1">IFERROR(INDIRECT("'"&amp;E$6&amp;"'!"&amp;ADDRESS(MATCH(IF($C$4="Tüm Şirketler",9003,IF($C$4="Hayatdışı Sigorta Şirketleri",9000,9001)),INDIRECT("'"&amp;E$6&amp;"'!$B$1:$B$1095"),0),MATCH($B77,INDIRECT("'"&amp;E$6&amp;"'!5:5"),0))),0)</f>
        <v>0</v>
      </c>
      <c r="F77" s="30">
        <f ca="1">IFERROR(INDIRECT("'"&amp;F$6&amp;"'!"&amp;ADDRESS(MATCH(IF($C$4="Tüm Şirketler",9003,IF($C$4="Hayatdışı Sigorta Şirketleri",9000,9001)),INDIRECT("'"&amp;F$6&amp;"'!$B$1:$B$1095"),0),MATCH($B77,INDIRECT("'"&amp;F$6&amp;"'!5:5"),0))),0)</f>
        <v>1023373029.4363999</v>
      </c>
      <c r="G77" s="30">
        <f ca="1">IFERROR(INDIRECT("'"&amp;G$6&amp;"'!"&amp;ADDRESS(MATCH(IF($C$4="Tüm Şirketler",9003,IF($C$4="Hayatdışı Sigorta Şirketleri",9000,9001)),INDIRECT("'"&amp;G$6&amp;"'!$B$1:$B$1095"),0),MATCH($B77,INDIRECT("'"&amp;G$6&amp;"'!5:5"),0))),0)</f>
        <v>8463028.8300000001</v>
      </c>
      <c r="H77" s="31">
        <f t="shared" ca="1" si="14"/>
        <v>1213206109.6100028</v>
      </c>
      <c r="J77" s="32">
        <f t="shared" ca="1" si="12"/>
        <v>4.6733567594896108E-2</v>
      </c>
      <c r="K77" s="32">
        <f t="shared" ca="1" si="12"/>
        <v>0.10276291936386658</v>
      </c>
      <c r="L77" s="32">
        <f t="shared" ca="1" si="12"/>
        <v>0</v>
      </c>
      <c r="M77" s="32">
        <f t="shared" ca="1" si="12"/>
        <v>0.8435277578394107</v>
      </c>
      <c r="N77" s="32">
        <f t="shared" ca="1" si="12"/>
        <v>6.9757552018267742E-3</v>
      </c>
      <c r="O77" s="18">
        <f t="shared" ca="1" si="12"/>
        <v>1</v>
      </c>
    </row>
    <row r="78" spans="1:15" ht="12.75" customHeight="1" thickBot="1" x14ac:dyDescent="0.35">
      <c r="A78" s="79" t="s">
        <v>83</v>
      </c>
      <c r="B78" s="80"/>
      <c r="C78" s="41">
        <f ca="1">C77</f>
        <v>56697449.729999997</v>
      </c>
      <c r="D78" s="41">
        <f ca="1">D77</f>
        <v>124672601.613603</v>
      </c>
      <c r="E78" s="41">
        <f ca="1">E77</f>
        <v>0</v>
      </c>
      <c r="F78" s="41">
        <f ca="1">F77</f>
        <v>1023373029.4363999</v>
      </c>
      <c r="G78" s="41">
        <f ca="1">G77</f>
        <v>8463028.8300000001</v>
      </c>
      <c r="H78" s="41">
        <f t="shared" ca="1" si="14"/>
        <v>1213206109.6100028</v>
      </c>
      <c r="J78" s="42">
        <f t="shared" ca="1" si="12"/>
        <v>4.6733567594896108E-2</v>
      </c>
      <c r="K78" s="42">
        <f t="shared" ca="1" si="12"/>
        <v>0.10276291936386658</v>
      </c>
      <c r="L78" s="42">
        <f t="shared" ca="1" si="12"/>
        <v>0</v>
      </c>
      <c r="M78" s="42">
        <f t="shared" ca="1" si="12"/>
        <v>0.8435277578394107</v>
      </c>
      <c r="N78" s="42">
        <f t="shared" ca="1" si="12"/>
        <v>6.9757552018267742E-3</v>
      </c>
      <c r="O78" s="40">
        <f t="shared" ca="1" si="12"/>
        <v>1</v>
      </c>
    </row>
    <row r="79" spans="1:15" ht="12.75" customHeight="1" x14ac:dyDescent="0.3">
      <c r="A79" s="13" t="s">
        <v>84</v>
      </c>
      <c r="B79" s="14">
        <v>719</v>
      </c>
      <c r="C79" s="15">
        <f t="shared" ref="C79:G92" ca="1" si="15">IFERROR(INDIRECT("'"&amp;C$6&amp;"'!"&amp;ADDRESS(MATCH(IF($C$4="Tüm Şirketler",9003,IF($C$4="Hayatdışı Sigorta Şirketleri",9000,9001)),INDIRECT("'"&amp;C$6&amp;"'!$B$1:$B$1095"),0),MATCH($B79,INDIRECT("'"&amp;C$6&amp;"'!5:5"),0))),0)</f>
        <v>314025295.86688411</v>
      </c>
      <c r="D79" s="15">
        <f t="shared" ca="1" si="15"/>
        <v>2775375559.2642813</v>
      </c>
      <c r="E79" s="15">
        <f t="shared" ca="1" si="15"/>
        <v>1063178308.9952728</v>
      </c>
      <c r="F79" s="15">
        <f t="shared" ca="1" si="15"/>
        <v>2219489304.4871764</v>
      </c>
      <c r="G79" s="15">
        <f t="shared" ca="1" si="15"/>
        <v>7357998.3200000003</v>
      </c>
      <c r="H79" s="16">
        <f t="shared" ca="1" si="14"/>
        <v>6379426466.9336147</v>
      </c>
      <c r="J79" s="17">
        <f t="shared" ca="1" si="12"/>
        <v>4.9224690886330726E-2</v>
      </c>
      <c r="K79" s="17">
        <f t="shared" ca="1" si="12"/>
        <v>0.43505095225250162</v>
      </c>
      <c r="L79" s="17">
        <f t="shared" ca="1" si="12"/>
        <v>0.16665734992103584</v>
      </c>
      <c r="M79" s="17">
        <f t="shared" ca="1" si="12"/>
        <v>0.34791361198242848</v>
      </c>
      <c r="N79" s="17">
        <f t="shared" ca="1" si="12"/>
        <v>1.1533949577032672E-3</v>
      </c>
      <c r="O79" s="18">
        <f t="shared" ca="1" si="12"/>
        <v>1</v>
      </c>
    </row>
    <row r="80" spans="1:15" ht="12.75" customHeight="1" x14ac:dyDescent="0.3">
      <c r="A80" s="43" t="s">
        <v>85</v>
      </c>
      <c r="B80" s="29">
        <v>720</v>
      </c>
      <c r="C80" s="30">
        <f t="shared" ca="1" si="15"/>
        <v>1509874644.9531357</v>
      </c>
      <c r="D80" s="30">
        <f t="shared" ca="1" si="15"/>
        <v>2095209058.6611178</v>
      </c>
      <c r="E80" s="30">
        <f t="shared" ca="1" si="15"/>
        <v>885163112.74105775</v>
      </c>
      <c r="F80" s="30">
        <f t="shared" ca="1" si="15"/>
        <v>3352212416.4160075</v>
      </c>
      <c r="G80" s="30">
        <f t="shared" ca="1" si="15"/>
        <v>262870881.38</v>
      </c>
      <c r="H80" s="31">
        <f t="shared" ca="1" si="14"/>
        <v>8105330114.1513186</v>
      </c>
      <c r="J80" s="32">
        <f t="shared" ca="1" si="12"/>
        <v>0.18628169657359225</v>
      </c>
      <c r="K80" s="32">
        <f t="shared" ca="1" si="12"/>
        <v>0.25849768351853242</v>
      </c>
      <c r="L80" s="32">
        <f t="shared" ca="1" si="12"/>
        <v>0.10920753384191313</v>
      </c>
      <c r="M80" s="32">
        <f t="shared" ca="1" si="12"/>
        <v>0.41358123225151405</v>
      </c>
      <c r="N80" s="32">
        <f t="shared" ca="1" si="12"/>
        <v>3.2431853814448165E-2</v>
      </c>
      <c r="O80" s="40">
        <f t="shared" ca="1" si="12"/>
        <v>1</v>
      </c>
    </row>
    <row r="81" spans="1:15" ht="12.75" customHeight="1" x14ac:dyDescent="0.3">
      <c r="A81" s="43" t="s">
        <v>86</v>
      </c>
      <c r="B81" s="29">
        <v>721</v>
      </c>
      <c r="C81" s="30">
        <f t="shared" ca="1" si="15"/>
        <v>52718.739999999874</v>
      </c>
      <c r="D81" s="30">
        <f t="shared" ca="1" si="15"/>
        <v>1803928.3799999997</v>
      </c>
      <c r="E81" s="30">
        <f t="shared" ca="1" si="15"/>
        <v>194469.65999999997</v>
      </c>
      <c r="F81" s="30">
        <f t="shared" ca="1" si="15"/>
        <v>244496.80000000002</v>
      </c>
      <c r="G81" s="30">
        <f t="shared" ca="1" si="15"/>
        <v>0</v>
      </c>
      <c r="H81" s="31">
        <f t="shared" ca="1" si="14"/>
        <v>2295613.5799999996</v>
      </c>
      <c r="J81" s="32">
        <f t="shared" ca="1" si="12"/>
        <v>2.2964988732990455E-2</v>
      </c>
      <c r="K81" s="32">
        <f t="shared" ca="1" si="12"/>
        <v>0.78581534615246529</v>
      </c>
      <c r="L81" s="32">
        <f t="shared" ca="1" si="12"/>
        <v>8.4713586682999151E-2</v>
      </c>
      <c r="M81" s="32">
        <f t="shared" ca="1" si="12"/>
        <v>0.10650607843154511</v>
      </c>
      <c r="N81" s="32">
        <f t="shared" ca="1" si="12"/>
        <v>0</v>
      </c>
      <c r="O81" s="40">
        <f t="shared" ca="1" si="12"/>
        <v>1</v>
      </c>
    </row>
    <row r="82" spans="1:15" ht="12.75" customHeight="1" x14ac:dyDescent="0.3">
      <c r="A82" s="43" t="s">
        <v>87</v>
      </c>
      <c r="B82" s="29">
        <v>722</v>
      </c>
      <c r="C82" s="30">
        <f t="shared" ca="1" si="15"/>
        <v>2090639.0599999998</v>
      </c>
      <c r="D82" s="30">
        <f t="shared" ca="1" si="15"/>
        <v>3422227.14</v>
      </c>
      <c r="E82" s="30">
        <f t="shared" ca="1" si="15"/>
        <v>96548.5</v>
      </c>
      <c r="F82" s="30">
        <f t="shared" ca="1" si="15"/>
        <v>16268375.859999999</v>
      </c>
      <c r="G82" s="30">
        <f t="shared" ca="1" si="15"/>
        <v>9548005.2799999993</v>
      </c>
      <c r="H82" s="31">
        <f t="shared" ca="1" si="14"/>
        <v>31425795.839999996</v>
      </c>
      <c r="J82" s="32">
        <f t="shared" ca="1" si="12"/>
        <v>6.6526208934984288E-2</v>
      </c>
      <c r="K82" s="32">
        <f t="shared" ca="1" si="12"/>
        <v>0.10889866265993028</v>
      </c>
      <c r="L82" s="32">
        <f t="shared" ca="1" si="12"/>
        <v>3.072269052200398E-3</v>
      </c>
      <c r="M82" s="32">
        <f t="shared" ca="1" si="12"/>
        <v>0.51767585911994529</v>
      </c>
      <c r="N82" s="32">
        <f t="shared" ca="1" si="12"/>
        <v>0.30382700023293985</v>
      </c>
      <c r="O82" s="40">
        <f t="shared" ca="1" si="12"/>
        <v>1</v>
      </c>
    </row>
    <row r="83" spans="1:15" ht="12.75" customHeight="1" x14ac:dyDescent="0.3">
      <c r="A83" s="43" t="s">
        <v>88</v>
      </c>
      <c r="B83" s="29">
        <v>725</v>
      </c>
      <c r="C83" s="30">
        <f t="shared" ca="1" si="15"/>
        <v>50124.15</v>
      </c>
      <c r="D83" s="30">
        <f t="shared" ca="1" si="15"/>
        <v>19541131.999998998</v>
      </c>
      <c r="E83" s="30">
        <f t="shared" ca="1" si="15"/>
        <v>795143.59</v>
      </c>
      <c r="F83" s="30">
        <f t="shared" ca="1" si="15"/>
        <v>11623607.5</v>
      </c>
      <c r="G83" s="30">
        <f t="shared" ca="1" si="15"/>
        <v>0</v>
      </c>
      <c r="H83" s="31">
        <f t="shared" ca="1" si="14"/>
        <v>32010007.239998996</v>
      </c>
      <c r="J83" s="32">
        <f t="shared" ca="1" si="12"/>
        <v>1.5658899925947525E-3</v>
      </c>
      <c r="K83" s="32">
        <f t="shared" ca="1" si="12"/>
        <v>0.61046946517340461</v>
      </c>
      <c r="L83" s="32">
        <f t="shared" ca="1" si="12"/>
        <v>2.4840468920806932E-2</v>
      </c>
      <c r="M83" s="32">
        <f t="shared" ca="1" si="12"/>
        <v>0.36312417591319374</v>
      </c>
      <c r="N83" s="32">
        <f t="shared" ca="1" si="12"/>
        <v>0</v>
      </c>
      <c r="O83" s="40">
        <f t="shared" ca="1" si="12"/>
        <v>1</v>
      </c>
    </row>
    <row r="84" spans="1:15" ht="12.75" customHeight="1" x14ac:dyDescent="0.3">
      <c r="A84" s="43" t="s">
        <v>89</v>
      </c>
      <c r="B84" s="29">
        <v>726</v>
      </c>
      <c r="C84" s="30">
        <f t="shared" ca="1" si="15"/>
        <v>12291578.779989999</v>
      </c>
      <c r="D84" s="30">
        <f t="shared" ca="1" si="15"/>
        <v>358498709.90262645</v>
      </c>
      <c r="E84" s="30">
        <f t="shared" ca="1" si="15"/>
        <v>14002901.760008002</v>
      </c>
      <c r="F84" s="30">
        <f t="shared" ca="1" si="15"/>
        <v>115302568.20762201</v>
      </c>
      <c r="G84" s="30">
        <f t="shared" ca="1" si="15"/>
        <v>17264918.48</v>
      </c>
      <c r="H84" s="31">
        <f t="shared" ca="1" si="14"/>
        <v>517360677.13024646</v>
      </c>
      <c r="J84" s="32">
        <f t="shared" ca="1" si="12"/>
        <v>2.3758239316080787E-2</v>
      </c>
      <c r="K84" s="32">
        <f t="shared" ca="1" si="12"/>
        <v>0.69293768496513275</v>
      </c>
      <c r="L84" s="32">
        <f t="shared" ca="1" si="12"/>
        <v>2.7066034159536147E-2</v>
      </c>
      <c r="M84" s="32">
        <f t="shared" ca="1" si="12"/>
        <v>0.22286689596742271</v>
      </c>
      <c r="N84" s="32">
        <f t="shared" ca="1" si="12"/>
        <v>3.3371145591827668E-2</v>
      </c>
      <c r="O84" s="40">
        <f t="shared" ca="1" si="12"/>
        <v>1</v>
      </c>
    </row>
    <row r="85" spans="1:15" ht="12.75" customHeight="1" x14ac:dyDescent="0.3">
      <c r="A85" s="43" t="s">
        <v>90</v>
      </c>
      <c r="B85" s="29">
        <v>730</v>
      </c>
      <c r="C85" s="30">
        <f t="shared" ca="1" si="15"/>
        <v>70891102.16317369</v>
      </c>
      <c r="D85" s="30">
        <f t="shared" ca="1" si="15"/>
        <v>101831523.13</v>
      </c>
      <c r="E85" s="30">
        <f t="shared" ca="1" si="15"/>
        <v>17154494.949999999</v>
      </c>
      <c r="F85" s="30">
        <f t="shared" ca="1" si="15"/>
        <v>10972626.784</v>
      </c>
      <c r="G85" s="30">
        <f t="shared" ca="1" si="15"/>
        <v>29974017.354016963</v>
      </c>
      <c r="H85" s="31">
        <f t="shared" ca="1" si="14"/>
        <v>230823764.38119063</v>
      </c>
      <c r="J85" s="32">
        <f t="shared" ca="1" si="12"/>
        <v>0.30712219928144652</v>
      </c>
      <c r="K85" s="32">
        <f t="shared" ca="1" si="12"/>
        <v>0.44116568067849277</v>
      </c>
      <c r="L85" s="32">
        <f t="shared" ca="1" si="12"/>
        <v>7.4318582386822402E-2</v>
      </c>
      <c r="M85" s="32">
        <f t="shared" ca="1" si="12"/>
        <v>4.7536815862163184E-2</v>
      </c>
      <c r="N85" s="32">
        <f t="shared" ca="1" si="12"/>
        <v>0.12985672179107519</v>
      </c>
      <c r="O85" s="40">
        <f t="shared" ca="1" si="12"/>
        <v>1</v>
      </c>
    </row>
    <row r="86" spans="1:15" ht="12.75" customHeight="1" x14ac:dyDescent="0.3">
      <c r="A86" s="43" t="s">
        <v>91</v>
      </c>
      <c r="B86" s="29">
        <v>731</v>
      </c>
      <c r="C86" s="30">
        <f t="shared" ca="1" si="15"/>
        <v>235289.9899942</v>
      </c>
      <c r="D86" s="30">
        <f t="shared" ca="1" si="15"/>
        <v>37173146.829116821</v>
      </c>
      <c r="E86" s="30">
        <f t="shared" ca="1" si="15"/>
        <v>831038.85999400006</v>
      </c>
      <c r="F86" s="30">
        <f t="shared" ca="1" si="15"/>
        <v>6255919.2709919997</v>
      </c>
      <c r="G86" s="30">
        <f t="shared" ca="1" si="15"/>
        <v>0</v>
      </c>
      <c r="H86" s="31">
        <f t="shared" ca="1" si="14"/>
        <v>44495394.950097024</v>
      </c>
      <c r="J86" s="32">
        <f t="shared" ca="1" si="12"/>
        <v>5.2879627264368614E-3</v>
      </c>
      <c r="K86" s="32">
        <f t="shared" ca="1" si="12"/>
        <v>0.83543806883403704</v>
      </c>
      <c r="L86" s="32">
        <f t="shared" ca="1" si="12"/>
        <v>1.8676963333532293E-2</v>
      </c>
      <c r="M86" s="32">
        <f t="shared" ca="1" si="12"/>
        <v>0.14059700510599374</v>
      </c>
      <c r="N86" s="32">
        <f t="shared" ca="1" si="12"/>
        <v>0</v>
      </c>
      <c r="O86" s="40">
        <f t="shared" ca="1" si="12"/>
        <v>1</v>
      </c>
    </row>
    <row r="87" spans="1:15" ht="12.75" customHeight="1" x14ac:dyDescent="0.3">
      <c r="A87" s="43" t="s">
        <v>92</v>
      </c>
      <c r="B87" s="29">
        <v>732</v>
      </c>
      <c r="C87" s="30">
        <f t="shared" ca="1" si="15"/>
        <v>0</v>
      </c>
      <c r="D87" s="30">
        <f t="shared" ca="1" si="15"/>
        <v>0</v>
      </c>
      <c r="E87" s="30">
        <f t="shared" ca="1" si="15"/>
        <v>0</v>
      </c>
      <c r="F87" s="30">
        <f t="shared" ca="1" si="15"/>
        <v>0</v>
      </c>
      <c r="G87" s="30">
        <f t="shared" ca="1" si="15"/>
        <v>0</v>
      </c>
      <c r="H87" s="31">
        <f t="shared" ca="1" si="14"/>
        <v>0</v>
      </c>
      <c r="J87" s="32">
        <f t="shared" ca="1" si="12"/>
        <v>0</v>
      </c>
      <c r="K87" s="32">
        <f t="shared" ca="1" si="12"/>
        <v>0</v>
      </c>
      <c r="L87" s="32">
        <f t="shared" ca="1" si="12"/>
        <v>0</v>
      </c>
      <c r="M87" s="32">
        <f t="shared" ca="1" si="12"/>
        <v>0</v>
      </c>
      <c r="N87" s="32">
        <f t="shared" ca="1" si="12"/>
        <v>0</v>
      </c>
      <c r="O87" s="40">
        <f t="shared" ca="1" si="12"/>
        <v>0</v>
      </c>
    </row>
    <row r="88" spans="1:15" ht="12.75" customHeight="1" x14ac:dyDescent="0.3">
      <c r="A88" s="43" t="s">
        <v>93</v>
      </c>
      <c r="B88" s="29">
        <v>733</v>
      </c>
      <c r="C88" s="30">
        <f t="shared" ca="1" si="15"/>
        <v>416440811.00626498</v>
      </c>
      <c r="D88" s="30">
        <f t="shared" ca="1" si="15"/>
        <v>1124893925.0306282</v>
      </c>
      <c r="E88" s="30">
        <f t="shared" ca="1" si="15"/>
        <v>397662785.07502258</v>
      </c>
      <c r="F88" s="30">
        <f t="shared" ca="1" si="15"/>
        <v>1175670717.273627</v>
      </c>
      <c r="G88" s="30">
        <f t="shared" ca="1" si="15"/>
        <v>24724507.890000001</v>
      </c>
      <c r="H88" s="31">
        <f t="shared" ca="1" si="14"/>
        <v>3139392746.2755427</v>
      </c>
      <c r="J88" s="32">
        <f t="shared" ca="1" si="12"/>
        <v>0.13265011569524543</v>
      </c>
      <c r="K88" s="32">
        <f t="shared" ca="1" si="12"/>
        <v>0.35831576866741505</v>
      </c>
      <c r="L88" s="32">
        <f t="shared" ca="1" si="12"/>
        <v>0.12666869589566157</v>
      </c>
      <c r="M88" s="32">
        <f t="shared" ca="1" si="12"/>
        <v>0.37448984956354969</v>
      </c>
      <c r="N88" s="32">
        <f t="shared" ca="1" si="12"/>
        <v>7.8755701781283109E-3</v>
      </c>
      <c r="O88" s="40">
        <f t="shared" ca="1" si="12"/>
        <v>1</v>
      </c>
    </row>
    <row r="89" spans="1:15" ht="12.75" customHeight="1" x14ac:dyDescent="0.3">
      <c r="A89" s="43" t="s">
        <v>94</v>
      </c>
      <c r="B89" s="29">
        <v>734</v>
      </c>
      <c r="C89" s="30">
        <f t="shared" ca="1" si="15"/>
        <v>4853268.7400000012</v>
      </c>
      <c r="D89" s="30">
        <f t="shared" ca="1" si="15"/>
        <v>17677248.690001003</v>
      </c>
      <c r="E89" s="30">
        <f t="shared" ca="1" si="15"/>
        <v>295724.5</v>
      </c>
      <c r="F89" s="30">
        <f t="shared" ca="1" si="15"/>
        <v>9987852.3200000003</v>
      </c>
      <c r="G89" s="30">
        <f t="shared" ca="1" si="15"/>
        <v>0</v>
      </c>
      <c r="H89" s="31">
        <f t="shared" ca="1" si="14"/>
        <v>32814094.250001006</v>
      </c>
      <c r="J89" s="32">
        <f t="shared" ca="1" si="12"/>
        <v>0.14790195648931717</v>
      </c>
      <c r="K89" s="32">
        <f t="shared" ca="1" si="12"/>
        <v>0.53870902409565857</v>
      </c>
      <c r="L89" s="32">
        <f t="shared" ca="1" si="12"/>
        <v>9.0121183216870585E-3</v>
      </c>
      <c r="M89" s="32">
        <f t="shared" ca="1" si="12"/>
        <v>0.30437690109333715</v>
      </c>
      <c r="N89" s="32">
        <f t="shared" ca="1" si="12"/>
        <v>0</v>
      </c>
      <c r="O89" s="40">
        <f t="shared" ca="1" si="12"/>
        <v>1</v>
      </c>
    </row>
    <row r="90" spans="1:15" ht="12.75" customHeight="1" x14ac:dyDescent="0.3">
      <c r="A90" s="43" t="s">
        <v>95</v>
      </c>
      <c r="B90" s="29">
        <v>769</v>
      </c>
      <c r="C90" s="30">
        <f t="shared" ca="1" si="15"/>
        <v>0</v>
      </c>
      <c r="D90" s="30">
        <f t="shared" ca="1" si="15"/>
        <v>0</v>
      </c>
      <c r="E90" s="30">
        <f t="shared" ca="1" si="15"/>
        <v>0</v>
      </c>
      <c r="F90" s="30">
        <f t="shared" ca="1" si="15"/>
        <v>0</v>
      </c>
      <c r="G90" s="30">
        <f t="shared" ca="1" si="15"/>
        <v>0</v>
      </c>
      <c r="H90" s="31">
        <f t="shared" ca="1" si="14"/>
        <v>0</v>
      </c>
      <c r="J90" s="32">
        <f t="shared" ca="1" si="12"/>
        <v>0</v>
      </c>
      <c r="K90" s="32">
        <f t="shared" ca="1" si="12"/>
        <v>0</v>
      </c>
      <c r="L90" s="32">
        <f t="shared" ca="1" si="12"/>
        <v>0</v>
      </c>
      <c r="M90" s="32">
        <f t="shared" ca="1" si="12"/>
        <v>0</v>
      </c>
      <c r="N90" s="32">
        <f t="shared" ca="1" si="12"/>
        <v>0</v>
      </c>
      <c r="O90" s="40">
        <f t="shared" ca="1" si="12"/>
        <v>0</v>
      </c>
    </row>
    <row r="91" spans="1:15" ht="12.75" customHeight="1" x14ac:dyDescent="0.3">
      <c r="A91" s="43" t="s">
        <v>96</v>
      </c>
      <c r="B91" s="29">
        <v>770</v>
      </c>
      <c r="C91" s="30">
        <f t="shared" ca="1" si="15"/>
        <v>0</v>
      </c>
      <c r="D91" s="30">
        <f t="shared" ca="1" si="15"/>
        <v>189369.87</v>
      </c>
      <c r="E91" s="30">
        <f t="shared" ca="1" si="15"/>
        <v>0</v>
      </c>
      <c r="F91" s="30">
        <f t="shared" ca="1" si="15"/>
        <v>0</v>
      </c>
      <c r="G91" s="30">
        <f t="shared" ca="1" si="15"/>
        <v>0</v>
      </c>
      <c r="H91" s="31">
        <f t="shared" ca="1" si="14"/>
        <v>189369.87</v>
      </c>
      <c r="J91" s="32">
        <f t="shared" ca="1" si="12"/>
        <v>0</v>
      </c>
      <c r="K91" s="32">
        <f t="shared" ca="1" si="12"/>
        <v>1</v>
      </c>
      <c r="L91" s="32">
        <f t="shared" ca="1" si="12"/>
        <v>0</v>
      </c>
      <c r="M91" s="32">
        <f t="shared" ca="1" si="12"/>
        <v>0</v>
      </c>
      <c r="N91" s="32">
        <f t="shared" ca="1" si="12"/>
        <v>0</v>
      </c>
      <c r="O91" s="40">
        <f t="shared" ca="1" si="12"/>
        <v>1</v>
      </c>
    </row>
    <row r="92" spans="1:15" ht="12.75" customHeight="1" x14ac:dyDescent="0.3">
      <c r="A92" s="43" t="s">
        <v>97</v>
      </c>
      <c r="B92" s="29">
        <v>771</v>
      </c>
      <c r="C92" s="30">
        <f t="shared" ca="1" si="15"/>
        <v>74608675.005750984</v>
      </c>
      <c r="D92" s="30">
        <f t="shared" ca="1" si="15"/>
        <v>846259466.03813303</v>
      </c>
      <c r="E92" s="30">
        <f t="shared" ca="1" si="15"/>
        <v>33558258.119999997</v>
      </c>
      <c r="F92" s="30">
        <f t="shared" ca="1" si="15"/>
        <v>1259371513.9738219</v>
      </c>
      <c r="G92" s="30">
        <f t="shared" ca="1" si="15"/>
        <v>71043213.579999998</v>
      </c>
      <c r="H92" s="31">
        <f ca="1">SUM(C92:G92)</f>
        <v>2284841126.7177057</v>
      </c>
      <c r="J92" s="32">
        <f t="shared" ca="1" si="12"/>
        <v>3.2653769285451488E-2</v>
      </c>
      <c r="K92" s="32">
        <f t="shared" ca="1" si="12"/>
        <v>0.37038000416853017</v>
      </c>
      <c r="L92" s="32">
        <f t="shared" ca="1" si="12"/>
        <v>1.4687348598372001E-2</v>
      </c>
      <c r="M92" s="32">
        <f t="shared" ca="1" si="12"/>
        <v>0.55118559415243684</v>
      </c>
      <c r="N92" s="32">
        <f t="shared" ca="1" si="12"/>
        <v>3.1093283795209564E-2</v>
      </c>
      <c r="O92" s="40">
        <f t="shared" ca="1" si="12"/>
        <v>1</v>
      </c>
    </row>
    <row r="93" spans="1:15" ht="12.75" customHeight="1" thickBot="1" x14ac:dyDescent="0.35">
      <c r="A93" s="46" t="s">
        <v>98</v>
      </c>
      <c r="B93" s="47"/>
      <c r="C93" s="41">
        <f ca="1">SUM(C79:C92)</f>
        <v>2405414148.4551935</v>
      </c>
      <c r="D93" s="41">
        <f ca="1">SUM(D79:D92)</f>
        <v>7381875294.9359026</v>
      </c>
      <c r="E93" s="41">
        <f ca="1">SUM(E79:E92)</f>
        <v>2412932786.7513552</v>
      </c>
      <c r="F93" s="41">
        <f ca="1">SUM(F79:F92)</f>
        <v>8177399398.8932467</v>
      </c>
      <c r="G93" s="41">
        <f ca="1">SUM(G79:G92)</f>
        <v>422783542.28401691</v>
      </c>
      <c r="H93" s="41">
        <f ca="1">SUM(C93:G93)</f>
        <v>20800405171.319714</v>
      </c>
      <c r="J93" s="42">
        <f t="shared" ca="1" si="12"/>
        <v>0.11564265833493753</v>
      </c>
      <c r="K93" s="42">
        <f t="shared" ca="1" si="12"/>
        <v>0.35489093765895852</v>
      </c>
      <c r="L93" s="42">
        <f t="shared" ca="1" si="12"/>
        <v>0.11600412428880889</v>
      </c>
      <c r="M93" s="42">
        <f t="shared" ca="1" si="12"/>
        <v>0.39313654380966173</v>
      </c>
      <c r="N93" s="42">
        <f t="shared" ca="1" si="12"/>
        <v>2.0325735907633417E-2</v>
      </c>
      <c r="O93" s="42">
        <f t="shared" ca="1" si="12"/>
        <v>1</v>
      </c>
    </row>
    <row r="94" spans="1:15" ht="12.75" customHeight="1" x14ac:dyDescent="0.3">
      <c r="A94" s="43" t="s">
        <v>99</v>
      </c>
      <c r="B94" s="29">
        <v>707</v>
      </c>
      <c r="C94" s="30">
        <f t="shared" ref="C94:G99" ca="1" si="16">IFERROR(INDIRECT("'"&amp;C$6&amp;"'!"&amp;ADDRESS(MATCH(IF($C$4="Tüm Şirketler",9003,IF($C$4="Hayatdışı Sigorta Şirketleri",9000,9001)),INDIRECT("'"&amp;C$6&amp;"'!$B$1:$B$1095"),0),MATCH($B94,INDIRECT("'"&amp;C$6&amp;"'!5:5"),0))),0)</f>
        <v>0</v>
      </c>
      <c r="D94" s="30">
        <f t="shared" ca="1" si="16"/>
        <v>37488179.430000007</v>
      </c>
      <c r="E94" s="30">
        <f t="shared" ca="1" si="16"/>
        <v>20479945.969999999</v>
      </c>
      <c r="F94" s="30">
        <f t="shared" ca="1" si="16"/>
        <v>37422344.810000002</v>
      </c>
      <c r="G94" s="30">
        <f t="shared" ca="1" si="16"/>
        <v>0</v>
      </c>
      <c r="H94" s="31">
        <f t="shared" ref="H94:H133" ca="1" si="17">SUM(C94:G94)</f>
        <v>95390470.210000008</v>
      </c>
      <c r="J94" s="32">
        <f t="shared" ca="1" si="12"/>
        <v>0</v>
      </c>
      <c r="K94" s="32">
        <f t="shared" ca="1" si="12"/>
        <v>0.39299711331195464</v>
      </c>
      <c r="L94" s="32">
        <f t="shared" ca="1" si="12"/>
        <v>0.21469593267455178</v>
      </c>
      <c r="M94" s="32">
        <f t="shared" ca="1" si="12"/>
        <v>0.39230695401349358</v>
      </c>
      <c r="N94" s="32">
        <f t="shared" ca="1" si="12"/>
        <v>0</v>
      </c>
      <c r="O94" s="40">
        <f t="shared" ca="1" si="12"/>
        <v>1</v>
      </c>
    </row>
    <row r="95" spans="1:15" ht="12.75" customHeight="1" x14ac:dyDescent="0.3">
      <c r="A95" s="43" t="s">
        <v>100</v>
      </c>
      <c r="B95" s="29">
        <v>745</v>
      </c>
      <c r="C95" s="30">
        <f t="shared" ca="1" si="16"/>
        <v>0</v>
      </c>
      <c r="D95" s="30">
        <f t="shared" ca="1" si="16"/>
        <v>0</v>
      </c>
      <c r="E95" s="30">
        <f t="shared" ca="1" si="16"/>
        <v>0</v>
      </c>
      <c r="F95" s="30">
        <f t="shared" ca="1" si="16"/>
        <v>0</v>
      </c>
      <c r="G95" s="30">
        <f t="shared" ca="1" si="16"/>
        <v>0</v>
      </c>
      <c r="H95" s="31">
        <f t="shared" ca="1" si="17"/>
        <v>0</v>
      </c>
      <c r="J95" s="32">
        <f t="shared" ca="1" si="12"/>
        <v>0</v>
      </c>
      <c r="K95" s="32">
        <f t="shared" ca="1" si="12"/>
        <v>0</v>
      </c>
      <c r="L95" s="32">
        <f t="shared" ca="1" si="12"/>
        <v>0</v>
      </c>
      <c r="M95" s="32">
        <f t="shared" ca="1" si="12"/>
        <v>0</v>
      </c>
      <c r="N95" s="32">
        <f t="shared" ca="1" si="12"/>
        <v>0</v>
      </c>
      <c r="O95" s="40">
        <f t="shared" ca="1" si="12"/>
        <v>0</v>
      </c>
    </row>
    <row r="96" spans="1:15" ht="12.75" customHeight="1" x14ac:dyDescent="0.3">
      <c r="A96" s="43" t="s">
        <v>101</v>
      </c>
      <c r="B96" s="29">
        <v>746</v>
      </c>
      <c r="C96" s="30">
        <f t="shared" ca="1" si="16"/>
        <v>0</v>
      </c>
      <c r="D96" s="30">
        <f t="shared" ca="1" si="16"/>
        <v>0</v>
      </c>
      <c r="E96" s="30">
        <f t="shared" ca="1" si="16"/>
        <v>0</v>
      </c>
      <c r="F96" s="30">
        <f t="shared" ca="1" si="16"/>
        <v>0</v>
      </c>
      <c r="G96" s="30">
        <f t="shared" ca="1" si="16"/>
        <v>0</v>
      </c>
      <c r="H96" s="31">
        <f t="shared" ca="1" si="17"/>
        <v>0</v>
      </c>
      <c r="J96" s="32">
        <f t="shared" ca="1" si="12"/>
        <v>0</v>
      </c>
      <c r="K96" s="32">
        <f t="shared" ca="1" si="12"/>
        <v>0</v>
      </c>
      <c r="L96" s="32">
        <f t="shared" ca="1" si="12"/>
        <v>0</v>
      </c>
      <c r="M96" s="32">
        <f t="shared" ca="1" si="12"/>
        <v>0</v>
      </c>
      <c r="N96" s="32">
        <f t="shared" ca="1" si="12"/>
        <v>0</v>
      </c>
      <c r="O96" s="40">
        <f t="shared" ca="1" si="12"/>
        <v>0</v>
      </c>
    </row>
    <row r="97" spans="1:15" ht="12.75" customHeight="1" x14ac:dyDescent="0.3">
      <c r="A97" s="43" t="s">
        <v>102</v>
      </c>
      <c r="B97" s="29">
        <v>747</v>
      </c>
      <c r="C97" s="30">
        <f t="shared" ca="1" si="16"/>
        <v>0</v>
      </c>
      <c r="D97" s="30">
        <f t="shared" ca="1" si="16"/>
        <v>0</v>
      </c>
      <c r="E97" s="30">
        <f t="shared" ca="1" si="16"/>
        <v>0</v>
      </c>
      <c r="F97" s="30">
        <f t="shared" ca="1" si="16"/>
        <v>0</v>
      </c>
      <c r="G97" s="30">
        <f t="shared" ca="1" si="16"/>
        <v>0</v>
      </c>
      <c r="H97" s="31">
        <f t="shared" ca="1" si="17"/>
        <v>0</v>
      </c>
      <c r="J97" s="32">
        <f t="shared" ca="1" si="12"/>
        <v>0</v>
      </c>
      <c r="K97" s="32">
        <f t="shared" ca="1" si="12"/>
        <v>0</v>
      </c>
      <c r="L97" s="32">
        <f t="shared" ca="1" si="12"/>
        <v>0</v>
      </c>
      <c r="M97" s="32">
        <f t="shared" ca="1" si="12"/>
        <v>0</v>
      </c>
      <c r="N97" s="32">
        <f t="shared" ca="1" si="12"/>
        <v>0</v>
      </c>
      <c r="O97" s="40">
        <f t="shared" ca="1" si="12"/>
        <v>0</v>
      </c>
    </row>
    <row r="98" spans="1:15" ht="12.75" customHeight="1" x14ac:dyDescent="0.3">
      <c r="A98" s="43" t="s">
        <v>103</v>
      </c>
      <c r="B98" s="29">
        <v>755</v>
      </c>
      <c r="C98" s="30">
        <f t="shared" ca="1" si="16"/>
        <v>238679589.8200205</v>
      </c>
      <c r="D98" s="30">
        <f t="shared" ca="1" si="16"/>
        <v>342503808.79655206</v>
      </c>
      <c r="E98" s="30">
        <f t="shared" ca="1" si="16"/>
        <v>24137930.331537999</v>
      </c>
      <c r="F98" s="30">
        <f t="shared" ca="1" si="16"/>
        <v>1723614328.323045</v>
      </c>
      <c r="G98" s="30">
        <f t="shared" ca="1" si="16"/>
        <v>5978956.9350000024</v>
      </c>
      <c r="H98" s="31">
        <f t="shared" ca="1" si="17"/>
        <v>2334914614.2061553</v>
      </c>
      <c r="J98" s="32">
        <f t="shared" ca="1" si="12"/>
        <v>0.10222197778361539</v>
      </c>
      <c r="K98" s="32">
        <f t="shared" ca="1" si="12"/>
        <v>0.14668793741436215</v>
      </c>
      <c r="L98" s="32">
        <f t="shared" ca="1" si="12"/>
        <v>1.0337821428105893E-2</v>
      </c>
      <c r="M98" s="32">
        <f t="shared" ca="1" si="12"/>
        <v>0.73819158860721534</v>
      </c>
      <c r="N98" s="32">
        <f t="shared" ca="1" si="12"/>
        <v>2.5606747667013857E-3</v>
      </c>
      <c r="O98" s="40">
        <f t="shared" ca="1" si="12"/>
        <v>1</v>
      </c>
    </row>
    <row r="99" spans="1:15" ht="12.75" customHeight="1" x14ac:dyDescent="0.3">
      <c r="A99" s="19" t="s">
        <v>104</v>
      </c>
      <c r="B99" s="20">
        <v>756</v>
      </c>
      <c r="C99" s="21">
        <f t="shared" ca="1" si="16"/>
        <v>24640831.887661003</v>
      </c>
      <c r="D99" s="21">
        <f t="shared" ca="1" si="16"/>
        <v>35783308.262579001</v>
      </c>
      <c r="E99" s="21">
        <f t="shared" ca="1" si="16"/>
        <v>5023915.6930740001</v>
      </c>
      <c r="F99" s="21">
        <f t="shared" ca="1" si="16"/>
        <v>435932101.03628594</v>
      </c>
      <c r="G99" s="21">
        <f t="shared" ca="1" si="16"/>
        <v>11985668.711431451</v>
      </c>
      <c r="H99" s="22">
        <f t="shared" ca="1" si="17"/>
        <v>513365825.59103137</v>
      </c>
      <c r="J99" s="23">
        <f t="shared" ca="1" si="12"/>
        <v>4.7998582413023565E-2</v>
      </c>
      <c r="K99" s="23">
        <f t="shared" ca="1" si="12"/>
        <v>6.9703331384363479E-2</v>
      </c>
      <c r="L99" s="23">
        <f t="shared" ca="1" si="12"/>
        <v>9.7862293176411413E-3</v>
      </c>
      <c r="M99" s="23">
        <f t="shared" ca="1" si="12"/>
        <v>0.84916462940321946</v>
      </c>
      <c r="N99" s="23">
        <f t="shared" ca="1" si="12"/>
        <v>2.3347227481752428E-2</v>
      </c>
      <c r="O99" s="24">
        <f t="shared" ca="1" si="12"/>
        <v>1</v>
      </c>
    </row>
    <row r="100" spans="1:15" ht="12.75" customHeight="1" thickBot="1" x14ac:dyDescent="0.35">
      <c r="A100" s="48" t="s">
        <v>105</v>
      </c>
      <c r="B100" s="49"/>
      <c r="C100" s="26">
        <f ca="1">SUM(C94:C99)</f>
        <v>263320421.70768151</v>
      </c>
      <c r="D100" s="26">
        <f ca="1">SUM(D94:D99)</f>
        <v>415775296.48913109</v>
      </c>
      <c r="E100" s="26">
        <f ca="1">SUM(E94:E99)</f>
        <v>49641791.994612001</v>
      </c>
      <c r="F100" s="26">
        <f ca="1">SUM(F94:F99)</f>
        <v>2196968774.1693311</v>
      </c>
      <c r="G100" s="26">
        <f ca="1">SUM(G94:G99)</f>
        <v>17964625.646431454</v>
      </c>
      <c r="H100" s="26">
        <f t="shared" ca="1" si="17"/>
        <v>2943670910.0071874</v>
      </c>
      <c r="J100" s="27">
        <f t="shared" ca="1" si="12"/>
        <v>8.9453077384604299E-2</v>
      </c>
      <c r="K100" s="27">
        <f t="shared" ca="1" si="12"/>
        <v>0.14124381060249561</v>
      </c>
      <c r="L100" s="27">
        <f t="shared" ca="1" si="12"/>
        <v>1.6863906840214958E-2</v>
      </c>
      <c r="M100" s="27">
        <f t="shared" ca="1" si="12"/>
        <v>0.74633640829231374</v>
      </c>
      <c r="N100" s="27">
        <f t="shared" ca="1" si="12"/>
        <v>6.102796880371247E-3</v>
      </c>
      <c r="O100" s="27">
        <f t="shared" ca="1" si="12"/>
        <v>1</v>
      </c>
    </row>
    <row r="101" spans="1:15" ht="12.75" customHeight="1" x14ac:dyDescent="0.3">
      <c r="A101" s="43" t="s">
        <v>106</v>
      </c>
      <c r="B101" s="29">
        <v>705</v>
      </c>
      <c r="C101" s="30">
        <f t="shared" ref="C101:G104" ca="1" si="18">IFERROR(INDIRECT("'"&amp;C$6&amp;"'!"&amp;ADDRESS(MATCH(IF($C$4="Tüm Şirketler",9003,IF($C$4="Hayatdışı Sigorta Şirketleri",9000,9001)),INDIRECT("'"&amp;C$6&amp;"'!$B$1:$B$1095"),0),MATCH($B101,INDIRECT("'"&amp;C$6&amp;"'!5:5"),0))),0)</f>
        <v>51044799.580000006</v>
      </c>
      <c r="D101" s="30">
        <f t="shared" ca="1" si="18"/>
        <v>256282635.34707999</v>
      </c>
      <c r="E101" s="30">
        <f t="shared" ca="1" si="18"/>
        <v>31688532.77</v>
      </c>
      <c r="F101" s="30">
        <f t="shared" ca="1" si="18"/>
        <v>307910072.36999995</v>
      </c>
      <c r="G101" s="30">
        <f t="shared" ca="1" si="18"/>
        <v>0</v>
      </c>
      <c r="H101" s="31">
        <f t="shared" ca="1" si="17"/>
        <v>646926040.0670799</v>
      </c>
      <c r="J101" s="32">
        <f t="shared" ca="1" si="12"/>
        <v>7.8903609405964178E-2</v>
      </c>
      <c r="K101" s="32">
        <f t="shared" ca="1" si="12"/>
        <v>0.39615445889379564</v>
      </c>
      <c r="L101" s="32">
        <f t="shared" ca="1" si="12"/>
        <v>4.8983238898088269E-2</v>
      </c>
      <c r="M101" s="32">
        <f t="shared" ca="1" si="12"/>
        <v>0.47595869280215197</v>
      </c>
      <c r="N101" s="32">
        <f t="shared" ca="1" si="12"/>
        <v>0</v>
      </c>
      <c r="O101" s="40">
        <f t="shared" ca="1" si="12"/>
        <v>1</v>
      </c>
    </row>
    <row r="102" spans="1:15" ht="12.75" customHeight="1" x14ac:dyDescent="0.3">
      <c r="A102" s="43" t="s">
        <v>107</v>
      </c>
      <c r="B102" s="29">
        <v>706</v>
      </c>
      <c r="C102" s="30">
        <f t="shared" ca="1" si="18"/>
        <v>7658825.5463199988</v>
      </c>
      <c r="D102" s="30">
        <f t="shared" ca="1" si="18"/>
        <v>10081227.439948989</v>
      </c>
      <c r="E102" s="30">
        <f t="shared" ca="1" si="18"/>
        <v>0</v>
      </c>
      <c r="F102" s="30">
        <f t="shared" ca="1" si="18"/>
        <v>-233748.27051</v>
      </c>
      <c r="G102" s="30">
        <f t="shared" ca="1" si="18"/>
        <v>0</v>
      </c>
      <c r="H102" s="31">
        <f t="shared" ca="1" si="17"/>
        <v>17506304.71575899</v>
      </c>
      <c r="J102" s="32">
        <f t="shared" ca="1" si="12"/>
        <v>0.43748955994268768</v>
      </c>
      <c r="K102" s="32">
        <f t="shared" ca="1" si="12"/>
        <v>0.575862673684297</v>
      </c>
      <c r="L102" s="32">
        <f t="shared" ca="1" si="12"/>
        <v>0</v>
      </c>
      <c r="M102" s="32">
        <f t="shared" ca="1" si="12"/>
        <v>-1.3352233626984813E-2</v>
      </c>
      <c r="N102" s="32">
        <f t="shared" ca="1" si="12"/>
        <v>0</v>
      </c>
      <c r="O102" s="40">
        <f t="shared" ca="1" si="12"/>
        <v>1</v>
      </c>
    </row>
    <row r="103" spans="1:15" ht="12.75" customHeight="1" x14ac:dyDescent="0.3">
      <c r="A103" s="43" t="s">
        <v>108</v>
      </c>
      <c r="B103" s="29">
        <v>708</v>
      </c>
      <c r="C103" s="30">
        <f t="shared" ca="1" si="18"/>
        <v>535878.88</v>
      </c>
      <c r="D103" s="30">
        <f t="shared" ca="1" si="18"/>
        <v>5570248.3899999997</v>
      </c>
      <c r="E103" s="30">
        <f t="shared" ca="1" si="18"/>
        <v>0</v>
      </c>
      <c r="F103" s="30">
        <f t="shared" ca="1" si="18"/>
        <v>11768456.76</v>
      </c>
      <c r="G103" s="30">
        <f t="shared" ca="1" si="18"/>
        <v>0</v>
      </c>
      <c r="H103" s="31">
        <f t="shared" ca="1" si="17"/>
        <v>17874584.030000001</v>
      </c>
      <c r="J103" s="32">
        <f t="shared" ca="1" si="12"/>
        <v>2.9979935706509416E-2</v>
      </c>
      <c r="K103" s="32">
        <f t="shared" ca="1" si="12"/>
        <v>0.3116295394987158</v>
      </c>
      <c r="L103" s="32">
        <f t="shared" ca="1" si="12"/>
        <v>0</v>
      </c>
      <c r="M103" s="32">
        <f t="shared" ca="1" si="12"/>
        <v>0.65839052479477467</v>
      </c>
      <c r="N103" s="32">
        <f t="shared" ca="1" si="12"/>
        <v>0</v>
      </c>
      <c r="O103" s="40">
        <f t="shared" ca="1" si="12"/>
        <v>1</v>
      </c>
    </row>
    <row r="104" spans="1:15" ht="12.75" customHeight="1" x14ac:dyDescent="0.3">
      <c r="A104" s="43" t="s">
        <v>109</v>
      </c>
      <c r="B104" s="29">
        <v>736</v>
      </c>
      <c r="C104" s="30">
        <f t="shared" ca="1" si="18"/>
        <v>9074514.0953951012</v>
      </c>
      <c r="D104" s="30">
        <f t="shared" ca="1" si="18"/>
        <v>89177978.777754083</v>
      </c>
      <c r="E104" s="30">
        <f t="shared" ca="1" si="18"/>
        <v>146610816.36250934</v>
      </c>
      <c r="F104" s="30">
        <f t="shared" ca="1" si="18"/>
        <v>198890463.50161946</v>
      </c>
      <c r="G104" s="30">
        <f t="shared" ca="1" si="18"/>
        <v>2062555.49</v>
      </c>
      <c r="H104" s="31">
        <f t="shared" ca="1" si="17"/>
        <v>445816328.22727799</v>
      </c>
      <c r="J104" s="32">
        <f t="shared" ca="1" si="12"/>
        <v>2.035482668721119E-2</v>
      </c>
      <c r="K104" s="32">
        <f t="shared" ca="1" si="12"/>
        <v>0.20003300267703741</v>
      </c>
      <c r="L104" s="32">
        <f t="shared" ca="1" si="12"/>
        <v>0.32885923435214975</v>
      </c>
      <c r="M104" s="32">
        <f t="shared" ca="1" si="12"/>
        <v>0.44612646713160475</v>
      </c>
      <c r="N104" s="32">
        <f t="shared" ca="1" si="12"/>
        <v>4.6264691519968407E-3</v>
      </c>
      <c r="O104" s="40">
        <f t="shared" ca="1" si="12"/>
        <v>1</v>
      </c>
    </row>
    <row r="105" spans="1:15" ht="12.75" customHeight="1" thickBot="1" x14ac:dyDescent="0.35">
      <c r="A105" s="46" t="s">
        <v>110</v>
      </c>
      <c r="B105" s="47"/>
      <c r="C105" s="41">
        <f ca="1">C104+C102+C101+C103</f>
        <v>68314018.101715103</v>
      </c>
      <c r="D105" s="41">
        <f ca="1">D104+D102+D101+D103</f>
        <v>361112089.95478308</v>
      </c>
      <c r="E105" s="41">
        <f ca="1">E104+E102+E101+E103</f>
        <v>178299349.13250935</v>
      </c>
      <c r="F105" s="41">
        <f ca="1">F104+F102+F101+F103</f>
        <v>518335244.36110938</v>
      </c>
      <c r="G105" s="41">
        <f ca="1">G104+G102+G101+G103</f>
        <v>2062555.49</v>
      </c>
      <c r="H105" s="41">
        <f t="shared" ca="1" si="17"/>
        <v>1128123257.040117</v>
      </c>
      <c r="J105" s="42">
        <f t="shared" ca="1" si="12"/>
        <v>6.0555455864771519E-2</v>
      </c>
      <c r="K105" s="42">
        <f t="shared" ca="1" si="12"/>
        <v>0.32009985407289732</v>
      </c>
      <c r="L105" s="42">
        <f t="shared" ca="1" si="12"/>
        <v>0.15804952873706146</v>
      </c>
      <c r="M105" s="42">
        <f t="shared" ca="1" si="12"/>
        <v>0.45946685446506752</v>
      </c>
      <c r="N105" s="42">
        <f t="shared" ca="1" si="12"/>
        <v>1.8283068602021151E-3</v>
      </c>
      <c r="O105" s="42">
        <f t="shared" ca="1" si="12"/>
        <v>1</v>
      </c>
    </row>
    <row r="106" spans="1:15" ht="12.75" customHeight="1" x14ac:dyDescent="0.3">
      <c r="A106" s="13" t="s">
        <v>111</v>
      </c>
      <c r="B106" s="14">
        <v>702</v>
      </c>
      <c r="C106" s="15">
        <f t="shared" ref="C106:G114" ca="1" si="19">IFERROR(INDIRECT("'"&amp;C$6&amp;"'!"&amp;ADDRESS(MATCH(IF($C$4="Tüm Şirketler",9003,IF($C$4="Hayatdışı Sigorta Şirketleri",9000,9001)),INDIRECT("'"&amp;C$6&amp;"'!$B$1:$B$1095"),0),MATCH($B106,INDIRECT("'"&amp;C$6&amp;"'!5:5"),0))),0)</f>
        <v>554644931.57084441</v>
      </c>
      <c r="D106" s="15">
        <f t="shared" ca="1" si="19"/>
        <v>1309378356.4306159</v>
      </c>
      <c r="E106" s="15">
        <f t="shared" ca="1" si="19"/>
        <v>207832575.50110802</v>
      </c>
      <c r="F106" s="15">
        <f t="shared" ca="1" si="19"/>
        <v>3208295763.9839959</v>
      </c>
      <c r="G106" s="15">
        <f t="shared" ca="1" si="19"/>
        <v>102121221.64999999</v>
      </c>
      <c r="H106" s="16">
        <f t="shared" ca="1" si="17"/>
        <v>5382272849.1365643</v>
      </c>
      <c r="J106" s="17">
        <f t="shared" ca="1" si="12"/>
        <v>0.10305031853965221</v>
      </c>
      <c r="K106" s="17">
        <f t="shared" ca="1" si="12"/>
        <v>0.2432761015898087</v>
      </c>
      <c r="L106" s="17">
        <f t="shared" ca="1" si="12"/>
        <v>3.8614277151417353E-2</v>
      </c>
      <c r="M106" s="17">
        <f t="shared" ca="1" si="12"/>
        <v>0.59608567865500861</v>
      </c>
      <c r="N106" s="17">
        <f t="shared" ca="1" si="12"/>
        <v>1.8973624064113081E-2</v>
      </c>
      <c r="O106" s="18">
        <f t="shared" ca="1" si="12"/>
        <v>1</v>
      </c>
    </row>
    <row r="107" spans="1:15" ht="12.75" customHeight="1" x14ac:dyDescent="0.3">
      <c r="A107" s="43" t="s">
        <v>112</v>
      </c>
      <c r="B107" s="29">
        <v>748</v>
      </c>
      <c r="C107" s="30">
        <f t="shared" ca="1" si="19"/>
        <v>0</v>
      </c>
      <c r="D107" s="30">
        <f t="shared" ca="1" si="19"/>
        <v>31441.4</v>
      </c>
      <c r="E107" s="30">
        <f t="shared" ca="1" si="19"/>
        <v>386155172.19999999</v>
      </c>
      <c r="F107" s="30">
        <f t="shared" ca="1" si="19"/>
        <v>3750</v>
      </c>
      <c r="G107" s="30">
        <f t="shared" ca="1" si="19"/>
        <v>0</v>
      </c>
      <c r="H107" s="31">
        <f t="shared" ca="1" si="17"/>
        <v>386190363.59999996</v>
      </c>
      <c r="J107" s="32">
        <f t="shared" ca="1" si="12"/>
        <v>0</v>
      </c>
      <c r="K107" s="32">
        <f t="shared" ca="1" si="12"/>
        <v>8.141425308210359E-5</v>
      </c>
      <c r="L107" s="32">
        <f t="shared" ca="1" si="12"/>
        <v>0.99990887550980834</v>
      </c>
      <c r="M107" s="32">
        <f t="shared" ca="1" si="12"/>
        <v>9.7102371096035309E-6</v>
      </c>
      <c r="N107" s="32">
        <f t="shared" ca="1" si="12"/>
        <v>0</v>
      </c>
      <c r="O107" s="40">
        <f t="shared" ca="1" si="12"/>
        <v>1</v>
      </c>
    </row>
    <row r="108" spans="1:15" ht="12.75" customHeight="1" x14ac:dyDescent="0.3">
      <c r="A108" s="43" t="s">
        <v>113</v>
      </c>
      <c r="B108" s="29">
        <v>749</v>
      </c>
      <c r="C108" s="30">
        <f t="shared" ca="1" si="19"/>
        <v>0</v>
      </c>
      <c r="D108" s="30">
        <f t="shared" ca="1" si="19"/>
        <v>-9.3132257461547852E-10</v>
      </c>
      <c r="E108" s="30">
        <f t="shared" ca="1" si="19"/>
        <v>7406988.9000000004</v>
      </c>
      <c r="F108" s="30">
        <f t="shared" ca="1" si="19"/>
        <v>0</v>
      </c>
      <c r="G108" s="30">
        <f t="shared" ca="1" si="19"/>
        <v>0</v>
      </c>
      <c r="H108" s="31">
        <f t="shared" ca="1" si="17"/>
        <v>7406988.8999999994</v>
      </c>
      <c r="J108" s="32">
        <f t="shared" ref="J108:O133" ca="1" si="20">IF($H108=0,0,C108/$H108)</f>
        <v>0</v>
      </c>
      <c r="K108" s="32">
        <f t="shared" ca="1" si="20"/>
        <v>-1.2573565144879299E-16</v>
      </c>
      <c r="L108" s="32">
        <f t="shared" ca="1" si="20"/>
        <v>1.0000000000000002</v>
      </c>
      <c r="M108" s="32">
        <f t="shared" ca="1" si="20"/>
        <v>0</v>
      </c>
      <c r="N108" s="32">
        <f t="shared" ca="1" si="20"/>
        <v>0</v>
      </c>
      <c r="O108" s="40">
        <f t="shared" ca="1" si="20"/>
        <v>1</v>
      </c>
    </row>
    <row r="109" spans="1:15" ht="12.75" customHeight="1" x14ac:dyDescent="0.3">
      <c r="A109" s="43" t="s">
        <v>114</v>
      </c>
      <c r="B109" s="29">
        <v>752</v>
      </c>
      <c r="C109" s="30">
        <f t="shared" ca="1" si="19"/>
        <v>0</v>
      </c>
      <c r="D109" s="30">
        <f t="shared" ca="1" si="19"/>
        <v>0</v>
      </c>
      <c r="E109" s="30">
        <f t="shared" ca="1" si="19"/>
        <v>0</v>
      </c>
      <c r="F109" s="30">
        <f t="shared" ca="1" si="19"/>
        <v>0</v>
      </c>
      <c r="G109" s="30">
        <f t="shared" ca="1" si="19"/>
        <v>0</v>
      </c>
      <c r="H109" s="31">
        <f t="shared" ca="1" si="17"/>
        <v>0</v>
      </c>
      <c r="J109" s="32">
        <f t="shared" ca="1" si="20"/>
        <v>0</v>
      </c>
      <c r="K109" s="32">
        <f t="shared" ca="1" si="20"/>
        <v>0</v>
      </c>
      <c r="L109" s="32">
        <f t="shared" ca="1" si="20"/>
        <v>0</v>
      </c>
      <c r="M109" s="32">
        <f t="shared" ca="1" si="20"/>
        <v>0</v>
      </c>
      <c r="N109" s="32">
        <f t="shared" ca="1" si="20"/>
        <v>0</v>
      </c>
      <c r="O109" s="40">
        <f t="shared" ca="1" si="20"/>
        <v>0</v>
      </c>
    </row>
    <row r="110" spans="1:15" ht="12.75" customHeight="1" x14ac:dyDescent="0.3">
      <c r="A110" s="43" t="s">
        <v>115</v>
      </c>
      <c r="B110" s="29">
        <v>753</v>
      </c>
      <c r="C110" s="30">
        <f t="shared" ca="1" si="19"/>
        <v>0</v>
      </c>
      <c r="D110" s="30">
        <f t="shared" ca="1" si="19"/>
        <v>0</v>
      </c>
      <c r="E110" s="30">
        <f t="shared" ca="1" si="19"/>
        <v>0</v>
      </c>
      <c r="F110" s="30">
        <f t="shared" ca="1" si="19"/>
        <v>0</v>
      </c>
      <c r="G110" s="30">
        <f t="shared" ca="1" si="19"/>
        <v>0</v>
      </c>
      <c r="H110" s="31">
        <f t="shared" ca="1" si="17"/>
        <v>0</v>
      </c>
      <c r="J110" s="32">
        <f t="shared" ca="1" si="20"/>
        <v>0</v>
      </c>
      <c r="K110" s="32">
        <f t="shared" ca="1" si="20"/>
        <v>0</v>
      </c>
      <c r="L110" s="32">
        <f t="shared" ca="1" si="20"/>
        <v>0</v>
      </c>
      <c r="M110" s="32">
        <f t="shared" ca="1" si="20"/>
        <v>0</v>
      </c>
      <c r="N110" s="32">
        <f t="shared" ca="1" si="20"/>
        <v>0</v>
      </c>
      <c r="O110" s="40">
        <f t="shared" ca="1" si="20"/>
        <v>0</v>
      </c>
    </row>
    <row r="111" spans="1:15" ht="12.75" customHeight="1" x14ac:dyDescent="0.3">
      <c r="A111" s="43" t="s">
        <v>116</v>
      </c>
      <c r="B111" s="29">
        <v>754</v>
      </c>
      <c r="C111" s="30">
        <f t="shared" ca="1" si="19"/>
        <v>26363.79</v>
      </c>
      <c r="D111" s="30">
        <f t="shared" ca="1" si="19"/>
        <v>2816382.0100000002</v>
      </c>
      <c r="E111" s="30">
        <f t="shared" ca="1" si="19"/>
        <v>2586778.0299999998</v>
      </c>
      <c r="F111" s="30">
        <f t="shared" ca="1" si="19"/>
        <v>234645.5</v>
      </c>
      <c r="G111" s="30">
        <f t="shared" ca="1" si="19"/>
        <v>0</v>
      </c>
      <c r="H111" s="31">
        <f t="shared" ca="1" si="17"/>
        <v>5664169.3300000001</v>
      </c>
      <c r="J111" s="32">
        <f t="shared" ca="1" si="20"/>
        <v>4.6544847909764028E-3</v>
      </c>
      <c r="K111" s="32">
        <f t="shared" ca="1" si="20"/>
        <v>0.49722772147420957</v>
      </c>
      <c r="L111" s="32">
        <f t="shared" ca="1" si="20"/>
        <v>0.45669150749064907</v>
      </c>
      <c r="M111" s="32">
        <f t="shared" ca="1" si="20"/>
        <v>4.1426286244164952E-2</v>
      </c>
      <c r="N111" s="32">
        <f t="shared" ca="1" si="20"/>
        <v>0</v>
      </c>
      <c r="O111" s="40">
        <f t="shared" ca="1" si="20"/>
        <v>1</v>
      </c>
    </row>
    <row r="112" spans="1:15" ht="12.75" customHeight="1" x14ac:dyDescent="0.3">
      <c r="A112" s="43" t="s">
        <v>117</v>
      </c>
      <c r="B112" s="29">
        <v>757</v>
      </c>
      <c r="C112" s="30">
        <f t="shared" ca="1" si="19"/>
        <v>0</v>
      </c>
      <c r="D112" s="30">
        <f t="shared" ca="1" si="19"/>
        <v>0</v>
      </c>
      <c r="E112" s="30">
        <f t="shared" ca="1" si="19"/>
        <v>0</v>
      </c>
      <c r="F112" s="30">
        <f t="shared" ca="1" si="19"/>
        <v>0</v>
      </c>
      <c r="G112" s="30">
        <f t="shared" ca="1" si="19"/>
        <v>0</v>
      </c>
      <c r="H112" s="31">
        <f t="shared" ca="1" si="17"/>
        <v>0</v>
      </c>
      <c r="J112" s="32">
        <f t="shared" ca="1" si="20"/>
        <v>0</v>
      </c>
      <c r="K112" s="32">
        <f t="shared" ca="1" si="20"/>
        <v>0</v>
      </c>
      <c r="L112" s="32">
        <f t="shared" ca="1" si="20"/>
        <v>0</v>
      </c>
      <c r="M112" s="32">
        <f t="shared" ca="1" si="20"/>
        <v>0</v>
      </c>
      <c r="N112" s="32">
        <f t="shared" ca="1" si="20"/>
        <v>0</v>
      </c>
      <c r="O112" s="40">
        <f t="shared" ca="1" si="20"/>
        <v>0</v>
      </c>
    </row>
    <row r="113" spans="1:15" ht="12.75" customHeight="1" x14ac:dyDescent="0.3">
      <c r="A113" s="43" t="s">
        <v>118</v>
      </c>
      <c r="B113" s="29">
        <v>758</v>
      </c>
      <c r="C113" s="30">
        <f t="shared" ca="1" si="19"/>
        <v>12535618.220003</v>
      </c>
      <c r="D113" s="30">
        <f t="shared" ca="1" si="19"/>
        <v>4898719.6306491178</v>
      </c>
      <c r="E113" s="30">
        <f t="shared" ca="1" si="19"/>
        <v>33818426.761629395</v>
      </c>
      <c r="F113" s="30">
        <f t="shared" ca="1" si="19"/>
        <v>1512457.0782819993</v>
      </c>
      <c r="G113" s="30">
        <f t="shared" ca="1" si="19"/>
        <v>0</v>
      </c>
      <c r="H113" s="31">
        <f t="shared" ca="1" si="17"/>
        <v>52765221.690563515</v>
      </c>
      <c r="J113" s="32">
        <f t="shared" ca="1" si="20"/>
        <v>0.2375734966777342</v>
      </c>
      <c r="K113" s="32">
        <f t="shared" ca="1" si="20"/>
        <v>9.2839932699935956E-2</v>
      </c>
      <c r="L113" s="32">
        <f t="shared" ca="1" si="20"/>
        <v>0.6409226698592162</v>
      </c>
      <c r="M113" s="32">
        <f t="shared" ca="1" si="20"/>
        <v>2.8663900763113554E-2</v>
      </c>
      <c r="N113" s="32">
        <f t="shared" ca="1" si="20"/>
        <v>0</v>
      </c>
      <c r="O113" s="40">
        <f t="shared" ca="1" si="20"/>
        <v>1</v>
      </c>
    </row>
    <row r="114" spans="1:15" ht="12.75" customHeight="1" x14ac:dyDescent="0.3">
      <c r="A114" s="43" t="s">
        <v>119</v>
      </c>
      <c r="B114" s="29">
        <v>759</v>
      </c>
      <c r="C114" s="30">
        <f t="shared" ca="1" si="19"/>
        <v>183290195.28000003</v>
      </c>
      <c r="D114" s="30">
        <f t="shared" ca="1" si="19"/>
        <v>460013152.08000118</v>
      </c>
      <c r="E114" s="30">
        <f t="shared" ca="1" si="19"/>
        <v>115326129.35352673</v>
      </c>
      <c r="F114" s="30">
        <f t="shared" ca="1" si="19"/>
        <v>49356228.020000003</v>
      </c>
      <c r="G114" s="30">
        <f t="shared" ca="1" si="19"/>
        <v>243255389.53</v>
      </c>
      <c r="H114" s="31">
        <f t="shared" ca="1" si="17"/>
        <v>1051241094.2635279</v>
      </c>
      <c r="J114" s="32">
        <f t="shared" ca="1" si="20"/>
        <v>0.17435600289998973</v>
      </c>
      <c r="K114" s="32">
        <f t="shared" ca="1" si="20"/>
        <v>0.43759053426490563</v>
      </c>
      <c r="L114" s="32">
        <f t="shared" ca="1" si="20"/>
        <v>0.10970473850655658</v>
      </c>
      <c r="M114" s="32">
        <f t="shared" ca="1" si="20"/>
        <v>4.6950436288430764E-2</v>
      </c>
      <c r="N114" s="32">
        <f t="shared" ca="1" si="20"/>
        <v>0.23139828804011736</v>
      </c>
      <c r="O114" s="40">
        <f t="shared" ca="1" si="20"/>
        <v>1</v>
      </c>
    </row>
    <row r="115" spans="1:15" ht="12.75" customHeight="1" thickBot="1" x14ac:dyDescent="0.35">
      <c r="A115" s="48" t="s">
        <v>120</v>
      </c>
      <c r="B115" s="49"/>
      <c r="C115" s="26">
        <f ca="1">SUM(C106:C114)</f>
        <v>750497108.86084747</v>
      </c>
      <c r="D115" s="26">
        <f ca="1">SUM(D106:D114)</f>
        <v>1777138051.5512662</v>
      </c>
      <c r="E115" s="26">
        <f ca="1">SUM(E106:E114)</f>
        <v>753126070.74626398</v>
      </c>
      <c r="F115" s="26">
        <f ca="1">SUM(F106:F114)</f>
        <v>3259402844.5822778</v>
      </c>
      <c r="G115" s="26">
        <f ca="1">SUM(G106:G114)</f>
        <v>345376611.18000001</v>
      </c>
      <c r="H115" s="26">
        <f t="shared" ca="1" si="17"/>
        <v>6885540686.9206562</v>
      </c>
      <c r="J115" s="27">
        <f t="shared" ca="1" si="20"/>
        <v>0.10899610400769906</v>
      </c>
      <c r="K115" s="27">
        <f t="shared" ca="1" si="20"/>
        <v>0.25809709539978565</v>
      </c>
      <c r="L115" s="27">
        <f t="shared" ca="1" si="20"/>
        <v>0.10937791307759684</v>
      </c>
      <c r="M115" s="27">
        <f t="shared" ca="1" si="20"/>
        <v>0.47336919390711557</v>
      </c>
      <c r="N115" s="27">
        <f t="shared" ca="1" si="20"/>
        <v>5.0159693607802779E-2</v>
      </c>
      <c r="O115" s="27">
        <f t="shared" ca="1" si="20"/>
        <v>1</v>
      </c>
    </row>
    <row r="116" spans="1:15" ht="12.75" customHeight="1" x14ac:dyDescent="0.3">
      <c r="A116" s="28" t="s">
        <v>121</v>
      </c>
      <c r="B116" s="29">
        <v>760</v>
      </c>
      <c r="C116" s="30">
        <f ca="1">IFERROR(INDIRECT("'"&amp;C$6&amp;"'!"&amp;ADDRESS(MATCH(IF($C$4="Tüm Şirketler",9003,IF($C$4="Hayatdışı Sigorta Şirketleri",9000,9001)),INDIRECT("'"&amp;C$6&amp;"'!$B$1:$B$1095"),0),MATCH($B116,INDIRECT("'"&amp;C$6&amp;"'!5:5"),0))),0)</f>
        <v>115129036.06162229</v>
      </c>
      <c r="D116" s="30">
        <f ca="1">IFERROR(INDIRECT("'"&amp;D$6&amp;"'!"&amp;ADDRESS(MATCH(IF($C$4="Tüm Şirketler",9003,IF($C$4="Hayatdışı Sigorta Şirketleri",9000,9001)),INDIRECT("'"&amp;D$6&amp;"'!$B$1:$B$1095"),0),MATCH($B116,INDIRECT("'"&amp;D$6&amp;"'!5:5"),0))),0)</f>
        <v>8084354432.1727839</v>
      </c>
      <c r="E116" s="30">
        <f ca="1">IFERROR(INDIRECT("'"&amp;E$6&amp;"'!"&amp;ADDRESS(MATCH(IF($C$4="Tüm Şirketler",9003,IF($C$4="Hayatdışı Sigorta Şirketleri",9000,9001)),INDIRECT("'"&amp;E$6&amp;"'!$B$1:$B$1095"),0),MATCH($B116,INDIRECT("'"&amp;E$6&amp;"'!5:5"),0))),0)</f>
        <v>1579360288.5320964</v>
      </c>
      <c r="F116" s="30">
        <f ca="1">IFERROR(INDIRECT("'"&amp;F$6&amp;"'!"&amp;ADDRESS(MATCH(IF($C$4="Tüm Şirketler",9003,IF($C$4="Hayatdışı Sigorta Şirketleri",9000,9001)),INDIRECT("'"&amp;F$6&amp;"'!$B$1:$B$1095"),0),MATCH($B116,INDIRECT("'"&amp;F$6&amp;"'!5:5"),0))),0)</f>
        <v>1244062149.8008368</v>
      </c>
      <c r="G116" s="30">
        <f ca="1">IFERROR(INDIRECT("'"&amp;G$6&amp;"'!"&amp;ADDRESS(MATCH(IF($C$4="Tüm Şirketler",9003,IF($C$4="Hayatdışı Sigorta Şirketleri",9000,9001)),INDIRECT("'"&amp;G$6&amp;"'!$B$1:$B$1095"),0),MATCH($B116,INDIRECT("'"&amp;G$6&amp;"'!5:5"),0))),0)</f>
        <v>24199821.750000603</v>
      </c>
      <c r="H116" s="31">
        <f t="shared" ca="1" si="17"/>
        <v>11047105728.317339</v>
      </c>
      <c r="J116" s="32">
        <f t="shared" ca="1" si="20"/>
        <v>1.0421646980938091E-2</v>
      </c>
      <c r="K116" s="32">
        <f t="shared" ca="1" si="20"/>
        <v>0.73180746441576494</v>
      </c>
      <c r="L116" s="32">
        <f t="shared" ca="1" si="20"/>
        <v>0.14296597926854998</v>
      </c>
      <c r="M116" s="32">
        <f t="shared" ca="1" si="20"/>
        <v>0.11261430644335188</v>
      </c>
      <c r="N116" s="32">
        <f t="shared" ca="1" si="20"/>
        <v>2.1906028913952148E-3</v>
      </c>
      <c r="O116" s="40">
        <f t="shared" ca="1" si="20"/>
        <v>1</v>
      </c>
    </row>
    <row r="117" spans="1:15" ht="12.75" customHeight="1" thickBot="1" x14ac:dyDescent="0.35">
      <c r="A117" s="46" t="s">
        <v>122</v>
      </c>
      <c r="B117" s="47"/>
      <c r="C117" s="41">
        <f ca="1">C116</f>
        <v>115129036.06162229</v>
      </c>
      <c r="D117" s="41">
        <f ca="1">D116</f>
        <v>8084354432.1727839</v>
      </c>
      <c r="E117" s="41">
        <f ca="1">E116</f>
        <v>1579360288.5320964</v>
      </c>
      <c r="F117" s="41">
        <f ca="1">F116</f>
        <v>1244062149.8008368</v>
      </c>
      <c r="G117" s="41">
        <f ca="1">G116</f>
        <v>24199821.750000603</v>
      </c>
      <c r="H117" s="41">
        <f t="shared" ca="1" si="17"/>
        <v>11047105728.317339</v>
      </c>
      <c r="J117" s="42">
        <f t="shared" ca="1" si="20"/>
        <v>1.0421646980938091E-2</v>
      </c>
      <c r="K117" s="42">
        <f t="shared" ca="1" si="20"/>
        <v>0.73180746441576494</v>
      </c>
      <c r="L117" s="42">
        <f t="shared" ca="1" si="20"/>
        <v>0.14296597926854998</v>
      </c>
      <c r="M117" s="42">
        <f t="shared" ca="1" si="20"/>
        <v>0.11261430644335188</v>
      </c>
      <c r="N117" s="42">
        <f t="shared" ca="1" si="20"/>
        <v>2.1906028913952148E-3</v>
      </c>
      <c r="O117" s="42">
        <f t="shared" ca="1" si="20"/>
        <v>1</v>
      </c>
    </row>
    <row r="118" spans="1:15" ht="12.75" customHeight="1" x14ac:dyDescent="0.3">
      <c r="A118" s="13" t="s">
        <v>123</v>
      </c>
      <c r="B118" s="14">
        <v>789</v>
      </c>
      <c r="C118" s="15">
        <f t="shared" ref="C118:G119" ca="1" si="21">IFERROR(INDIRECT("'"&amp;C$6&amp;"'!"&amp;ADDRESS(MATCH(IF($C$4="Tüm Şirketler",9003,IF($C$4="Hayatdışı Sigorta Şirketleri",9000,9001)),INDIRECT("'"&amp;C$6&amp;"'!$B$1:$B$1095"),0),MATCH($B118,INDIRECT("'"&amp;C$6&amp;"'!5:5"),0))),0)</f>
        <v>1504240.81</v>
      </c>
      <c r="D118" s="15">
        <f t="shared" ca="1" si="21"/>
        <v>3690865476.3916998</v>
      </c>
      <c r="E118" s="15">
        <f t="shared" ca="1" si="21"/>
        <v>653836.09000000008</v>
      </c>
      <c r="F118" s="15">
        <f t="shared" ca="1" si="21"/>
        <v>357500622.67220014</v>
      </c>
      <c r="G118" s="15">
        <f t="shared" ca="1" si="21"/>
        <v>4721172.7061000001</v>
      </c>
      <c r="H118" s="16">
        <f t="shared" ca="1" si="17"/>
        <v>4055245348.6700001</v>
      </c>
      <c r="J118" s="17">
        <f t="shared" ca="1" si="20"/>
        <v>3.7093706561881545E-4</v>
      </c>
      <c r="K118" s="17">
        <f t="shared" ca="1" si="20"/>
        <v>0.91014603533228733</v>
      </c>
      <c r="L118" s="17">
        <f t="shared" ca="1" si="20"/>
        <v>1.612321903567287E-4</v>
      </c>
      <c r="M118" s="17">
        <f t="shared" ca="1" si="20"/>
        <v>8.8157581584909467E-2</v>
      </c>
      <c r="N118" s="17">
        <f t="shared" ca="1" si="20"/>
        <v>1.1642138268276184E-3</v>
      </c>
      <c r="O118" s="18">
        <f t="shared" ca="1" si="20"/>
        <v>1</v>
      </c>
    </row>
    <row r="119" spans="1:15" ht="12.75" customHeight="1" x14ac:dyDescent="0.3">
      <c r="A119" s="19" t="s">
        <v>124</v>
      </c>
      <c r="B119" s="20">
        <v>798</v>
      </c>
      <c r="C119" s="21">
        <f t="shared" ca="1" si="21"/>
        <v>240.84</v>
      </c>
      <c r="D119" s="21">
        <f t="shared" ca="1" si="21"/>
        <v>3699526.99</v>
      </c>
      <c r="E119" s="21">
        <f t="shared" ca="1" si="21"/>
        <v>0</v>
      </c>
      <c r="F119" s="21">
        <f t="shared" ca="1" si="21"/>
        <v>-9738.26</v>
      </c>
      <c r="G119" s="21">
        <f t="shared" ca="1" si="21"/>
        <v>0</v>
      </c>
      <c r="H119" s="22">
        <f t="shared" ca="1" si="17"/>
        <v>3690029.5700000003</v>
      </c>
      <c r="J119" s="23">
        <f t="shared" ca="1" si="20"/>
        <v>6.5267769656382447E-5</v>
      </c>
      <c r="K119" s="23">
        <f t="shared" ca="1" si="20"/>
        <v>1.0025738059329428</v>
      </c>
      <c r="L119" s="23">
        <f t="shared" ca="1" si="20"/>
        <v>0</v>
      </c>
      <c r="M119" s="23">
        <f t="shared" ca="1" si="20"/>
        <v>-2.6390737025990822E-3</v>
      </c>
      <c r="N119" s="23">
        <f t="shared" ca="1" si="20"/>
        <v>0</v>
      </c>
      <c r="O119" s="24">
        <f t="shared" ca="1" si="20"/>
        <v>1</v>
      </c>
    </row>
    <row r="120" spans="1:15" ht="12.75" customHeight="1" thickBot="1" x14ac:dyDescent="0.35">
      <c r="A120" s="48" t="s">
        <v>125</v>
      </c>
      <c r="B120" s="49"/>
      <c r="C120" s="26">
        <f ca="1">SUM(C118:C119)</f>
        <v>1504481.6500000001</v>
      </c>
      <c r="D120" s="26">
        <f ca="1">SUM(D118:D119)</f>
        <v>3694565003.3816996</v>
      </c>
      <c r="E120" s="26">
        <f ca="1">SUM(E118:E119)</f>
        <v>653836.09000000008</v>
      </c>
      <c r="F120" s="26">
        <f ca="1">SUM(F118:F119)</f>
        <v>357490884.41220015</v>
      </c>
      <c r="G120" s="26">
        <f ca="1">SUM(G118:G119)</f>
        <v>4721172.7061000001</v>
      </c>
      <c r="H120" s="26">
        <f t="shared" ca="1" si="17"/>
        <v>4058935378.2399998</v>
      </c>
      <c r="J120" s="27">
        <f t="shared" ca="1" si="20"/>
        <v>3.7065917778970908E-4</v>
      </c>
      <c r="K120" s="27">
        <f t="shared" ca="1" si="20"/>
        <v>0.91023006258939376</v>
      </c>
      <c r="L120" s="27">
        <f t="shared" ca="1" si="20"/>
        <v>1.610856121300238E-4</v>
      </c>
      <c r="M120" s="27">
        <f t="shared" ca="1" si="20"/>
        <v>8.8075037195396846E-2</v>
      </c>
      <c r="N120" s="27">
        <f t="shared" ca="1" si="20"/>
        <v>1.1631554252896615E-3</v>
      </c>
      <c r="O120" s="27">
        <f t="shared" ca="1" si="20"/>
        <v>1</v>
      </c>
    </row>
    <row r="121" spans="1:15" ht="12.75" customHeight="1" x14ac:dyDescent="0.3">
      <c r="A121" s="13" t="s">
        <v>126</v>
      </c>
      <c r="B121" s="14">
        <v>790</v>
      </c>
      <c r="C121" s="15">
        <f t="shared" ref="C121:G129" ca="1" si="22">IFERROR(INDIRECT("'"&amp;C$6&amp;"'!"&amp;ADDRESS(MATCH(IF($C$4="Tüm Şirketler",9003,IF($C$4="Hayatdışı Sigorta Şirketleri",9000,9001)),INDIRECT("'"&amp;C$6&amp;"'!$B$1:$B$1095"),0),MATCH($B121,INDIRECT("'"&amp;C$6&amp;"'!5:5"),0))),0)</f>
        <v>28568696.569999989</v>
      </c>
      <c r="D121" s="15">
        <f t="shared" ca="1" si="22"/>
        <v>13958445.169999998</v>
      </c>
      <c r="E121" s="15">
        <f t="shared" ca="1" si="22"/>
        <v>51781739.61999999</v>
      </c>
      <c r="F121" s="15">
        <f t="shared" ca="1" si="22"/>
        <v>1860166.58</v>
      </c>
      <c r="G121" s="15">
        <f t="shared" ca="1" si="22"/>
        <v>0</v>
      </c>
      <c r="H121" s="16">
        <f t="shared" ca="1" si="17"/>
        <v>96169047.939999983</v>
      </c>
      <c r="J121" s="17">
        <f t="shared" ca="1" si="20"/>
        <v>0.29706747838269171</v>
      </c>
      <c r="K121" s="17">
        <f t="shared" ca="1" si="20"/>
        <v>0.14514488256875219</v>
      </c>
      <c r="L121" s="17">
        <f t="shared" ca="1" si="20"/>
        <v>0.53844496466583192</v>
      </c>
      <c r="M121" s="17">
        <f t="shared" ca="1" si="20"/>
        <v>1.9342674382724065E-2</v>
      </c>
      <c r="N121" s="17">
        <f t="shared" ca="1" si="20"/>
        <v>0</v>
      </c>
      <c r="O121" s="18">
        <f t="shared" ca="1" si="20"/>
        <v>1</v>
      </c>
    </row>
    <row r="122" spans="1:15" ht="12.75" customHeight="1" x14ac:dyDescent="0.3">
      <c r="A122" s="43" t="s">
        <v>127</v>
      </c>
      <c r="B122" s="29">
        <v>791</v>
      </c>
      <c r="C122" s="30">
        <f t="shared" ca="1" si="22"/>
        <v>22550550053.820801</v>
      </c>
      <c r="D122" s="30">
        <f t="shared" ca="1" si="22"/>
        <v>22946817126.090443</v>
      </c>
      <c r="E122" s="30">
        <f t="shared" ca="1" si="22"/>
        <v>130979087405.00093</v>
      </c>
      <c r="F122" s="30">
        <f t="shared" ca="1" si="22"/>
        <v>869080184.80094218</v>
      </c>
      <c r="G122" s="30">
        <f t="shared" ca="1" si="22"/>
        <v>1435724105.4743762</v>
      </c>
      <c r="H122" s="31">
        <f t="shared" ca="1" si="17"/>
        <v>178781258875.18747</v>
      </c>
      <c r="J122" s="32">
        <f t="shared" ca="1" si="20"/>
        <v>0.126134865565322</v>
      </c>
      <c r="K122" s="32">
        <f t="shared" ca="1" si="20"/>
        <v>0.12835135668280701</v>
      </c>
      <c r="L122" s="32">
        <f t="shared" ca="1" si="20"/>
        <v>0.73262202217986028</v>
      </c>
      <c r="M122" s="32">
        <f t="shared" ca="1" si="20"/>
        <v>4.8611369573567723E-3</v>
      </c>
      <c r="N122" s="32">
        <f t="shared" ca="1" si="20"/>
        <v>8.0306186146541121E-3</v>
      </c>
      <c r="O122" s="40">
        <f t="shared" ca="1" si="20"/>
        <v>1</v>
      </c>
    </row>
    <row r="123" spans="1:15" ht="12.75" customHeight="1" x14ac:dyDescent="0.3">
      <c r="A123" s="43" t="s">
        <v>128</v>
      </c>
      <c r="B123" s="29">
        <v>792</v>
      </c>
      <c r="C123" s="30">
        <f t="shared" ca="1" si="22"/>
        <v>0</v>
      </c>
      <c r="D123" s="30">
        <f t="shared" ca="1" si="22"/>
        <v>0</v>
      </c>
      <c r="E123" s="30">
        <f t="shared" ca="1" si="22"/>
        <v>0</v>
      </c>
      <c r="F123" s="30">
        <f t="shared" ca="1" si="22"/>
        <v>0</v>
      </c>
      <c r="G123" s="30">
        <f t="shared" ca="1" si="22"/>
        <v>0</v>
      </c>
      <c r="H123" s="31">
        <f t="shared" ca="1" si="17"/>
        <v>0</v>
      </c>
      <c r="J123" s="32">
        <f t="shared" ca="1" si="20"/>
        <v>0</v>
      </c>
      <c r="K123" s="32">
        <f t="shared" ca="1" si="20"/>
        <v>0</v>
      </c>
      <c r="L123" s="32">
        <f t="shared" ca="1" si="20"/>
        <v>0</v>
      </c>
      <c r="M123" s="32">
        <f t="shared" ca="1" si="20"/>
        <v>0</v>
      </c>
      <c r="N123" s="32">
        <f t="shared" ca="1" si="20"/>
        <v>0</v>
      </c>
      <c r="O123" s="40">
        <f t="shared" ca="1" si="20"/>
        <v>0</v>
      </c>
    </row>
    <row r="124" spans="1:15" ht="12.75" customHeight="1" x14ac:dyDescent="0.3">
      <c r="A124" s="43" t="s">
        <v>129</v>
      </c>
      <c r="B124" s="29">
        <v>793</v>
      </c>
      <c r="C124" s="30">
        <f t="shared" ca="1" si="22"/>
        <v>0</v>
      </c>
      <c r="D124" s="30">
        <f t="shared" ca="1" si="22"/>
        <v>0</v>
      </c>
      <c r="E124" s="30">
        <f t="shared" ca="1" si="22"/>
        <v>0</v>
      </c>
      <c r="F124" s="30">
        <f t="shared" ca="1" si="22"/>
        <v>0</v>
      </c>
      <c r="G124" s="30">
        <f t="shared" ca="1" si="22"/>
        <v>0</v>
      </c>
      <c r="H124" s="31">
        <f t="shared" ca="1" si="17"/>
        <v>0</v>
      </c>
      <c r="J124" s="32">
        <f t="shared" ca="1" si="20"/>
        <v>0</v>
      </c>
      <c r="K124" s="32">
        <f t="shared" ca="1" si="20"/>
        <v>0</v>
      </c>
      <c r="L124" s="32">
        <f t="shared" ca="1" si="20"/>
        <v>0</v>
      </c>
      <c r="M124" s="32">
        <f t="shared" ca="1" si="20"/>
        <v>0</v>
      </c>
      <c r="N124" s="32">
        <f t="shared" ca="1" si="20"/>
        <v>0</v>
      </c>
      <c r="O124" s="40">
        <f t="shared" ca="1" si="20"/>
        <v>0</v>
      </c>
    </row>
    <row r="125" spans="1:15" ht="12.75" customHeight="1" x14ac:dyDescent="0.3">
      <c r="A125" s="43" t="s">
        <v>130</v>
      </c>
      <c r="B125" s="29">
        <v>794</v>
      </c>
      <c r="C125" s="30">
        <f t="shared" ca="1" si="22"/>
        <v>0</v>
      </c>
      <c r="D125" s="30">
        <f t="shared" ca="1" si="22"/>
        <v>0</v>
      </c>
      <c r="E125" s="30">
        <f t="shared" ca="1" si="22"/>
        <v>0</v>
      </c>
      <c r="F125" s="30">
        <f t="shared" ca="1" si="22"/>
        <v>0</v>
      </c>
      <c r="G125" s="30">
        <f t="shared" ca="1" si="22"/>
        <v>0</v>
      </c>
      <c r="H125" s="31">
        <f t="shared" ca="1" si="17"/>
        <v>0</v>
      </c>
      <c r="J125" s="32">
        <f t="shared" ca="1" si="20"/>
        <v>0</v>
      </c>
      <c r="K125" s="32">
        <f t="shared" ca="1" si="20"/>
        <v>0</v>
      </c>
      <c r="L125" s="32">
        <f t="shared" ca="1" si="20"/>
        <v>0</v>
      </c>
      <c r="M125" s="32">
        <f t="shared" ca="1" si="20"/>
        <v>0</v>
      </c>
      <c r="N125" s="32">
        <f t="shared" ca="1" si="20"/>
        <v>0</v>
      </c>
      <c r="O125" s="40">
        <f t="shared" ca="1" si="20"/>
        <v>0</v>
      </c>
    </row>
    <row r="126" spans="1:15" ht="12.75" customHeight="1" x14ac:dyDescent="0.3">
      <c r="A126" s="43" t="s">
        <v>131</v>
      </c>
      <c r="B126" s="29">
        <v>795</v>
      </c>
      <c r="C126" s="30">
        <f t="shared" ca="1" si="22"/>
        <v>0</v>
      </c>
      <c r="D126" s="30">
        <f t="shared" ca="1" si="22"/>
        <v>0</v>
      </c>
      <c r="E126" s="30">
        <f t="shared" ca="1" si="22"/>
        <v>0</v>
      </c>
      <c r="F126" s="30">
        <f t="shared" ca="1" si="22"/>
        <v>0</v>
      </c>
      <c r="G126" s="30">
        <f t="shared" ca="1" si="22"/>
        <v>0</v>
      </c>
      <c r="H126" s="31">
        <f t="shared" ca="1" si="17"/>
        <v>0</v>
      </c>
      <c r="J126" s="32">
        <f t="shared" ca="1" si="20"/>
        <v>0</v>
      </c>
      <c r="K126" s="32">
        <f t="shared" ca="1" si="20"/>
        <v>0</v>
      </c>
      <c r="L126" s="32">
        <f t="shared" ca="1" si="20"/>
        <v>0</v>
      </c>
      <c r="M126" s="32">
        <f t="shared" ca="1" si="20"/>
        <v>0</v>
      </c>
      <c r="N126" s="32">
        <f t="shared" ca="1" si="20"/>
        <v>0</v>
      </c>
      <c r="O126" s="40">
        <f t="shared" ca="1" si="20"/>
        <v>0</v>
      </c>
    </row>
    <row r="127" spans="1:15" ht="12.75" customHeight="1" x14ac:dyDescent="0.3">
      <c r="A127" s="43" t="s">
        <v>20</v>
      </c>
      <c r="B127" s="29">
        <v>796</v>
      </c>
      <c r="C127" s="30">
        <f t="shared" ca="1" si="22"/>
        <v>0</v>
      </c>
      <c r="D127" s="30">
        <f t="shared" ca="1" si="22"/>
        <v>0</v>
      </c>
      <c r="E127" s="30">
        <f t="shared" ca="1" si="22"/>
        <v>0</v>
      </c>
      <c r="F127" s="30">
        <f t="shared" ca="1" si="22"/>
        <v>0</v>
      </c>
      <c r="G127" s="30">
        <f t="shared" ca="1" si="22"/>
        <v>0</v>
      </c>
      <c r="H127" s="31">
        <f t="shared" ca="1" si="17"/>
        <v>0</v>
      </c>
      <c r="J127" s="32">
        <f t="shared" ca="1" si="20"/>
        <v>0</v>
      </c>
      <c r="K127" s="32">
        <f t="shared" ca="1" si="20"/>
        <v>0</v>
      </c>
      <c r="L127" s="32">
        <f t="shared" ca="1" si="20"/>
        <v>0</v>
      </c>
      <c r="M127" s="32">
        <f t="shared" ca="1" si="20"/>
        <v>0</v>
      </c>
      <c r="N127" s="32">
        <f t="shared" ca="1" si="20"/>
        <v>0</v>
      </c>
      <c r="O127" s="40">
        <f t="shared" ca="1" si="20"/>
        <v>0</v>
      </c>
    </row>
    <row r="128" spans="1:15" ht="12.75" customHeight="1" x14ac:dyDescent="0.3">
      <c r="A128" s="43" t="s">
        <v>21</v>
      </c>
      <c r="B128" s="29">
        <v>797</v>
      </c>
      <c r="C128" s="30">
        <f t="shared" ca="1" si="22"/>
        <v>0</v>
      </c>
      <c r="D128" s="30">
        <f t="shared" ca="1" si="22"/>
        <v>0</v>
      </c>
      <c r="E128" s="30">
        <f t="shared" ca="1" si="22"/>
        <v>0</v>
      </c>
      <c r="F128" s="30">
        <f t="shared" ca="1" si="22"/>
        <v>0</v>
      </c>
      <c r="G128" s="30">
        <f t="shared" ca="1" si="22"/>
        <v>0</v>
      </c>
      <c r="H128" s="31">
        <f t="shared" ca="1" si="17"/>
        <v>0</v>
      </c>
      <c r="J128" s="32">
        <f t="shared" ca="1" si="20"/>
        <v>0</v>
      </c>
      <c r="K128" s="32">
        <f t="shared" ca="1" si="20"/>
        <v>0</v>
      </c>
      <c r="L128" s="32">
        <f t="shared" ca="1" si="20"/>
        <v>0</v>
      </c>
      <c r="M128" s="32">
        <f t="shared" ca="1" si="20"/>
        <v>0</v>
      </c>
      <c r="N128" s="32">
        <f t="shared" ca="1" si="20"/>
        <v>0</v>
      </c>
      <c r="O128" s="40">
        <f t="shared" ca="1" si="20"/>
        <v>0</v>
      </c>
    </row>
    <row r="129" spans="1:15" ht="13.8" x14ac:dyDescent="0.3">
      <c r="A129" s="43" t="s">
        <v>132</v>
      </c>
      <c r="B129" s="29">
        <v>799</v>
      </c>
      <c r="C129" s="30">
        <f t="shared" ca="1" si="22"/>
        <v>0</v>
      </c>
      <c r="D129" s="30">
        <f t="shared" ca="1" si="22"/>
        <v>0</v>
      </c>
      <c r="E129" s="30">
        <f t="shared" ca="1" si="22"/>
        <v>0</v>
      </c>
      <c r="F129" s="30">
        <f t="shared" ca="1" si="22"/>
        <v>0</v>
      </c>
      <c r="G129" s="30">
        <f t="shared" ca="1" si="22"/>
        <v>0</v>
      </c>
      <c r="H129" s="31">
        <f t="shared" ca="1" si="17"/>
        <v>0</v>
      </c>
      <c r="J129" s="32">
        <f t="shared" ca="1" si="20"/>
        <v>0</v>
      </c>
      <c r="K129" s="32">
        <f t="shared" ca="1" si="20"/>
        <v>0</v>
      </c>
      <c r="L129" s="32">
        <f t="shared" ca="1" si="20"/>
        <v>0</v>
      </c>
      <c r="M129" s="32">
        <f t="shared" ca="1" si="20"/>
        <v>0</v>
      </c>
      <c r="N129" s="32">
        <f t="shared" ca="1" si="20"/>
        <v>0</v>
      </c>
      <c r="O129" s="40">
        <f t="shared" ca="1" si="20"/>
        <v>0</v>
      </c>
    </row>
    <row r="130" spans="1:15" ht="14.4" thickBot="1" x14ac:dyDescent="0.35">
      <c r="A130" s="48" t="s">
        <v>133</v>
      </c>
      <c r="B130" s="49"/>
      <c r="C130" s="26">
        <f ca="1">SUM(C121:C129)</f>
        <v>22579118750.3908</v>
      </c>
      <c r="D130" s="26">
        <f ca="1">SUM(D121:D129)</f>
        <v>22960775571.260441</v>
      </c>
      <c r="E130" s="26">
        <f ca="1">SUM(E121:E129)</f>
        <v>131030869144.62093</v>
      </c>
      <c r="F130" s="26">
        <f ca="1">SUM(F121:F129)</f>
        <v>870940351.38094223</v>
      </c>
      <c r="G130" s="26">
        <f ca="1">SUM(G121:G129)</f>
        <v>1435724105.4743762</v>
      </c>
      <c r="H130" s="26">
        <f t="shared" ca="1" si="17"/>
        <v>178877427923.12747</v>
      </c>
      <c r="J130" s="27">
        <f t="shared" ca="1" si="20"/>
        <v>0.12622676327889829</v>
      </c>
      <c r="K130" s="27">
        <f t="shared" ca="1" si="20"/>
        <v>0.12836038530880389</v>
      </c>
      <c r="L130" s="27">
        <f t="shared" ca="1" si="20"/>
        <v>0.73251762766250983</v>
      </c>
      <c r="M130" s="27">
        <f t="shared" ca="1" si="20"/>
        <v>4.8689225996430838E-3</v>
      </c>
      <c r="N130" s="27">
        <f t="shared" ca="1" si="20"/>
        <v>8.0263011501449932E-3</v>
      </c>
      <c r="O130" s="27">
        <f t="shared" ca="1" si="20"/>
        <v>1</v>
      </c>
    </row>
    <row r="131" spans="1:15" ht="13.8" x14ac:dyDescent="0.3">
      <c r="A131" s="50" t="s">
        <v>134</v>
      </c>
      <c r="B131" s="51">
        <v>9000</v>
      </c>
      <c r="C131" s="52">
        <f ca="1">C12+C24+C27+C29+C31+C35+C38+C50+C69+C74+C76+C78+C93+C100+C105+C115+C117+C120</f>
        <v>78580058756.156982</v>
      </c>
      <c r="D131" s="52">
        <f ca="1">D12+D24+D27+D29+D31+D35+D38+D50+D69+D74+D76+D78+D93+D100+D105+D115+D117+D120</f>
        <v>626211305391.38403</v>
      </c>
      <c r="E131" s="52">
        <f ca="1">E12+E24+E27+E29+E31+E35+E38+E50+E69+E74+E76+E78+E93+E100+E105+E115+E117+E120</f>
        <v>136427191211.29964</v>
      </c>
      <c r="F131" s="52">
        <f ca="1">F12+F24+F27+F29+F31+F35+F38+F50+F69+F74+F76+F78+F93+F100+F105+F115+F117+F120</f>
        <v>178937507490.6051</v>
      </c>
      <c r="G131" s="52">
        <f ca="1">G12+G24+G27+G29+G31+G35+G38+G50+G69+G74+G76+G78+G93+G100+G105+G115+G117+G120</f>
        <v>24355018508.456833</v>
      </c>
      <c r="H131" s="52">
        <f t="shared" ca="1" si="17"/>
        <v>1044511081357.9026</v>
      </c>
      <c r="J131" s="53">
        <f t="shared" ca="1" si="20"/>
        <v>7.5231426605833637E-2</v>
      </c>
      <c r="K131" s="53">
        <f t="shared" ca="1" si="20"/>
        <v>0.59952576527698154</v>
      </c>
      <c r="L131" s="53">
        <f t="shared" ca="1" si="20"/>
        <v>0.13061344551169271</v>
      </c>
      <c r="M131" s="53">
        <f t="shared" ca="1" si="20"/>
        <v>0.17131221552765127</v>
      </c>
      <c r="N131" s="53">
        <f t="shared" ca="1" si="20"/>
        <v>2.3317147077840876E-2</v>
      </c>
      <c r="O131" s="53">
        <f t="shared" ca="1" si="20"/>
        <v>1</v>
      </c>
    </row>
    <row r="132" spans="1:15" ht="13.8" x14ac:dyDescent="0.3">
      <c r="A132" s="54" t="s">
        <v>135</v>
      </c>
      <c r="B132" s="55">
        <v>9001</v>
      </c>
      <c r="C132" s="56">
        <f ca="1">+C130</f>
        <v>22579118750.3908</v>
      </c>
      <c r="D132" s="56">
        <f ca="1">+D130</f>
        <v>22960775571.260441</v>
      </c>
      <c r="E132" s="56">
        <f ca="1">+E130</f>
        <v>131030869144.62093</v>
      </c>
      <c r="F132" s="56">
        <f ca="1">+F130</f>
        <v>870940351.38094223</v>
      </c>
      <c r="G132" s="56">
        <f ca="1">+G130</f>
        <v>1435724105.4743762</v>
      </c>
      <c r="H132" s="56">
        <f t="shared" ca="1" si="17"/>
        <v>178877427923.12747</v>
      </c>
      <c r="J132" s="57">
        <f t="shared" ca="1" si="20"/>
        <v>0.12622676327889829</v>
      </c>
      <c r="K132" s="57">
        <f t="shared" ca="1" si="20"/>
        <v>0.12836038530880389</v>
      </c>
      <c r="L132" s="57">
        <f t="shared" ca="1" si="20"/>
        <v>0.73251762766250983</v>
      </c>
      <c r="M132" s="57">
        <f t="shared" ca="1" si="20"/>
        <v>4.8689225996430838E-3</v>
      </c>
      <c r="N132" s="57">
        <f t="shared" ca="1" si="20"/>
        <v>8.0263011501449932E-3</v>
      </c>
      <c r="O132" s="57">
        <f t="shared" ca="1" si="20"/>
        <v>1</v>
      </c>
    </row>
    <row r="133" spans="1:15" ht="14.4" thickBot="1" x14ac:dyDescent="0.35">
      <c r="A133" s="58" t="s">
        <v>136</v>
      </c>
      <c r="B133" s="59">
        <v>9002</v>
      </c>
      <c r="C133" s="60">
        <f ca="1">+C131+C132</f>
        <v>101159177506.54779</v>
      </c>
      <c r="D133" s="60">
        <f ca="1">+D131+D132</f>
        <v>649172080962.64453</v>
      </c>
      <c r="E133" s="60">
        <f ca="1">+E131+E132</f>
        <v>267458060355.92056</v>
      </c>
      <c r="F133" s="60">
        <f ca="1">+F131+F132</f>
        <v>179808447841.98605</v>
      </c>
      <c r="G133" s="60">
        <f ca="1">+G131+G132</f>
        <v>25790742613.93121</v>
      </c>
      <c r="H133" s="60">
        <f t="shared" ca="1" si="17"/>
        <v>1223388509281.03</v>
      </c>
      <c r="J133" s="61">
        <f t="shared" ca="1" si="20"/>
        <v>8.2687696295265817E-2</v>
      </c>
      <c r="K133" s="61">
        <f t="shared" ca="1" si="20"/>
        <v>0.53063444362752332</v>
      </c>
      <c r="L133" s="61">
        <f t="shared" ca="1" si="20"/>
        <v>0.21862070660864902</v>
      </c>
      <c r="M133" s="61">
        <f t="shared" ca="1" si="20"/>
        <v>0.14697575339142036</v>
      </c>
      <c r="N133" s="61">
        <f t="shared" ca="1" si="20"/>
        <v>2.1081400077141564E-2</v>
      </c>
      <c r="O133" s="61">
        <f t="shared" ca="1" si="20"/>
        <v>1</v>
      </c>
    </row>
    <row r="135" spans="1:15" x14ac:dyDescent="0.25">
      <c r="A135" s="5" t="s">
        <v>358</v>
      </c>
    </row>
    <row r="136" spans="1:15" x14ac:dyDescent="0.25">
      <c r="A136" s="5" t="s">
        <v>359</v>
      </c>
    </row>
    <row r="137" spans="1:15" x14ac:dyDescent="0.25">
      <c r="A137" s="5" t="s">
        <v>360</v>
      </c>
    </row>
  </sheetData>
  <mergeCells count="17">
    <mergeCell ref="A50:B50"/>
    <mergeCell ref="A69:B69"/>
    <mergeCell ref="A74:B74"/>
    <mergeCell ref="A76:B76"/>
    <mergeCell ref="A78:B78"/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</mergeCells>
  <dataValidations count="1">
    <dataValidation type="list" allowBlank="1" showInputMessage="1" showErrorMessage="1" sqref="C4:H4" xr:uid="{CAA3255D-B7BE-4862-996A-60EF660C8004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779F-DC72-49B5-BDFF-80CE11029FA9}">
  <sheetPr>
    <tabColor theme="2" tint="-0.499984740745262"/>
  </sheetPr>
  <dimension ref="A1:DD95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D4" sqref="D4:I4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2.109375" style="3" customWidth="1"/>
    <col min="11" max="16" width="15.6640625" style="3" customWidth="1"/>
    <col min="17" max="17" width="12.88671875" style="3" customWidth="1"/>
    <col min="18" max="18" width="14.109375" style="3" customWidth="1"/>
    <col min="19" max="92" width="9.109375" style="3"/>
    <col min="93" max="93" width="9.109375" style="62"/>
    <col min="94" max="94" width="9.109375" style="62" customWidth="1"/>
    <col min="95" max="104" width="9.109375" style="62"/>
    <col min="105" max="106" width="9.109375" style="67"/>
    <col min="107" max="108" width="9.109375" style="62"/>
    <col min="109" max="16384" width="9.109375" style="3"/>
  </cols>
  <sheetData>
    <row r="1" spans="1:96" ht="15" customHeight="1" x14ac:dyDescent="0.3">
      <c r="A1" s="1" t="s">
        <v>0</v>
      </c>
      <c r="B1" s="2"/>
      <c r="C1" s="2"/>
      <c r="F1" s="72" t="s">
        <v>1</v>
      </c>
      <c r="G1" s="73"/>
    </row>
    <row r="2" spans="1:96" ht="15" customHeight="1" x14ac:dyDescent="0.3">
      <c r="A2" s="1" t="s">
        <v>137</v>
      </c>
      <c r="B2" s="2"/>
      <c r="C2" s="2"/>
    </row>
    <row r="3" spans="1:96" ht="15" customHeight="1" x14ac:dyDescent="0.3">
      <c r="A3" s="4" t="s">
        <v>357</v>
      </c>
      <c r="B3" s="2"/>
      <c r="C3" s="2"/>
      <c r="CQ3" s="62" t="s">
        <v>138</v>
      </c>
      <c r="CR3" s="62">
        <v>701</v>
      </c>
    </row>
    <row r="4" spans="1:96" ht="22.5" customHeight="1" x14ac:dyDescent="0.25">
      <c r="D4" s="74" t="s">
        <v>139</v>
      </c>
      <c r="E4" s="75"/>
      <c r="F4" s="75"/>
      <c r="G4" s="75"/>
      <c r="H4" s="75"/>
      <c r="I4" s="76"/>
      <c r="K4" s="74" t="str">
        <f>D4</f>
        <v>715-Zorunlu Trafik (Yeşil Kart Hariç)</v>
      </c>
      <c r="L4" s="75"/>
      <c r="M4" s="75"/>
      <c r="N4" s="75"/>
      <c r="O4" s="75"/>
      <c r="P4" s="76"/>
      <c r="CQ4" s="62" t="s">
        <v>140</v>
      </c>
      <c r="CR4" s="62">
        <v>702</v>
      </c>
    </row>
    <row r="5" spans="1:96" ht="22.5" customHeight="1" x14ac:dyDescent="0.25">
      <c r="D5" s="74" t="s">
        <v>4</v>
      </c>
      <c r="E5" s="75"/>
      <c r="F5" s="75"/>
      <c r="G5" s="75"/>
      <c r="H5" s="75"/>
      <c r="I5" s="76"/>
      <c r="K5" s="74" t="s">
        <v>5</v>
      </c>
      <c r="L5" s="75"/>
      <c r="M5" s="75"/>
      <c r="N5" s="75"/>
      <c r="O5" s="75"/>
      <c r="P5" s="76"/>
      <c r="CQ5" s="62" t="s">
        <v>141</v>
      </c>
      <c r="CR5" s="62">
        <v>703</v>
      </c>
    </row>
    <row r="6" spans="1:96" ht="79.5" customHeight="1" x14ac:dyDescent="0.25">
      <c r="A6" s="63" t="s">
        <v>142</v>
      </c>
      <c r="B6" s="63" t="s">
        <v>143</v>
      </c>
      <c r="C6" s="63" t="s">
        <v>144</v>
      </c>
      <c r="D6" s="7" t="s">
        <v>8</v>
      </c>
      <c r="E6" s="8" t="s">
        <v>9</v>
      </c>
      <c r="F6" s="9" t="s">
        <v>10</v>
      </c>
      <c r="G6" s="10" t="s">
        <v>11</v>
      </c>
      <c r="H6" s="11" t="s">
        <v>12</v>
      </c>
      <c r="I6" s="12" t="s">
        <v>13</v>
      </c>
      <c r="K6" s="7" t="s">
        <v>8</v>
      </c>
      <c r="L6" s="8" t="s">
        <v>9</v>
      </c>
      <c r="M6" s="9" t="s">
        <v>10</v>
      </c>
      <c r="N6" s="10" t="s">
        <v>11</v>
      </c>
      <c r="O6" s="11" t="s">
        <v>12</v>
      </c>
      <c r="P6" s="12" t="s">
        <v>13</v>
      </c>
      <c r="CQ6" s="62" t="s">
        <v>145</v>
      </c>
      <c r="CR6" s="62">
        <v>704</v>
      </c>
    </row>
    <row r="7" spans="1:96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IFERROR(INDIRECT("'"&amp;D$6&amp;"'!"&amp;ADDRESS(MATCH($B7,INDIRECT("'"&amp;$D$6&amp;"'!$B$1:$B$1095"),0),MATCH(VLOOKUP($D$4,$CQ:$CR,2,0),INDIRECT("'"&amp;$D$6&amp;"'!5:5"),0))),0)</f>
        <v>0</v>
      </c>
      <c r="E7" s="21">
        <f t="shared" ref="E7:E70" ca="1" si="1">IFERROR(INDIRECT("'"&amp;E$6&amp;"'!"&amp;ADDRESS(MATCH($B7,INDIRECT("'"&amp;$E$6&amp;"'!$B$1:$B$1095"),0),MATCH(VLOOKUP($D$4,$CQ:$CR,2,0),INDIRECT("'"&amp;$E$6&amp;"'!5:5"),0))),0)</f>
        <v>0</v>
      </c>
      <c r="F7" s="21">
        <f t="shared" ref="F7:F70" ca="1" si="2">IFERROR(INDIRECT("'"&amp;F$6&amp;"'!"&amp;ADDRESS(MATCH($B7,INDIRECT("'"&amp;$F$6&amp;"'!$B$1:$B$1095"),0),MATCH(VLOOKUP($D$4,$CQ:$CR,2,0),INDIRECT("'"&amp;$F$6&amp;"'!5:5"),0))),0)</f>
        <v>0</v>
      </c>
      <c r="G7" s="21">
        <f t="shared" ref="G7:G70" ca="1" si="3">IFERROR(INDIRECT("'"&amp;G$6&amp;"'!"&amp;ADDRESS(MATCH($B7,INDIRECT("'"&amp;$G$6&amp;"'!$B$1:$B$1095"),0),MATCH(VLOOKUP($D$4,$CQ:$CR,2,0),INDIRECT("'"&amp;$G$6&amp;"'!5:5"),0))),0)</f>
        <v>0</v>
      </c>
      <c r="H7" s="21">
        <f t="shared" ref="H7:H70" ca="1" si="4">IFERROR(INDIRECT("'"&amp;H$6&amp;"'!"&amp;ADDRESS(MATCH($B7,INDIRECT("'"&amp;$H$6&amp;"'!$B$1:$B$1095"),0),MATCH(VLOOKUP($D$4,$CQ:$CR,2,0),INDIRECT("'"&amp;$H$6&amp;"'!5:5"),0))),0)</f>
        <v>0</v>
      </c>
      <c r="I7" s="56">
        <f ca="1">SUM(D7:H7)</f>
        <v>0</v>
      </c>
      <c r="K7" s="23">
        <f t="shared" ref="K7:P22" ca="1" si="5">IF($I7=0,0,D7/$I7)</f>
        <v>0</v>
      </c>
      <c r="L7" s="23">
        <f t="shared" ca="1" si="5"/>
        <v>0</v>
      </c>
      <c r="M7" s="23">
        <f t="shared" ca="1" si="5"/>
        <v>0</v>
      </c>
      <c r="N7" s="23">
        <f t="shared" ca="1" si="5"/>
        <v>0</v>
      </c>
      <c r="O7" s="23">
        <f t="shared" ca="1" si="5"/>
        <v>0</v>
      </c>
      <c r="P7" s="57">
        <f t="shared" ca="1" si="5"/>
        <v>0</v>
      </c>
      <c r="CQ7" s="62" t="s">
        <v>148</v>
      </c>
      <c r="CR7" s="62">
        <v>706</v>
      </c>
    </row>
    <row r="8" spans="1:96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443777452.66000032</v>
      </c>
      <c r="E8" s="21">
        <f t="shared" ca="1" si="1"/>
        <v>2501718830.1999998</v>
      </c>
      <c r="F8" s="21">
        <f t="shared" ca="1" si="2"/>
        <v>115211831.29000001</v>
      </c>
      <c r="G8" s="21">
        <f t="shared" ca="1" si="3"/>
        <v>277229929.88</v>
      </c>
      <c r="H8" s="21">
        <f t="shared" ca="1" si="4"/>
        <v>169776590.97</v>
      </c>
      <c r="I8" s="56">
        <f t="shared" ref="I8:I21" ca="1" si="6">SUM(D8:H8)</f>
        <v>3507714635</v>
      </c>
      <c r="K8" s="23">
        <f t="shared" ca="1" si="5"/>
        <v>0.12651469655826217</v>
      </c>
      <c r="L8" s="23">
        <f t="shared" ca="1" si="5"/>
        <v>0.71320477590674924</v>
      </c>
      <c r="M8" s="23">
        <f t="shared" ca="1" si="5"/>
        <v>3.2845269150579011E-2</v>
      </c>
      <c r="N8" s="23">
        <f t="shared" ca="1" si="5"/>
        <v>7.9034345358028252E-2</v>
      </c>
      <c r="O8" s="23">
        <f t="shared" ca="1" si="5"/>
        <v>4.8400913026381352E-2</v>
      </c>
      <c r="P8" s="57">
        <f t="shared" ca="1" si="5"/>
        <v>1</v>
      </c>
      <c r="CQ8" s="62" t="s">
        <v>150</v>
      </c>
      <c r="CR8" s="62">
        <v>710</v>
      </c>
    </row>
    <row r="9" spans="1:96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724509133.93999994</v>
      </c>
      <c r="E9" s="21">
        <f t="shared" ca="1" si="1"/>
        <v>10680397865.400003</v>
      </c>
      <c r="F9" s="21">
        <f t="shared" ca="1" si="2"/>
        <v>173328292.31999999</v>
      </c>
      <c r="G9" s="21">
        <f t="shared" ca="1" si="3"/>
        <v>836105491.07999992</v>
      </c>
      <c r="H9" s="21">
        <f t="shared" ca="1" si="4"/>
        <v>0</v>
      </c>
      <c r="I9" s="56">
        <f t="shared" ca="1" si="6"/>
        <v>12414340782.740004</v>
      </c>
      <c r="K9" s="23">
        <f t="shared" ca="1" si="5"/>
        <v>5.8360660998391857E-2</v>
      </c>
      <c r="L9" s="23">
        <f t="shared" ca="1" si="5"/>
        <v>0.86032742715177046</v>
      </c>
      <c r="M9" s="23">
        <f t="shared" ca="1" si="5"/>
        <v>1.3961940899913351E-2</v>
      </c>
      <c r="N9" s="23">
        <f t="shared" ca="1" si="5"/>
        <v>6.7349970949924315E-2</v>
      </c>
      <c r="O9" s="23">
        <f t="shared" ca="1" si="5"/>
        <v>0</v>
      </c>
      <c r="P9" s="57">
        <f t="shared" ca="1" si="5"/>
        <v>1</v>
      </c>
      <c r="CQ9" s="62" t="s">
        <v>152</v>
      </c>
      <c r="CR9" s="62">
        <v>711</v>
      </c>
    </row>
    <row r="10" spans="1:96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1749675683.10989</v>
      </c>
      <c r="E10" s="21">
        <f t="shared" ca="1" si="1"/>
        <v>11401751512.4079</v>
      </c>
      <c r="F10" s="21">
        <f t="shared" ca="1" si="2"/>
        <v>990728354.52002001</v>
      </c>
      <c r="G10" s="21">
        <f t="shared" ca="1" si="3"/>
        <v>736167027.40004098</v>
      </c>
      <c r="H10" s="21">
        <f t="shared" ca="1" si="4"/>
        <v>0</v>
      </c>
      <c r="I10" s="56">
        <f t="shared" ca="1" si="6"/>
        <v>14878322577.437851</v>
      </c>
      <c r="K10" s="23">
        <f t="shared" ca="1" si="5"/>
        <v>0.11759898832702928</v>
      </c>
      <c r="L10" s="23">
        <f t="shared" ca="1" si="5"/>
        <v>0.7663331301673767</v>
      </c>
      <c r="M10" s="23">
        <f t="shared" ca="1" si="5"/>
        <v>6.658871316733006E-2</v>
      </c>
      <c r="N10" s="23">
        <f t="shared" ca="1" si="5"/>
        <v>4.9479168338263976E-2</v>
      </c>
      <c r="O10" s="23">
        <f t="shared" ca="1" si="5"/>
        <v>0</v>
      </c>
      <c r="P10" s="57">
        <f t="shared" ca="1" si="5"/>
        <v>1</v>
      </c>
      <c r="CQ10" s="62" t="s">
        <v>154</v>
      </c>
      <c r="CR10" s="62">
        <v>712</v>
      </c>
    </row>
    <row r="11" spans="1:96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774361700.79999995</v>
      </c>
      <c r="E11" s="21">
        <f t="shared" ca="1" si="1"/>
        <v>7495697911.6498995</v>
      </c>
      <c r="F11" s="21">
        <f t="shared" ca="1" si="2"/>
        <v>-1372.4</v>
      </c>
      <c r="G11" s="21">
        <f t="shared" ca="1" si="3"/>
        <v>1073490909.9507999</v>
      </c>
      <c r="H11" s="21">
        <f t="shared" ca="1" si="4"/>
        <v>0</v>
      </c>
      <c r="I11" s="56">
        <f t="shared" ca="1" si="6"/>
        <v>9343549150.0007</v>
      </c>
      <c r="K11" s="23">
        <f t="shared" ca="1" si="5"/>
        <v>8.2876612341675537E-2</v>
      </c>
      <c r="L11" s="23">
        <f t="shared" ca="1" si="5"/>
        <v>0.80223240562172649</v>
      </c>
      <c r="M11" s="23">
        <f t="shared" ca="1" si="5"/>
        <v>-1.4688208709213E-7</v>
      </c>
      <c r="N11" s="23">
        <f t="shared" ca="1" si="5"/>
        <v>0.11489112891868498</v>
      </c>
      <c r="O11" s="23">
        <f t="shared" ca="1" si="5"/>
        <v>0</v>
      </c>
      <c r="P11" s="57">
        <f t="shared" ca="1" si="5"/>
        <v>1</v>
      </c>
      <c r="CQ11" s="62" t="s">
        <v>156</v>
      </c>
      <c r="CR11" s="62">
        <v>713</v>
      </c>
    </row>
    <row r="12" spans="1:96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1"/>
        <v>0</v>
      </c>
      <c r="F12" s="21">
        <f t="shared" ca="1" si="2"/>
        <v>0</v>
      </c>
      <c r="G12" s="21">
        <f t="shared" ca="1" si="3"/>
        <v>0</v>
      </c>
      <c r="H12" s="21">
        <f t="shared" ca="1" si="4"/>
        <v>0</v>
      </c>
      <c r="I12" s="56">
        <f t="shared" ca="1" si="6"/>
        <v>0</v>
      </c>
      <c r="K12" s="23">
        <f t="shared" ca="1" si="5"/>
        <v>0</v>
      </c>
      <c r="L12" s="23">
        <f t="shared" ca="1" si="5"/>
        <v>0</v>
      </c>
      <c r="M12" s="23">
        <f t="shared" ca="1" si="5"/>
        <v>0</v>
      </c>
      <c r="N12" s="23">
        <f t="shared" ca="1" si="5"/>
        <v>0</v>
      </c>
      <c r="O12" s="23">
        <f t="shared" ca="1" si="5"/>
        <v>0</v>
      </c>
      <c r="P12" s="57">
        <f t="shared" ca="1" si="5"/>
        <v>0</v>
      </c>
      <c r="CQ12" s="62" t="s">
        <v>158</v>
      </c>
      <c r="CR12" s="62">
        <v>714</v>
      </c>
    </row>
    <row r="13" spans="1:96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870027508.98000002</v>
      </c>
      <c r="E13" s="21">
        <f t="shared" ca="1" si="1"/>
        <v>10049486430.08</v>
      </c>
      <c r="F13" s="21">
        <f t="shared" ca="1" si="2"/>
        <v>0</v>
      </c>
      <c r="G13" s="21">
        <f t="shared" ca="1" si="3"/>
        <v>2204878715.5700002</v>
      </c>
      <c r="H13" s="21">
        <f t="shared" ca="1" si="4"/>
        <v>0</v>
      </c>
      <c r="I13" s="56">
        <f t="shared" ca="1" si="6"/>
        <v>13124392654.629999</v>
      </c>
      <c r="K13" s="23">
        <f t="shared" ca="1" si="5"/>
        <v>6.629087774763226E-2</v>
      </c>
      <c r="L13" s="23">
        <f t="shared" ca="1" si="5"/>
        <v>0.76571058901798095</v>
      </c>
      <c r="M13" s="23">
        <f t="shared" ca="1" si="5"/>
        <v>0</v>
      </c>
      <c r="N13" s="23">
        <f t="shared" ca="1" si="5"/>
        <v>0.16799853323438682</v>
      </c>
      <c r="O13" s="23">
        <f t="shared" ca="1" si="5"/>
        <v>0</v>
      </c>
      <c r="P13" s="57">
        <f t="shared" ca="1" si="5"/>
        <v>1</v>
      </c>
      <c r="CQ13" s="62" t="s">
        <v>139</v>
      </c>
      <c r="CR13" s="62">
        <v>715</v>
      </c>
    </row>
    <row r="14" spans="1:96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1369783997.6799998</v>
      </c>
      <c r="E14" s="21">
        <f t="shared" ca="1" si="1"/>
        <v>14099953540.550016</v>
      </c>
      <c r="F14" s="21">
        <f t="shared" ca="1" si="2"/>
        <v>166332005.69999906</v>
      </c>
      <c r="G14" s="21">
        <f t="shared" ca="1" si="3"/>
        <v>1940654450.2799833</v>
      </c>
      <c r="H14" s="21">
        <f t="shared" ca="1" si="4"/>
        <v>19094.400000000001</v>
      </c>
      <c r="I14" s="56">
        <f t="shared" ca="1" si="6"/>
        <v>17576743088.610001</v>
      </c>
      <c r="K14" s="23">
        <f t="shared" ca="1" si="5"/>
        <v>7.793161627125568E-2</v>
      </c>
      <c r="L14" s="23">
        <f t="shared" ca="1" si="5"/>
        <v>0.80219375509260316</v>
      </c>
      <c r="M14" s="23">
        <f t="shared" ca="1" si="5"/>
        <v>9.4631869431934038E-3</v>
      </c>
      <c r="N14" s="23">
        <f t="shared" ca="1" si="5"/>
        <v>0.1104103553483442</v>
      </c>
      <c r="O14" s="23">
        <f t="shared" ca="1" si="5"/>
        <v>1.0863446034193597E-6</v>
      </c>
      <c r="P14" s="57">
        <f t="shared" ca="1" si="5"/>
        <v>1</v>
      </c>
      <c r="CQ14" s="62" t="s">
        <v>161</v>
      </c>
      <c r="CR14" s="62">
        <v>903</v>
      </c>
    </row>
    <row r="15" spans="1:96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1"/>
        <v>0</v>
      </c>
      <c r="F15" s="21">
        <f t="shared" ca="1" si="2"/>
        <v>0</v>
      </c>
      <c r="G15" s="21">
        <f t="shared" ca="1" si="3"/>
        <v>0</v>
      </c>
      <c r="H15" s="21">
        <f t="shared" ca="1" si="4"/>
        <v>0</v>
      </c>
      <c r="I15" s="56">
        <f t="shared" ca="1" si="6"/>
        <v>0</v>
      </c>
      <c r="K15" s="23">
        <f t="shared" ca="1" si="5"/>
        <v>0</v>
      </c>
      <c r="L15" s="23">
        <f t="shared" ca="1" si="5"/>
        <v>0</v>
      </c>
      <c r="M15" s="23">
        <f t="shared" ca="1" si="5"/>
        <v>0</v>
      </c>
      <c r="N15" s="23">
        <f t="shared" ca="1" si="5"/>
        <v>0</v>
      </c>
      <c r="O15" s="23">
        <f t="shared" ca="1" si="5"/>
        <v>0</v>
      </c>
      <c r="P15" s="57">
        <f t="shared" ca="1" si="5"/>
        <v>0</v>
      </c>
      <c r="CQ15" s="62" t="s">
        <v>163</v>
      </c>
      <c r="CR15" s="62">
        <v>716</v>
      </c>
    </row>
    <row r="16" spans="1:96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1"/>
        <v>0</v>
      </c>
      <c r="F16" s="21">
        <f t="shared" ca="1" si="2"/>
        <v>0</v>
      </c>
      <c r="G16" s="21">
        <f t="shared" ca="1" si="3"/>
        <v>0</v>
      </c>
      <c r="H16" s="21">
        <f t="shared" ca="1" si="4"/>
        <v>0</v>
      </c>
      <c r="I16" s="56">
        <f t="shared" ca="1" si="6"/>
        <v>0</v>
      </c>
      <c r="K16" s="23">
        <f t="shared" ca="1" si="5"/>
        <v>0</v>
      </c>
      <c r="L16" s="23">
        <f t="shared" ca="1" si="5"/>
        <v>0</v>
      </c>
      <c r="M16" s="23">
        <f t="shared" ca="1" si="5"/>
        <v>0</v>
      </c>
      <c r="N16" s="23">
        <f t="shared" ca="1" si="5"/>
        <v>0</v>
      </c>
      <c r="O16" s="23">
        <f t="shared" ca="1" si="5"/>
        <v>0</v>
      </c>
      <c r="P16" s="57">
        <f t="shared" ca="1" si="5"/>
        <v>0</v>
      </c>
      <c r="CQ16" s="62" t="s">
        <v>165</v>
      </c>
      <c r="CR16" s="62">
        <v>717</v>
      </c>
    </row>
    <row r="17" spans="1:9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2987503.62</v>
      </c>
      <c r="E17" s="21">
        <f t="shared" ca="1" si="1"/>
        <v>2988877211</v>
      </c>
      <c r="F17" s="21">
        <f t="shared" ca="1" si="2"/>
        <v>0</v>
      </c>
      <c r="G17" s="21">
        <f t="shared" ca="1" si="3"/>
        <v>252385271.03</v>
      </c>
      <c r="H17" s="21">
        <f t="shared" ca="1" si="4"/>
        <v>195411241.41999999</v>
      </c>
      <c r="I17" s="56">
        <f t="shared" ca="1" si="6"/>
        <v>3439661227.0700002</v>
      </c>
      <c r="K17" s="23">
        <f t="shared" ca="1" si="5"/>
        <v>8.685458894871573E-4</v>
      </c>
      <c r="L17" s="23">
        <f t="shared" ca="1" si="5"/>
        <v>0.8689452285235687</v>
      </c>
      <c r="M17" s="23">
        <f t="shared" ca="1" si="5"/>
        <v>0</v>
      </c>
      <c r="N17" s="23">
        <f t="shared" ca="1" si="5"/>
        <v>7.3375037356509923E-2</v>
      </c>
      <c r="O17" s="23">
        <f t="shared" ca="1" si="5"/>
        <v>5.6811188230434184E-2</v>
      </c>
      <c r="P17" s="57">
        <f t="shared" ca="1" si="5"/>
        <v>1</v>
      </c>
      <c r="CQ17" s="62" t="s">
        <v>167</v>
      </c>
      <c r="CR17" s="62">
        <v>718</v>
      </c>
    </row>
    <row r="18" spans="1:9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1"/>
        <v>0</v>
      </c>
      <c r="F18" s="21">
        <f t="shared" ca="1" si="2"/>
        <v>0</v>
      </c>
      <c r="G18" s="21">
        <f t="shared" ca="1" si="3"/>
        <v>0</v>
      </c>
      <c r="H18" s="21">
        <f t="shared" ca="1" si="4"/>
        <v>0</v>
      </c>
      <c r="I18" s="56">
        <f t="shared" ca="1" si="6"/>
        <v>0</v>
      </c>
      <c r="K18" s="23">
        <f t="shared" ca="1" si="5"/>
        <v>0</v>
      </c>
      <c r="L18" s="23">
        <f t="shared" ca="1" si="5"/>
        <v>0</v>
      </c>
      <c r="M18" s="23">
        <f t="shared" ca="1" si="5"/>
        <v>0</v>
      </c>
      <c r="N18" s="23">
        <f t="shared" ca="1" si="5"/>
        <v>0</v>
      </c>
      <c r="O18" s="23">
        <f t="shared" ca="1" si="5"/>
        <v>0</v>
      </c>
      <c r="P18" s="57">
        <f t="shared" ca="1" si="5"/>
        <v>0</v>
      </c>
      <c r="CQ18" s="62" t="s">
        <v>169</v>
      </c>
      <c r="CR18" s="62">
        <v>719</v>
      </c>
    </row>
    <row r="19" spans="1:9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1"/>
        <v>0</v>
      </c>
      <c r="F19" s="21">
        <f t="shared" ca="1" si="2"/>
        <v>0</v>
      </c>
      <c r="G19" s="21">
        <f t="shared" ca="1" si="3"/>
        <v>0</v>
      </c>
      <c r="H19" s="21">
        <f t="shared" ca="1" si="4"/>
        <v>0</v>
      </c>
      <c r="I19" s="56">
        <f t="shared" ca="1" si="6"/>
        <v>0</v>
      </c>
      <c r="K19" s="23">
        <f t="shared" ca="1" si="5"/>
        <v>0</v>
      </c>
      <c r="L19" s="23">
        <f t="shared" ca="1" si="5"/>
        <v>0</v>
      </c>
      <c r="M19" s="23">
        <f t="shared" ca="1" si="5"/>
        <v>0</v>
      </c>
      <c r="N19" s="23">
        <f t="shared" ca="1" si="5"/>
        <v>0</v>
      </c>
      <c r="O19" s="23">
        <f t="shared" ca="1" si="5"/>
        <v>0</v>
      </c>
      <c r="P19" s="57">
        <f t="shared" ca="1" si="5"/>
        <v>0</v>
      </c>
      <c r="CQ19" s="62" t="s">
        <v>171</v>
      </c>
      <c r="CR19" s="62">
        <v>721</v>
      </c>
    </row>
    <row r="20" spans="1:9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267484945.60000002</v>
      </c>
      <c r="E20" s="21">
        <f t="shared" ca="1" si="1"/>
        <v>2516069423.1199999</v>
      </c>
      <c r="F20" s="21">
        <f t="shared" ca="1" si="2"/>
        <v>1536624777.8799999</v>
      </c>
      <c r="G20" s="21">
        <f t="shared" ca="1" si="3"/>
        <v>39140147.469999999</v>
      </c>
      <c r="H20" s="21">
        <f t="shared" ca="1" si="4"/>
        <v>0</v>
      </c>
      <c r="I20" s="56">
        <f t="shared" ca="1" si="6"/>
        <v>4359319294.0699997</v>
      </c>
      <c r="K20" s="23">
        <f t="shared" ca="1" si="5"/>
        <v>6.1359337904856134E-2</v>
      </c>
      <c r="L20" s="23">
        <f t="shared" ca="1" si="5"/>
        <v>0.5771702537464094</v>
      </c>
      <c r="M20" s="23">
        <f t="shared" ca="1" si="5"/>
        <v>0.35249190853495799</v>
      </c>
      <c r="N20" s="23">
        <f t="shared" ca="1" si="5"/>
        <v>8.978499813776547E-3</v>
      </c>
      <c r="O20" s="23">
        <f t="shared" ca="1" si="5"/>
        <v>0</v>
      </c>
      <c r="P20" s="57">
        <f t="shared" ca="1" si="5"/>
        <v>1</v>
      </c>
      <c r="CQ20" s="62" t="s">
        <v>173</v>
      </c>
      <c r="CR20" s="62">
        <v>722</v>
      </c>
    </row>
    <row r="21" spans="1:9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2315209.5699999998</v>
      </c>
      <c r="E21" s="21">
        <f t="shared" ca="1" si="1"/>
        <v>3454979221.04</v>
      </c>
      <c r="F21" s="21">
        <f t="shared" ca="1" si="2"/>
        <v>0</v>
      </c>
      <c r="G21" s="21">
        <f t="shared" ca="1" si="3"/>
        <v>418231660.04000002</v>
      </c>
      <c r="H21" s="21">
        <f t="shared" ca="1" si="4"/>
        <v>269946094.30000001</v>
      </c>
      <c r="I21" s="56">
        <f t="shared" ca="1" si="6"/>
        <v>4145472184.9500003</v>
      </c>
      <c r="K21" s="23">
        <f t="shared" ca="1" si="5"/>
        <v>5.5849116016392329E-4</v>
      </c>
      <c r="L21" s="23">
        <f t="shared" ca="1" si="5"/>
        <v>0.83343442360635966</v>
      </c>
      <c r="M21" s="23">
        <f t="shared" ca="1" si="5"/>
        <v>0</v>
      </c>
      <c r="N21" s="23">
        <f t="shared" ca="1" si="5"/>
        <v>0.10088878694166041</v>
      </c>
      <c r="O21" s="23">
        <f t="shared" ca="1" si="5"/>
        <v>6.5118298291815924E-2</v>
      </c>
      <c r="P21" s="57">
        <f t="shared" ca="1" si="5"/>
        <v>1</v>
      </c>
      <c r="CQ21" s="62" t="s">
        <v>175</v>
      </c>
      <c r="CR21" s="62">
        <v>723</v>
      </c>
    </row>
    <row r="22" spans="1:9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1463361367.8299999</v>
      </c>
      <c r="E22" s="21">
        <f t="shared" ca="1" si="1"/>
        <v>8920306597.9099998</v>
      </c>
      <c r="F22" s="21">
        <f t="shared" ca="1" si="2"/>
        <v>1624544490.1800001</v>
      </c>
      <c r="G22" s="21">
        <f t="shared" ca="1" si="3"/>
        <v>1760794759.78</v>
      </c>
      <c r="H22" s="21">
        <f t="shared" ca="1" si="4"/>
        <v>0</v>
      </c>
      <c r="I22" s="56">
        <f ca="1">SUM(D22:H22)</f>
        <v>13769007215.700001</v>
      </c>
      <c r="K22" s="23">
        <f t="shared" ca="1" si="5"/>
        <v>0.10627936676229015</v>
      </c>
      <c r="L22" s="23">
        <f t="shared" ca="1" si="5"/>
        <v>0.64785401432128609</v>
      </c>
      <c r="M22" s="23">
        <f t="shared" ca="1" si="5"/>
        <v>0.11798559364015919</v>
      </c>
      <c r="N22" s="23">
        <f t="shared" ca="1" si="5"/>
        <v>0.12788102527626449</v>
      </c>
      <c r="O22" s="23">
        <f t="shared" ca="1" si="5"/>
        <v>0</v>
      </c>
      <c r="P22" s="57">
        <f t="shared" ca="1" si="5"/>
        <v>1</v>
      </c>
      <c r="CQ22" s="62" t="s">
        <v>177</v>
      </c>
      <c r="CR22" s="62">
        <v>724</v>
      </c>
    </row>
    <row r="23" spans="1:96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7889041.8599999985</v>
      </c>
      <c r="E23" s="21">
        <f t="shared" ca="1" si="1"/>
        <v>16386517909.960003</v>
      </c>
      <c r="F23" s="21">
        <f t="shared" ca="1" si="2"/>
        <v>48597863.780000009</v>
      </c>
      <c r="G23" s="21">
        <f t="shared" ca="1" si="3"/>
        <v>1579253710.5099926</v>
      </c>
      <c r="H23" s="21">
        <f t="shared" ca="1" si="4"/>
        <v>0</v>
      </c>
      <c r="I23" s="56">
        <f ca="1">SUM(D23:H23)</f>
        <v>18022258526.109997</v>
      </c>
      <c r="K23" s="23">
        <f t="shared" ref="K23:P54" ca="1" si="7">IF($I23=0,0,D23/$I23)</f>
        <v>4.377388021912259E-4</v>
      </c>
      <c r="L23" s="23">
        <f t="shared" ca="1" si="7"/>
        <v>0.90923775653422167</v>
      </c>
      <c r="M23" s="23">
        <f t="shared" ca="1" si="7"/>
        <v>2.6965468123539113E-3</v>
      </c>
      <c r="N23" s="23">
        <f t="shared" ca="1" si="7"/>
        <v>8.7627957851233063E-2</v>
      </c>
      <c r="O23" s="23">
        <f t="shared" ca="1" si="7"/>
        <v>0</v>
      </c>
      <c r="P23" s="57">
        <f t="shared" ca="1" si="7"/>
        <v>1</v>
      </c>
      <c r="CQ23" s="62" t="s">
        <v>179</v>
      </c>
      <c r="CR23" s="62">
        <v>725</v>
      </c>
    </row>
    <row r="24" spans="1:9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21142570.3700004</v>
      </c>
      <c r="E24" s="21">
        <f t="shared" ca="1" si="1"/>
        <v>1512437361.04005</v>
      </c>
      <c r="F24" s="21">
        <f t="shared" ca="1" si="2"/>
        <v>198366517.689978</v>
      </c>
      <c r="G24" s="21">
        <f t="shared" ca="1" si="3"/>
        <v>479062894.86985499</v>
      </c>
      <c r="H24" s="21">
        <f t="shared" ca="1" si="4"/>
        <v>2846121222.5626702</v>
      </c>
      <c r="I24" s="56">
        <f ca="1">SUM(D24:H24)</f>
        <v>5057130566.5325537</v>
      </c>
      <c r="K24" s="23">
        <f t="shared" ca="1" si="7"/>
        <v>4.1807444146131486E-3</v>
      </c>
      <c r="L24" s="23">
        <f t="shared" ca="1" si="7"/>
        <v>0.29907026151335064</v>
      </c>
      <c r="M24" s="23">
        <f t="shared" ca="1" si="7"/>
        <v>3.9225112952934689E-2</v>
      </c>
      <c r="N24" s="23">
        <f t="shared" ca="1" si="7"/>
        <v>9.473018119014609E-2</v>
      </c>
      <c r="O24" s="23">
        <f t="shared" ca="1" si="7"/>
        <v>0.56279369992895545</v>
      </c>
      <c r="P24" s="57">
        <f t="shared" ca="1" si="7"/>
        <v>1</v>
      </c>
      <c r="CQ24" s="62" t="s">
        <v>181</v>
      </c>
      <c r="CR24" s="62">
        <v>726</v>
      </c>
    </row>
    <row r="25" spans="1:9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2220658.8699999996</v>
      </c>
      <c r="E25" s="21">
        <f t="shared" ca="1" si="1"/>
        <v>2242108494.2809801</v>
      </c>
      <c r="F25" s="21">
        <f t="shared" ca="1" si="2"/>
        <v>16678.64</v>
      </c>
      <c r="G25" s="21">
        <f t="shared" ca="1" si="3"/>
        <v>276371505.96555412</v>
      </c>
      <c r="H25" s="21">
        <f t="shared" ca="1" si="4"/>
        <v>149775402.41</v>
      </c>
      <c r="I25" s="56">
        <f t="shared" ref="I25:I46" ca="1" si="8">SUM(D25:H25)</f>
        <v>2670492740.1665339</v>
      </c>
      <c r="K25" s="23">
        <f t="shared" ca="1" si="7"/>
        <v>8.31553981255728E-4</v>
      </c>
      <c r="L25" s="23">
        <f t="shared" ca="1" si="7"/>
        <v>0.83958606610597286</v>
      </c>
      <c r="M25" s="23">
        <f t="shared" ca="1" si="7"/>
        <v>6.2455290550461885E-6</v>
      </c>
      <c r="N25" s="23">
        <f t="shared" ca="1" si="7"/>
        <v>0.10349082841854848</v>
      </c>
      <c r="O25" s="23">
        <f t="shared" ca="1" si="7"/>
        <v>5.6085305965168017E-2</v>
      </c>
      <c r="P25" s="57">
        <f t="shared" ca="1" si="7"/>
        <v>1</v>
      </c>
      <c r="CQ25" s="62" t="s">
        <v>183</v>
      </c>
      <c r="CR25" s="62">
        <v>727</v>
      </c>
    </row>
    <row r="26" spans="1:9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286273292.88144773</v>
      </c>
      <c r="E26" s="21">
        <f t="shared" ca="1" si="1"/>
        <v>3652131669.6186552</v>
      </c>
      <c r="F26" s="21">
        <f t="shared" ca="1" si="2"/>
        <v>256042.65637899999</v>
      </c>
      <c r="G26" s="21">
        <f t="shared" ca="1" si="3"/>
        <v>937961115.13110924</v>
      </c>
      <c r="H26" s="21">
        <f t="shared" ca="1" si="4"/>
        <v>0</v>
      </c>
      <c r="I26" s="56">
        <f t="shared" ca="1" si="8"/>
        <v>4876622120.2875919</v>
      </c>
      <c r="K26" s="23">
        <f t="shared" ca="1" si="7"/>
        <v>5.870319369025976E-2</v>
      </c>
      <c r="L26" s="23">
        <f t="shared" ca="1" si="7"/>
        <v>0.74890602132676132</v>
      </c>
      <c r="M26" s="23">
        <f t="shared" ca="1" si="7"/>
        <v>5.2504100187262455E-5</v>
      </c>
      <c r="N26" s="23">
        <f t="shared" ca="1" si="7"/>
        <v>0.19233828088279153</v>
      </c>
      <c r="O26" s="23">
        <f t="shared" ca="1" si="7"/>
        <v>0</v>
      </c>
      <c r="P26" s="57">
        <f t="shared" ca="1" si="7"/>
        <v>1</v>
      </c>
      <c r="CQ26" s="62" t="s">
        <v>185</v>
      </c>
      <c r="CR26" s="62">
        <v>728</v>
      </c>
    </row>
    <row r="27" spans="1:9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4350374.84</v>
      </c>
      <c r="E27" s="21">
        <f t="shared" ca="1" si="1"/>
        <v>10277042388.280001</v>
      </c>
      <c r="F27" s="21">
        <f t="shared" ca="1" si="2"/>
        <v>284660492.80000001</v>
      </c>
      <c r="G27" s="21">
        <f t="shared" ca="1" si="3"/>
        <v>590314967.40999997</v>
      </c>
      <c r="H27" s="21">
        <f t="shared" ca="1" si="4"/>
        <v>741692031.63</v>
      </c>
      <c r="I27" s="56">
        <f t="shared" ca="1" si="8"/>
        <v>11898060254.959999</v>
      </c>
      <c r="K27" s="23">
        <f t="shared" ca="1" si="7"/>
        <v>3.6563731791376994E-4</v>
      </c>
      <c r="L27" s="23">
        <f t="shared" ca="1" si="7"/>
        <v>0.86375780320962514</v>
      </c>
      <c r="M27" s="23">
        <f t="shared" ca="1" si="7"/>
        <v>2.3924949672475587E-2</v>
      </c>
      <c r="N27" s="23">
        <f t="shared" ca="1" si="7"/>
        <v>4.9614387115236927E-2</v>
      </c>
      <c r="O27" s="23">
        <f t="shared" ca="1" si="7"/>
        <v>6.2337222684748755E-2</v>
      </c>
      <c r="P27" s="57">
        <f t="shared" ca="1" si="7"/>
        <v>1</v>
      </c>
      <c r="CQ27" s="62" t="s">
        <v>187</v>
      </c>
      <c r="CR27" s="62">
        <v>729</v>
      </c>
    </row>
    <row r="28" spans="1:9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1">
        <f t="shared" ca="1" si="1"/>
        <v>0</v>
      </c>
      <c r="F28" s="21">
        <f t="shared" ca="1" si="2"/>
        <v>0</v>
      </c>
      <c r="G28" s="21">
        <f t="shared" ca="1" si="3"/>
        <v>0</v>
      </c>
      <c r="H28" s="21">
        <f t="shared" ca="1" si="4"/>
        <v>0</v>
      </c>
      <c r="I28" s="56">
        <f t="shared" ca="1" si="8"/>
        <v>0</v>
      </c>
      <c r="K28" s="23">
        <f t="shared" ca="1" si="7"/>
        <v>0</v>
      </c>
      <c r="L28" s="23">
        <f t="shared" ca="1" si="7"/>
        <v>0</v>
      </c>
      <c r="M28" s="23">
        <f t="shared" ca="1" si="7"/>
        <v>0</v>
      </c>
      <c r="N28" s="23">
        <f t="shared" ca="1" si="7"/>
        <v>0</v>
      </c>
      <c r="O28" s="23">
        <f t="shared" ca="1" si="7"/>
        <v>0</v>
      </c>
      <c r="P28" s="57">
        <f t="shared" ca="1" si="7"/>
        <v>0</v>
      </c>
      <c r="CQ28" s="62" t="s">
        <v>189</v>
      </c>
      <c r="CR28" s="62">
        <v>730</v>
      </c>
    </row>
    <row r="29" spans="1:9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7621090.1500000004</v>
      </c>
      <c r="E29" s="21">
        <f t="shared" ca="1" si="1"/>
        <v>10233432006.724379</v>
      </c>
      <c r="F29" s="21">
        <f t="shared" ca="1" si="2"/>
        <v>0</v>
      </c>
      <c r="G29" s="21">
        <f t="shared" ca="1" si="3"/>
        <v>1993413383.4899974</v>
      </c>
      <c r="H29" s="21">
        <f t="shared" ca="1" si="4"/>
        <v>802125105.88999999</v>
      </c>
      <c r="I29" s="56">
        <f t="shared" ca="1" si="8"/>
        <v>13036591586.254375</v>
      </c>
      <c r="K29" s="23">
        <f t="shared" ca="1" si="7"/>
        <v>5.8459223022953226E-4</v>
      </c>
      <c r="L29" s="23">
        <f t="shared" ca="1" si="7"/>
        <v>0.78497757170780635</v>
      </c>
      <c r="M29" s="23">
        <f t="shared" ca="1" si="7"/>
        <v>0</v>
      </c>
      <c r="N29" s="23">
        <f t="shared" ca="1" si="7"/>
        <v>0.15290909209672782</v>
      </c>
      <c r="O29" s="23">
        <f t="shared" ca="1" si="7"/>
        <v>6.152874396523636E-2</v>
      </c>
      <c r="P29" s="57">
        <f t="shared" ca="1" si="7"/>
        <v>1</v>
      </c>
      <c r="CQ29" s="62" t="s">
        <v>191</v>
      </c>
      <c r="CR29" s="62">
        <v>731</v>
      </c>
    </row>
    <row r="30" spans="1:9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128362856.93569642</v>
      </c>
      <c r="E30" s="21">
        <f t="shared" ca="1" si="1"/>
        <v>1732383116.97</v>
      </c>
      <c r="F30" s="21">
        <f t="shared" ca="1" si="2"/>
        <v>13373070.42</v>
      </c>
      <c r="G30" s="21">
        <f t="shared" ca="1" si="3"/>
        <v>206181142.84999999</v>
      </c>
      <c r="H30" s="21">
        <f t="shared" ca="1" si="4"/>
        <v>0</v>
      </c>
      <c r="I30" s="56">
        <f t="shared" ca="1" si="8"/>
        <v>2080300187.1756964</v>
      </c>
      <c r="K30" s="23">
        <f t="shared" ca="1" si="7"/>
        <v>6.170400681930778E-2</v>
      </c>
      <c r="L30" s="23">
        <f t="shared" ca="1" si="7"/>
        <v>0.8327563145211061</v>
      </c>
      <c r="M30" s="23">
        <f t="shared" ca="1" si="7"/>
        <v>6.4284330225225072E-3</v>
      </c>
      <c r="N30" s="23">
        <f t="shared" ca="1" si="7"/>
        <v>9.911124563706368E-2</v>
      </c>
      <c r="O30" s="23">
        <f t="shared" ca="1" si="7"/>
        <v>0</v>
      </c>
      <c r="P30" s="57">
        <f t="shared" ca="1" si="7"/>
        <v>1</v>
      </c>
      <c r="CQ30" s="62" t="s">
        <v>193</v>
      </c>
      <c r="CR30" s="62">
        <v>732</v>
      </c>
    </row>
    <row r="31" spans="1:9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87983712.680000007</v>
      </c>
      <c r="E31" s="21">
        <f t="shared" ca="1" si="1"/>
        <v>16302983715.049999</v>
      </c>
      <c r="F31" s="21">
        <f t="shared" ca="1" si="2"/>
        <v>28196192.350000001</v>
      </c>
      <c r="G31" s="21">
        <f t="shared" ca="1" si="3"/>
        <v>2804634063</v>
      </c>
      <c r="H31" s="21">
        <f t="shared" ca="1" si="4"/>
        <v>1255937592.46</v>
      </c>
      <c r="I31" s="56">
        <f t="shared" ca="1" si="8"/>
        <v>20479735275.540001</v>
      </c>
      <c r="K31" s="23">
        <f t="shared" ca="1" si="7"/>
        <v>4.2961352525432038E-3</v>
      </c>
      <c r="L31" s="23">
        <f t="shared" ca="1" si="7"/>
        <v>0.79605441651003617</v>
      </c>
      <c r="M31" s="23">
        <f t="shared" ca="1" si="7"/>
        <v>1.3767850009114211E-3</v>
      </c>
      <c r="N31" s="23">
        <f t="shared" ca="1" si="7"/>
        <v>0.13694679278153163</v>
      </c>
      <c r="O31" s="23">
        <f t="shared" ca="1" si="7"/>
        <v>6.1325870454977546E-2</v>
      </c>
      <c r="P31" s="57">
        <f t="shared" ca="1" si="7"/>
        <v>1</v>
      </c>
      <c r="CQ31" s="62" t="s">
        <v>195</v>
      </c>
      <c r="CR31" s="62">
        <v>733</v>
      </c>
    </row>
    <row r="32" spans="1:9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37021556.350000516</v>
      </c>
      <c r="E32" s="21">
        <f t="shared" ca="1" si="1"/>
        <v>9055800483.9990978</v>
      </c>
      <c r="F32" s="21">
        <f t="shared" ca="1" si="2"/>
        <v>3836987.6500000036</v>
      </c>
      <c r="G32" s="21">
        <f t="shared" ca="1" si="3"/>
        <v>1339511958.630239</v>
      </c>
      <c r="H32" s="21">
        <f t="shared" ca="1" si="4"/>
        <v>684049883.13999999</v>
      </c>
      <c r="I32" s="56">
        <f t="shared" ca="1" si="8"/>
        <v>11120220869.769337</v>
      </c>
      <c r="K32" s="23">
        <f t="shared" ca="1" si="7"/>
        <v>3.3292105241043151E-3</v>
      </c>
      <c r="L32" s="23">
        <f t="shared" ca="1" si="7"/>
        <v>0.81435437209863071</v>
      </c>
      <c r="M32" s="23">
        <f t="shared" ca="1" si="7"/>
        <v>3.4504599278517686E-4</v>
      </c>
      <c r="N32" s="23">
        <f t="shared" ca="1" si="7"/>
        <v>0.12045731593980688</v>
      </c>
      <c r="O32" s="23">
        <f t="shared" ca="1" si="7"/>
        <v>6.1514055444672928E-2</v>
      </c>
      <c r="P32" s="57">
        <f t="shared" ca="1" si="7"/>
        <v>1</v>
      </c>
      <c r="CQ32" s="62" t="s">
        <v>197</v>
      </c>
      <c r="CR32" s="62">
        <v>734</v>
      </c>
    </row>
    <row r="33" spans="1:9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2966249.6399999987</v>
      </c>
      <c r="E33" s="21">
        <f t="shared" ca="1" si="1"/>
        <v>2211900532.7610965</v>
      </c>
      <c r="F33" s="21">
        <f t="shared" ca="1" si="2"/>
        <v>0</v>
      </c>
      <c r="G33" s="21">
        <f t="shared" ca="1" si="3"/>
        <v>243730897.25995806</v>
      </c>
      <c r="H33" s="21">
        <f t="shared" ca="1" si="4"/>
        <v>202479279.36000001</v>
      </c>
      <c r="I33" s="56">
        <f t="shared" ca="1" si="8"/>
        <v>2661076959.0210547</v>
      </c>
      <c r="K33" s="23">
        <f t="shared" ca="1" si="7"/>
        <v>1.1146801410400432E-3</v>
      </c>
      <c r="L33" s="23">
        <f t="shared" ca="1" si="7"/>
        <v>0.83120502218575476</v>
      </c>
      <c r="M33" s="23">
        <f t="shared" ca="1" si="7"/>
        <v>0</v>
      </c>
      <c r="N33" s="23">
        <f t="shared" ca="1" si="7"/>
        <v>9.159107422042416E-2</v>
      </c>
      <c r="O33" s="23">
        <f t="shared" ca="1" si="7"/>
        <v>7.6089223452781019E-2</v>
      </c>
      <c r="P33" s="57">
        <f t="shared" ca="1" si="7"/>
        <v>1</v>
      </c>
      <c r="CQ33" s="62" t="s">
        <v>199</v>
      </c>
      <c r="CR33" s="62">
        <v>735</v>
      </c>
    </row>
    <row r="34" spans="1:9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51023.71</v>
      </c>
      <c r="E34" s="21">
        <f t="shared" ca="1" si="1"/>
        <v>0</v>
      </c>
      <c r="F34" s="21">
        <f t="shared" ca="1" si="2"/>
        <v>0</v>
      </c>
      <c r="G34" s="21">
        <f t="shared" ca="1" si="3"/>
        <v>408923.92</v>
      </c>
      <c r="H34" s="21">
        <f t="shared" ca="1" si="4"/>
        <v>140.16999999999999</v>
      </c>
      <c r="I34" s="56">
        <f t="shared" ca="1" si="8"/>
        <v>460087.8</v>
      </c>
      <c r="K34" s="23">
        <f t="shared" ca="1" si="7"/>
        <v>0.11089994127207894</v>
      </c>
      <c r="L34" s="23">
        <f t="shared" ca="1" si="7"/>
        <v>0</v>
      </c>
      <c r="M34" s="23">
        <f t="shared" ca="1" si="7"/>
        <v>0</v>
      </c>
      <c r="N34" s="23">
        <f t="shared" ca="1" si="7"/>
        <v>0.88879539948679365</v>
      </c>
      <c r="O34" s="23">
        <f t="shared" ca="1" si="7"/>
        <v>3.0465924112745436E-4</v>
      </c>
      <c r="P34" s="57">
        <f t="shared" ca="1" si="7"/>
        <v>1</v>
      </c>
      <c r="CQ34" s="62" t="s">
        <v>201</v>
      </c>
      <c r="CR34" s="62">
        <v>736</v>
      </c>
    </row>
    <row r="35" spans="1:9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975068</v>
      </c>
      <c r="E35" s="21">
        <f t="shared" ca="1" si="1"/>
        <v>873724298.20000005</v>
      </c>
      <c r="F35" s="21">
        <f t="shared" ca="1" si="2"/>
        <v>0</v>
      </c>
      <c r="G35" s="21">
        <f t="shared" ca="1" si="3"/>
        <v>129547390</v>
      </c>
      <c r="H35" s="21">
        <f t="shared" ca="1" si="4"/>
        <v>45933436</v>
      </c>
      <c r="I35" s="56">
        <f t="shared" ca="1" si="8"/>
        <v>1050180192.2</v>
      </c>
      <c r="K35" s="23">
        <f t="shared" ca="1" si="7"/>
        <v>9.2847685306018859E-4</v>
      </c>
      <c r="L35" s="23">
        <f t="shared" ca="1" si="7"/>
        <v>0.83197560255793213</v>
      </c>
      <c r="M35" s="23">
        <f t="shared" ca="1" si="7"/>
        <v>0</v>
      </c>
      <c r="N35" s="23">
        <f t="shared" ca="1" si="7"/>
        <v>0.12335729712118636</v>
      </c>
      <c r="O35" s="23">
        <f t="shared" ca="1" si="7"/>
        <v>4.3738623467821293E-2</v>
      </c>
      <c r="P35" s="57">
        <f t="shared" ca="1" si="7"/>
        <v>1</v>
      </c>
      <c r="CQ35" s="62" t="s">
        <v>203</v>
      </c>
      <c r="CR35" s="62">
        <v>737</v>
      </c>
    </row>
    <row r="36" spans="1:9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1">
        <f t="shared" ca="1" si="1"/>
        <v>0</v>
      </c>
      <c r="F36" s="21">
        <f t="shared" ca="1" si="2"/>
        <v>0</v>
      </c>
      <c r="G36" s="21">
        <f t="shared" ca="1" si="3"/>
        <v>0</v>
      </c>
      <c r="H36" s="21">
        <f t="shared" ca="1" si="4"/>
        <v>0</v>
      </c>
      <c r="I36" s="56">
        <f t="shared" ca="1" si="8"/>
        <v>0</v>
      </c>
      <c r="K36" s="23">
        <f t="shared" ca="1" si="7"/>
        <v>0</v>
      </c>
      <c r="L36" s="23">
        <f t="shared" ca="1" si="7"/>
        <v>0</v>
      </c>
      <c r="M36" s="23">
        <f t="shared" ca="1" si="7"/>
        <v>0</v>
      </c>
      <c r="N36" s="23">
        <f t="shared" ca="1" si="7"/>
        <v>0</v>
      </c>
      <c r="O36" s="23">
        <f t="shared" ca="1" si="7"/>
        <v>0</v>
      </c>
      <c r="P36" s="57">
        <f t="shared" ca="1" si="7"/>
        <v>0</v>
      </c>
      <c r="CQ36" s="62" t="s">
        <v>205</v>
      </c>
      <c r="CR36" s="62">
        <v>738</v>
      </c>
    </row>
    <row r="37" spans="1:9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339975612.65999919</v>
      </c>
      <c r="E37" s="21">
        <f t="shared" ca="1" si="1"/>
        <v>3447284947.1392398</v>
      </c>
      <c r="F37" s="21">
        <f t="shared" ca="1" si="2"/>
        <v>199319679.65998501</v>
      </c>
      <c r="G37" s="21">
        <f t="shared" ca="1" si="3"/>
        <v>1563189550.3299201</v>
      </c>
      <c r="H37" s="21">
        <f t="shared" ca="1" si="4"/>
        <v>0</v>
      </c>
      <c r="I37" s="56">
        <f t="shared" ca="1" si="8"/>
        <v>5549769789.7891445</v>
      </c>
      <c r="K37" s="23">
        <f t="shared" ca="1" si="7"/>
        <v>6.1259408144372071E-2</v>
      </c>
      <c r="L37" s="23">
        <f t="shared" ca="1" si="7"/>
        <v>0.62115818812553203</v>
      </c>
      <c r="M37" s="23">
        <f t="shared" ca="1" si="7"/>
        <v>3.5914945522011979E-2</v>
      </c>
      <c r="N37" s="23">
        <f t="shared" ca="1" si="7"/>
        <v>0.28166745820808381</v>
      </c>
      <c r="O37" s="23">
        <f t="shared" ca="1" si="7"/>
        <v>0</v>
      </c>
      <c r="P37" s="57">
        <f t="shared" ca="1" si="7"/>
        <v>1</v>
      </c>
      <c r="CQ37" s="62" t="s">
        <v>207</v>
      </c>
      <c r="CR37" s="62">
        <v>739</v>
      </c>
    </row>
    <row r="38" spans="1:9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32608779.489999998</v>
      </c>
      <c r="E38" s="21">
        <f t="shared" ca="1" si="1"/>
        <v>9844232917.4200001</v>
      </c>
      <c r="F38" s="21">
        <f t="shared" ca="1" si="2"/>
        <v>0</v>
      </c>
      <c r="G38" s="21">
        <f t="shared" ca="1" si="3"/>
        <v>0</v>
      </c>
      <c r="H38" s="21">
        <f t="shared" ca="1" si="4"/>
        <v>611394365.24000001</v>
      </c>
      <c r="I38" s="56">
        <f t="shared" ca="1" si="8"/>
        <v>10488236062.15</v>
      </c>
      <c r="K38" s="23">
        <f t="shared" ca="1" si="7"/>
        <v>3.1090813838257065E-3</v>
      </c>
      <c r="L38" s="23">
        <f t="shared" ca="1" si="7"/>
        <v>0.93859757342284833</v>
      </c>
      <c r="M38" s="23">
        <f t="shared" ca="1" si="7"/>
        <v>0</v>
      </c>
      <c r="N38" s="23">
        <f t="shared" ca="1" si="7"/>
        <v>0</v>
      </c>
      <c r="O38" s="23">
        <f t="shared" ca="1" si="7"/>
        <v>5.8293345193325991E-2</v>
      </c>
      <c r="P38" s="57">
        <f t="shared" ca="1" si="7"/>
        <v>1</v>
      </c>
      <c r="CQ38" s="62" t="s">
        <v>209</v>
      </c>
      <c r="CR38" s="62">
        <v>740</v>
      </c>
    </row>
    <row r="39" spans="1:96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1773437038.1500001</v>
      </c>
      <c r="E39" s="21">
        <f t="shared" ca="1" si="1"/>
        <v>24995531812.228996</v>
      </c>
      <c r="F39" s="21">
        <f t="shared" ca="1" si="2"/>
        <v>0</v>
      </c>
      <c r="G39" s="21">
        <f t="shared" ca="1" si="3"/>
        <v>2405707842.8498998</v>
      </c>
      <c r="H39" s="21">
        <f t="shared" ca="1" si="4"/>
        <v>41356676.651100002</v>
      </c>
      <c r="I39" s="56">
        <f t="shared" ca="1" si="8"/>
        <v>29216033369.879997</v>
      </c>
      <c r="K39" s="23">
        <f t="shared" ca="1" si="7"/>
        <v>6.0700815052405738E-2</v>
      </c>
      <c r="L39" s="23">
        <f t="shared" ca="1" si="7"/>
        <v>0.85554159580054123</v>
      </c>
      <c r="M39" s="23">
        <f t="shared" ca="1" si="7"/>
        <v>0</v>
      </c>
      <c r="N39" s="23">
        <f t="shared" ca="1" si="7"/>
        <v>8.2342041864247123E-2</v>
      </c>
      <c r="O39" s="23">
        <f t="shared" ca="1" si="7"/>
        <v>1.4155472828058955E-3</v>
      </c>
      <c r="P39" s="57">
        <f t="shared" ca="1" si="7"/>
        <v>1</v>
      </c>
      <c r="CQ39" s="62" t="s">
        <v>211</v>
      </c>
      <c r="CR39" s="62">
        <v>741</v>
      </c>
    </row>
    <row r="40" spans="1:9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1">
        <f t="shared" ca="1" si="1"/>
        <v>0</v>
      </c>
      <c r="F40" s="21">
        <f t="shared" ca="1" si="2"/>
        <v>0</v>
      </c>
      <c r="G40" s="21">
        <f t="shared" ca="1" si="3"/>
        <v>0</v>
      </c>
      <c r="H40" s="21">
        <f t="shared" ca="1" si="4"/>
        <v>0</v>
      </c>
      <c r="I40" s="56">
        <f t="shared" ca="1" si="8"/>
        <v>0</v>
      </c>
      <c r="K40" s="23">
        <f t="shared" ca="1" si="7"/>
        <v>0</v>
      </c>
      <c r="L40" s="23">
        <f t="shared" ca="1" si="7"/>
        <v>0</v>
      </c>
      <c r="M40" s="23">
        <f t="shared" ca="1" si="7"/>
        <v>0</v>
      </c>
      <c r="N40" s="23">
        <f t="shared" ca="1" si="7"/>
        <v>0</v>
      </c>
      <c r="O40" s="23">
        <f t="shared" ca="1" si="7"/>
        <v>0</v>
      </c>
      <c r="P40" s="57">
        <f t="shared" ca="1" si="7"/>
        <v>0</v>
      </c>
      <c r="CQ40" s="62" t="s">
        <v>213</v>
      </c>
      <c r="CR40" s="62">
        <v>742</v>
      </c>
    </row>
    <row r="41" spans="1:96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  <c r="E41" s="21">
        <f t="shared" ca="1" si="1"/>
        <v>0</v>
      </c>
      <c r="F41" s="21">
        <f t="shared" ca="1" si="2"/>
        <v>0</v>
      </c>
      <c r="G41" s="21">
        <f t="shared" ca="1" si="3"/>
        <v>0</v>
      </c>
      <c r="H41" s="21">
        <f t="shared" ca="1" si="4"/>
        <v>0</v>
      </c>
      <c r="I41" s="56">
        <f t="shared" ca="1" si="8"/>
        <v>0</v>
      </c>
      <c r="K41" s="23">
        <f t="shared" ca="1" si="7"/>
        <v>0</v>
      </c>
      <c r="L41" s="23">
        <f t="shared" ca="1" si="7"/>
        <v>0</v>
      </c>
      <c r="M41" s="23">
        <f t="shared" ca="1" si="7"/>
        <v>0</v>
      </c>
      <c r="N41" s="23">
        <f t="shared" ca="1" si="7"/>
        <v>0</v>
      </c>
      <c r="O41" s="23">
        <f t="shared" ca="1" si="7"/>
        <v>0</v>
      </c>
      <c r="P41" s="57">
        <f t="shared" ca="1" si="7"/>
        <v>0</v>
      </c>
      <c r="CQ41" s="62" t="s">
        <v>215</v>
      </c>
      <c r="CR41" s="62">
        <v>743</v>
      </c>
    </row>
    <row r="42" spans="1:96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14714655.560000036</v>
      </c>
      <c r="E42" s="21">
        <f t="shared" ca="1" si="1"/>
        <v>2382340322.2701664</v>
      </c>
      <c r="F42" s="21">
        <f t="shared" ca="1" si="2"/>
        <v>141508174.6599952</v>
      </c>
      <c r="G42" s="21">
        <f t="shared" ca="1" si="3"/>
        <v>475749821.18999434</v>
      </c>
      <c r="H42" s="21">
        <f t="shared" ca="1" si="4"/>
        <v>185251129.31</v>
      </c>
      <c r="I42" s="56">
        <f t="shared" ca="1" si="8"/>
        <v>3199564102.9901557</v>
      </c>
      <c r="K42" s="23">
        <f t="shared" ca="1" si="7"/>
        <v>4.5989563222841642E-3</v>
      </c>
      <c r="L42" s="23">
        <f t="shared" ca="1" si="7"/>
        <v>0.74458277614870971</v>
      </c>
      <c r="M42" s="23">
        <f t="shared" ca="1" si="7"/>
        <v>4.4227329131411558E-2</v>
      </c>
      <c r="N42" s="23">
        <f t="shared" ca="1" si="7"/>
        <v>0.1486920736313368</v>
      </c>
      <c r="O42" s="23">
        <f t="shared" ca="1" si="7"/>
        <v>5.7898864766257808E-2</v>
      </c>
      <c r="P42" s="57">
        <f t="shared" ca="1" si="7"/>
        <v>1</v>
      </c>
      <c r="CQ42" s="62" t="s">
        <v>217</v>
      </c>
      <c r="CR42" s="62">
        <v>744</v>
      </c>
    </row>
    <row r="43" spans="1:96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531121.68000000005</v>
      </c>
      <c r="E43" s="21">
        <f t="shared" ca="1" si="1"/>
        <v>2402841663.4300313</v>
      </c>
      <c r="F43" s="21">
        <f t="shared" ca="1" si="2"/>
        <v>0</v>
      </c>
      <c r="G43" s="21">
        <f t="shared" ca="1" si="3"/>
        <v>191381505.01000372</v>
      </c>
      <c r="H43" s="21">
        <f t="shared" ca="1" si="4"/>
        <v>153496712.45000005</v>
      </c>
      <c r="I43" s="56">
        <f t="shared" ca="1" si="8"/>
        <v>2748251002.570035</v>
      </c>
      <c r="K43" s="23">
        <f t="shared" ca="1" si="7"/>
        <v>1.9325806831447349E-4</v>
      </c>
      <c r="L43" s="23">
        <f t="shared" ca="1" si="7"/>
        <v>0.87431666946832987</v>
      </c>
      <c r="M43" s="23">
        <f t="shared" ca="1" si="7"/>
        <v>0</v>
      </c>
      <c r="N43" s="23">
        <f t="shared" ca="1" si="7"/>
        <v>6.963756397469982E-2</v>
      </c>
      <c r="O43" s="23">
        <f t="shared" ca="1" si="7"/>
        <v>5.585250848865593E-2</v>
      </c>
      <c r="P43" s="57">
        <f t="shared" ca="1" si="7"/>
        <v>1</v>
      </c>
      <c r="CQ43" s="62" t="s">
        <v>219</v>
      </c>
      <c r="CR43" s="62">
        <v>745</v>
      </c>
    </row>
    <row r="44" spans="1:96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  <c r="E44" s="21">
        <f t="shared" ca="1" si="1"/>
        <v>0</v>
      </c>
      <c r="F44" s="21">
        <f t="shared" ca="1" si="2"/>
        <v>0</v>
      </c>
      <c r="G44" s="21">
        <f t="shared" ca="1" si="3"/>
        <v>0</v>
      </c>
      <c r="H44" s="21">
        <f t="shared" ca="1" si="4"/>
        <v>0</v>
      </c>
      <c r="I44" s="56">
        <f t="shared" ca="1" si="8"/>
        <v>0</v>
      </c>
      <c r="K44" s="23">
        <f t="shared" ca="1" si="7"/>
        <v>0</v>
      </c>
      <c r="L44" s="23">
        <f t="shared" ca="1" si="7"/>
        <v>0</v>
      </c>
      <c r="M44" s="23">
        <f t="shared" ca="1" si="7"/>
        <v>0</v>
      </c>
      <c r="N44" s="23">
        <f t="shared" ca="1" si="7"/>
        <v>0</v>
      </c>
      <c r="O44" s="23">
        <f t="shared" ca="1" si="7"/>
        <v>0</v>
      </c>
      <c r="P44" s="57">
        <f t="shared" ca="1" si="7"/>
        <v>0</v>
      </c>
      <c r="CQ44" s="62" t="s">
        <v>221</v>
      </c>
      <c r="CR44" s="62">
        <v>746</v>
      </c>
    </row>
    <row r="45" spans="1:96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0</v>
      </c>
      <c r="E45" s="21">
        <f t="shared" ca="1" si="1"/>
        <v>0</v>
      </c>
      <c r="F45" s="21">
        <f t="shared" ca="1" si="2"/>
        <v>0</v>
      </c>
      <c r="G45" s="21">
        <f t="shared" ca="1" si="3"/>
        <v>0</v>
      </c>
      <c r="H45" s="21">
        <f t="shared" ca="1" si="4"/>
        <v>0</v>
      </c>
      <c r="I45" s="56">
        <f t="shared" ca="1" si="8"/>
        <v>0</v>
      </c>
      <c r="K45" s="23">
        <f t="shared" ca="1" si="7"/>
        <v>0</v>
      </c>
      <c r="L45" s="23">
        <f t="shared" ca="1" si="7"/>
        <v>0</v>
      </c>
      <c r="M45" s="23">
        <f t="shared" ca="1" si="7"/>
        <v>0</v>
      </c>
      <c r="N45" s="23">
        <f t="shared" ca="1" si="7"/>
        <v>0</v>
      </c>
      <c r="O45" s="23">
        <f t="shared" ca="1" si="7"/>
        <v>0</v>
      </c>
      <c r="P45" s="57">
        <f t="shared" ca="1" si="7"/>
        <v>0</v>
      </c>
      <c r="CQ45" s="62" t="s">
        <v>223</v>
      </c>
      <c r="CR45" s="62">
        <v>747</v>
      </c>
    </row>
    <row r="46" spans="1:96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0</v>
      </c>
      <c r="E46" s="21">
        <f t="shared" ca="1" si="1"/>
        <v>0</v>
      </c>
      <c r="F46" s="21">
        <f t="shared" ca="1" si="2"/>
        <v>0</v>
      </c>
      <c r="G46" s="21">
        <f t="shared" ca="1" si="3"/>
        <v>0</v>
      </c>
      <c r="H46" s="21">
        <f t="shared" ca="1" si="4"/>
        <v>0</v>
      </c>
      <c r="I46" s="56">
        <f t="shared" ca="1" si="8"/>
        <v>0</v>
      </c>
      <c r="K46" s="23">
        <f t="shared" ca="1" si="7"/>
        <v>0</v>
      </c>
      <c r="L46" s="23">
        <f t="shared" ca="1" si="7"/>
        <v>0</v>
      </c>
      <c r="M46" s="23">
        <f t="shared" ca="1" si="7"/>
        <v>0</v>
      </c>
      <c r="N46" s="23">
        <f t="shared" ca="1" si="7"/>
        <v>0</v>
      </c>
      <c r="O46" s="23">
        <f t="shared" ca="1" si="7"/>
        <v>0</v>
      </c>
      <c r="P46" s="57">
        <f t="shared" ca="1" si="7"/>
        <v>0</v>
      </c>
      <c r="CQ46" s="62" t="s">
        <v>225</v>
      </c>
      <c r="CR46" s="62">
        <v>748</v>
      </c>
    </row>
    <row r="47" spans="1:96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  <c r="E47" s="21">
        <f t="shared" ca="1" si="1"/>
        <v>12096996791.65</v>
      </c>
      <c r="F47" s="21">
        <f t="shared" ca="1" si="2"/>
        <v>0</v>
      </c>
      <c r="G47" s="21">
        <f t="shared" ca="1" si="3"/>
        <v>1692746960.3700008</v>
      </c>
      <c r="H47" s="21">
        <f t="shared" ca="1" si="4"/>
        <v>892345252.34998262</v>
      </c>
      <c r="I47" s="56">
        <f t="shared" ref="I47:I72" ca="1" si="9">SUM(D47:H47)</f>
        <v>14682089004.369984</v>
      </c>
      <c r="K47" s="23">
        <f t="shared" ca="1" si="7"/>
        <v>0</v>
      </c>
      <c r="L47" s="23">
        <f t="shared" ca="1" si="7"/>
        <v>0.82392885563147344</v>
      </c>
      <c r="M47" s="23">
        <f t="shared" ca="1" si="7"/>
        <v>0</v>
      </c>
      <c r="N47" s="23">
        <f t="shared" ca="1" si="7"/>
        <v>0.11529333188663894</v>
      </c>
      <c r="O47" s="23">
        <f t="shared" ca="1" si="7"/>
        <v>6.0777812481887593E-2</v>
      </c>
      <c r="P47" s="57">
        <f t="shared" ca="1" si="7"/>
        <v>1</v>
      </c>
      <c r="CQ47" s="62" t="s">
        <v>227</v>
      </c>
      <c r="CR47" s="62">
        <v>749</v>
      </c>
    </row>
    <row r="48" spans="1:96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  <c r="E48" s="21">
        <f t="shared" ca="1" si="1"/>
        <v>0</v>
      </c>
      <c r="F48" s="21">
        <f t="shared" ca="1" si="2"/>
        <v>0</v>
      </c>
      <c r="G48" s="21">
        <f t="shared" ca="1" si="3"/>
        <v>0</v>
      </c>
      <c r="H48" s="21">
        <f t="shared" ca="1" si="4"/>
        <v>0</v>
      </c>
      <c r="I48" s="56">
        <f t="shared" ca="1" si="9"/>
        <v>0</v>
      </c>
      <c r="K48" s="23">
        <f t="shared" ca="1" si="7"/>
        <v>0</v>
      </c>
      <c r="L48" s="23">
        <f t="shared" ca="1" si="7"/>
        <v>0</v>
      </c>
      <c r="M48" s="23">
        <f t="shared" ca="1" si="7"/>
        <v>0</v>
      </c>
      <c r="N48" s="23">
        <f t="shared" ca="1" si="7"/>
        <v>0</v>
      </c>
      <c r="O48" s="23">
        <f t="shared" ca="1" si="7"/>
        <v>0</v>
      </c>
      <c r="P48" s="57">
        <f t="shared" ca="1" si="7"/>
        <v>0</v>
      </c>
      <c r="CQ48" s="62" t="s">
        <v>229</v>
      </c>
      <c r="CR48" s="62">
        <v>750</v>
      </c>
    </row>
    <row r="49" spans="1:96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0</v>
      </c>
      <c r="E49" s="21">
        <f t="shared" ca="1" si="1"/>
        <v>0</v>
      </c>
      <c r="F49" s="21">
        <f t="shared" ca="1" si="2"/>
        <v>0</v>
      </c>
      <c r="G49" s="21">
        <f t="shared" ca="1" si="3"/>
        <v>0</v>
      </c>
      <c r="H49" s="21">
        <f t="shared" ca="1" si="4"/>
        <v>0</v>
      </c>
      <c r="I49" s="56">
        <f t="shared" ca="1" si="9"/>
        <v>0</v>
      </c>
      <c r="K49" s="23">
        <f t="shared" ca="1" si="7"/>
        <v>0</v>
      </c>
      <c r="L49" s="23">
        <f t="shared" ca="1" si="7"/>
        <v>0</v>
      </c>
      <c r="M49" s="23">
        <f t="shared" ca="1" si="7"/>
        <v>0</v>
      </c>
      <c r="N49" s="23">
        <f t="shared" ca="1" si="7"/>
        <v>0</v>
      </c>
      <c r="O49" s="23">
        <f t="shared" ca="1" si="7"/>
        <v>0</v>
      </c>
      <c r="P49" s="57">
        <f t="shared" ca="1" si="7"/>
        <v>0</v>
      </c>
      <c r="CQ49" s="62" t="s">
        <v>231</v>
      </c>
      <c r="CR49" s="62">
        <v>751</v>
      </c>
    </row>
    <row r="50" spans="1:96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136878122.03664398</v>
      </c>
      <c r="E50" s="21">
        <f t="shared" ca="1" si="1"/>
        <v>2341166869.9003286</v>
      </c>
      <c r="F50" s="21">
        <f t="shared" ca="1" si="2"/>
        <v>0</v>
      </c>
      <c r="G50" s="21">
        <f t="shared" ca="1" si="3"/>
        <v>0</v>
      </c>
      <c r="H50" s="21">
        <f t="shared" ca="1" si="4"/>
        <v>0</v>
      </c>
      <c r="I50" s="56">
        <f t="shared" ca="1" si="9"/>
        <v>2478044991.9369726</v>
      </c>
      <c r="K50" s="23">
        <f t="shared" ca="1" si="7"/>
        <v>5.5236334482229359E-2</v>
      </c>
      <c r="L50" s="23">
        <f t="shared" ca="1" si="7"/>
        <v>0.94476366551777069</v>
      </c>
      <c r="M50" s="23">
        <f t="shared" ca="1" si="7"/>
        <v>0</v>
      </c>
      <c r="N50" s="23">
        <f t="shared" ca="1" si="7"/>
        <v>0</v>
      </c>
      <c r="O50" s="23">
        <f t="shared" ca="1" si="7"/>
        <v>0</v>
      </c>
      <c r="P50" s="57">
        <f t="shared" ca="1" si="7"/>
        <v>1</v>
      </c>
      <c r="CQ50" s="62" t="s">
        <v>233</v>
      </c>
      <c r="CR50" s="62">
        <v>752</v>
      </c>
    </row>
    <row r="51" spans="1:96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  <c r="E51" s="21">
        <f t="shared" ca="1" si="1"/>
        <v>0</v>
      </c>
      <c r="F51" s="21">
        <f t="shared" ca="1" si="2"/>
        <v>0</v>
      </c>
      <c r="G51" s="21">
        <f t="shared" ca="1" si="3"/>
        <v>0</v>
      </c>
      <c r="H51" s="21">
        <f t="shared" ca="1" si="4"/>
        <v>0</v>
      </c>
      <c r="I51" s="56">
        <f t="shared" ca="1" si="9"/>
        <v>0</v>
      </c>
      <c r="K51" s="23">
        <f t="shared" ca="1" si="7"/>
        <v>0</v>
      </c>
      <c r="L51" s="23">
        <f t="shared" ca="1" si="7"/>
        <v>0</v>
      </c>
      <c r="M51" s="23">
        <f t="shared" ca="1" si="7"/>
        <v>0</v>
      </c>
      <c r="N51" s="23">
        <f t="shared" ca="1" si="7"/>
        <v>0</v>
      </c>
      <c r="O51" s="23">
        <f t="shared" ca="1" si="7"/>
        <v>0</v>
      </c>
      <c r="P51" s="57">
        <f t="shared" ca="1" si="7"/>
        <v>0</v>
      </c>
      <c r="CQ51" s="62" t="s">
        <v>235</v>
      </c>
      <c r="CR51" s="62">
        <v>753</v>
      </c>
    </row>
    <row r="52" spans="1:96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  <c r="E52" s="21">
        <f t="shared" ca="1" si="1"/>
        <v>0</v>
      </c>
      <c r="F52" s="21">
        <f t="shared" ca="1" si="2"/>
        <v>0</v>
      </c>
      <c r="G52" s="21">
        <f t="shared" ca="1" si="3"/>
        <v>0</v>
      </c>
      <c r="H52" s="21">
        <f t="shared" ca="1" si="4"/>
        <v>0</v>
      </c>
      <c r="I52" s="56">
        <f t="shared" ref="I52:I54" ca="1" si="10">SUM(D52:H52)</f>
        <v>0</v>
      </c>
      <c r="K52" s="23">
        <f t="shared" ca="1" si="7"/>
        <v>0</v>
      </c>
      <c r="L52" s="23">
        <f t="shared" ca="1" si="7"/>
        <v>0</v>
      </c>
      <c r="M52" s="23">
        <f t="shared" ca="1" si="7"/>
        <v>0</v>
      </c>
      <c r="N52" s="23">
        <f t="shared" ca="1" si="7"/>
        <v>0</v>
      </c>
      <c r="O52" s="23">
        <f t="shared" ca="1" si="7"/>
        <v>0</v>
      </c>
      <c r="P52" s="57">
        <f t="shared" ca="1" si="7"/>
        <v>0</v>
      </c>
      <c r="CQ52" s="62" t="s">
        <v>237</v>
      </c>
      <c r="CR52" s="62">
        <v>754</v>
      </c>
    </row>
    <row r="53" spans="1:96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  <c r="E53" s="21">
        <f t="shared" ca="1" si="1"/>
        <v>0</v>
      </c>
      <c r="F53" s="21">
        <f t="shared" ca="1" si="2"/>
        <v>0</v>
      </c>
      <c r="G53" s="21">
        <f t="shared" ca="1" si="3"/>
        <v>0</v>
      </c>
      <c r="H53" s="21">
        <f t="shared" ca="1" si="4"/>
        <v>0</v>
      </c>
      <c r="I53" s="56">
        <f t="shared" ca="1" si="10"/>
        <v>0</v>
      </c>
      <c r="K53" s="23">
        <f t="shared" ca="1" si="7"/>
        <v>0</v>
      </c>
      <c r="L53" s="23">
        <f t="shared" ca="1" si="7"/>
        <v>0</v>
      </c>
      <c r="M53" s="23">
        <f t="shared" ca="1" si="7"/>
        <v>0</v>
      </c>
      <c r="N53" s="23">
        <f t="shared" ca="1" si="7"/>
        <v>0</v>
      </c>
      <c r="O53" s="23">
        <f t="shared" ca="1" si="7"/>
        <v>0</v>
      </c>
      <c r="P53" s="57">
        <f t="shared" ca="1" si="7"/>
        <v>0</v>
      </c>
      <c r="CQ53" s="62" t="s">
        <v>239</v>
      </c>
      <c r="CR53" s="62">
        <v>755</v>
      </c>
    </row>
    <row r="54" spans="1:96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  <c r="E54" s="21">
        <f t="shared" ca="1" si="1"/>
        <v>0</v>
      </c>
      <c r="F54" s="21">
        <f t="shared" ca="1" si="2"/>
        <v>0</v>
      </c>
      <c r="G54" s="21">
        <f t="shared" ca="1" si="3"/>
        <v>0</v>
      </c>
      <c r="H54" s="21">
        <f t="shared" ca="1" si="4"/>
        <v>0</v>
      </c>
      <c r="I54" s="56">
        <f t="shared" ca="1" si="10"/>
        <v>0</v>
      </c>
      <c r="K54" s="23">
        <f t="shared" ca="1" si="7"/>
        <v>0</v>
      </c>
      <c r="L54" s="23">
        <f t="shared" ca="1" si="7"/>
        <v>0</v>
      </c>
      <c r="M54" s="23">
        <f t="shared" ca="1" si="7"/>
        <v>0</v>
      </c>
      <c r="N54" s="23">
        <f t="shared" ca="1" si="7"/>
        <v>0</v>
      </c>
      <c r="O54" s="23">
        <f t="shared" ca="1" si="7"/>
        <v>0</v>
      </c>
      <c r="P54" s="57">
        <f t="shared" ca="1" si="7"/>
        <v>0</v>
      </c>
      <c r="CQ54" s="62" t="s">
        <v>241</v>
      </c>
      <c r="CR54" s="62">
        <v>756</v>
      </c>
    </row>
    <row r="55" spans="1:96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  <c r="E55" s="21">
        <f t="shared" ca="1" si="1"/>
        <v>0</v>
      </c>
      <c r="F55" s="21">
        <f t="shared" ca="1" si="2"/>
        <v>0</v>
      </c>
      <c r="G55" s="21">
        <f t="shared" ca="1" si="3"/>
        <v>0</v>
      </c>
      <c r="H55" s="21">
        <f t="shared" ca="1" si="4"/>
        <v>0</v>
      </c>
      <c r="I55" s="56">
        <f t="shared" ref="I55" ca="1" si="11">SUM(D55:H55)</f>
        <v>0</v>
      </c>
      <c r="K55" s="23">
        <f t="shared" ref="K55:P70" ca="1" si="12">IF($I55=0,0,D55/$I55)</f>
        <v>0</v>
      </c>
      <c r="L55" s="23">
        <f t="shared" ca="1" si="12"/>
        <v>0</v>
      </c>
      <c r="M55" s="23">
        <f t="shared" ca="1" si="12"/>
        <v>0</v>
      </c>
      <c r="N55" s="23">
        <f t="shared" ca="1" si="12"/>
        <v>0</v>
      </c>
      <c r="O55" s="23">
        <f t="shared" ca="1" si="12"/>
        <v>0</v>
      </c>
      <c r="P55" s="57">
        <f t="shared" ca="1" si="12"/>
        <v>0</v>
      </c>
      <c r="CQ55" s="62" t="s">
        <v>243</v>
      </c>
      <c r="CR55" s="62">
        <v>757</v>
      </c>
    </row>
    <row r="56" spans="1:96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  <c r="E56" s="21">
        <f t="shared" ca="1" si="1"/>
        <v>0</v>
      </c>
      <c r="F56" s="21">
        <f t="shared" ca="1" si="2"/>
        <v>0</v>
      </c>
      <c r="G56" s="21">
        <f t="shared" ca="1" si="3"/>
        <v>0</v>
      </c>
      <c r="H56" s="21">
        <f t="shared" ca="1" si="4"/>
        <v>0</v>
      </c>
      <c r="I56" s="56">
        <f t="shared" ca="1" si="9"/>
        <v>0</v>
      </c>
      <c r="K56" s="23">
        <f t="shared" ca="1" si="12"/>
        <v>0</v>
      </c>
      <c r="L56" s="23">
        <f t="shared" ca="1" si="12"/>
        <v>0</v>
      </c>
      <c r="M56" s="23">
        <f t="shared" ca="1" si="12"/>
        <v>0</v>
      </c>
      <c r="N56" s="23">
        <f t="shared" ca="1" si="12"/>
        <v>0</v>
      </c>
      <c r="O56" s="23">
        <f t="shared" ca="1" si="12"/>
        <v>0</v>
      </c>
      <c r="P56" s="57">
        <f t="shared" ca="1" si="12"/>
        <v>0</v>
      </c>
      <c r="CQ56" s="62" t="s">
        <v>245</v>
      </c>
      <c r="CR56" s="62">
        <v>758</v>
      </c>
    </row>
    <row r="57" spans="1:96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  <c r="E57" s="21">
        <f t="shared" ca="1" si="1"/>
        <v>0</v>
      </c>
      <c r="F57" s="21">
        <f t="shared" ca="1" si="2"/>
        <v>0</v>
      </c>
      <c r="G57" s="21">
        <f t="shared" ca="1" si="3"/>
        <v>0</v>
      </c>
      <c r="H57" s="21">
        <f t="shared" ca="1" si="4"/>
        <v>0</v>
      </c>
      <c r="I57" s="56">
        <f t="shared" ca="1" si="9"/>
        <v>0</v>
      </c>
      <c r="K57" s="23">
        <f t="shared" ca="1" si="12"/>
        <v>0</v>
      </c>
      <c r="L57" s="23">
        <f t="shared" ca="1" si="12"/>
        <v>0</v>
      </c>
      <c r="M57" s="23">
        <f t="shared" ca="1" si="12"/>
        <v>0</v>
      </c>
      <c r="N57" s="23">
        <f t="shared" ca="1" si="12"/>
        <v>0</v>
      </c>
      <c r="O57" s="23">
        <f t="shared" ca="1" si="12"/>
        <v>0</v>
      </c>
      <c r="P57" s="57">
        <f t="shared" ca="1" si="12"/>
        <v>0</v>
      </c>
      <c r="CQ57" s="62" t="s">
        <v>248</v>
      </c>
      <c r="CR57" s="62">
        <v>759</v>
      </c>
    </row>
    <row r="58" spans="1:96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  <c r="E58" s="21">
        <f t="shared" ca="1" si="1"/>
        <v>0</v>
      </c>
      <c r="F58" s="21">
        <f t="shared" ca="1" si="2"/>
        <v>0</v>
      </c>
      <c r="G58" s="21">
        <f t="shared" ca="1" si="3"/>
        <v>0</v>
      </c>
      <c r="H58" s="21">
        <f t="shared" ca="1" si="4"/>
        <v>0</v>
      </c>
      <c r="I58" s="56">
        <f t="shared" ca="1" si="9"/>
        <v>0</v>
      </c>
      <c r="K58" s="23">
        <f t="shared" ca="1" si="12"/>
        <v>0</v>
      </c>
      <c r="L58" s="23">
        <f t="shared" ca="1" si="12"/>
        <v>0</v>
      </c>
      <c r="M58" s="23">
        <f t="shared" ca="1" si="12"/>
        <v>0</v>
      </c>
      <c r="N58" s="23">
        <f t="shared" ca="1" si="12"/>
        <v>0</v>
      </c>
      <c r="O58" s="23">
        <f t="shared" ca="1" si="12"/>
        <v>0</v>
      </c>
      <c r="P58" s="57">
        <f t="shared" ca="1" si="12"/>
        <v>0</v>
      </c>
      <c r="CQ58" s="62" t="s">
        <v>250</v>
      </c>
      <c r="CR58" s="62">
        <v>760</v>
      </c>
    </row>
    <row r="59" spans="1:96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  <c r="E59" s="21">
        <f t="shared" ca="1" si="1"/>
        <v>0</v>
      </c>
      <c r="F59" s="21">
        <f t="shared" ca="1" si="2"/>
        <v>0</v>
      </c>
      <c r="G59" s="21">
        <f t="shared" ca="1" si="3"/>
        <v>0</v>
      </c>
      <c r="H59" s="21">
        <f t="shared" ca="1" si="4"/>
        <v>0</v>
      </c>
      <c r="I59" s="56">
        <f t="shared" ca="1" si="9"/>
        <v>0</v>
      </c>
      <c r="K59" s="23">
        <f t="shared" ca="1" si="12"/>
        <v>0</v>
      </c>
      <c r="L59" s="23">
        <f t="shared" ca="1" si="12"/>
        <v>0</v>
      </c>
      <c r="M59" s="23">
        <f t="shared" ca="1" si="12"/>
        <v>0</v>
      </c>
      <c r="N59" s="23">
        <f t="shared" ca="1" si="12"/>
        <v>0</v>
      </c>
      <c r="O59" s="23">
        <f t="shared" ca="1" si="12"/>
        <v>0</v>
      </c>
      <c r="P59" s="57">
        <f t="shared" ca="1" si="12"/>
        <v>0</v>
      </c>
      <c r="CQ59" s="62" t="s">
        <v>253</v>
      </c>
      <c r="CR59" s="62">
        <v>761</v>
      </c>
    </row>
    <row r="60" spans="1:96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  <c r="E60" s="21">
        <f t="shared" ca="1" si="1"/>
        <v>0</v>
      </c>
      <c r="F60" s="21">
        <f t="shared" ca="1" si="2"/>
        <v>0</v>
      </c>
      <c r="G60" s="21">
        <f t="shared" ca="1" si="3"/>
        <v>0</v>
      </c>
      <c r="H60" s="21">
        <f t="shared" ca="1" si="4"/>
        <v>0</v>
      </c>
      <c r="I60" s="56">
        <f t="shared" ca="1" si="9"/>
        <v>0</v>
      </c>
      <c r="K60" s="23">
        <f t="shared" ca="1" si="12"/>
        <v>0</v>
      </c>
      <c r="L60" s="23">
        <f t="shared" ca="1" si="12"/>
        <v>0</v>
      </c>
      <c r="M60" s="23">
        <f t="shared" ca="1" si="12"/>
        <v>0</v>
      </c>
      <c r="N60" s="23">
        <f t="shared" ca="1" si="12"/>
        <v>0</v>
      </c>
      <c r="O60" s="23">
        <f t="shared" ca="1" si="12"/>
        <v>0</v>
      </c>
      <c r="P60" s="57">
        <f t="shared" ca="1" si="12"/>
        <v>0</v>
      </c>
      <c r="CQ60" s="62" t="s">
        <v>255</v>
      </c>
      <c r="CR60" s="62">
        <v>765</v>
      </c>
    </row>
    <row r="61" spans="1:96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  <c r="E61" s="21">
        <f t="shared" ca="1" si="1"/>
        <v>0</v>
      </c>
      <c r="F61" s="21">
        <f t="shared" ca="1" si="2"/>
        <v>0</v>
      </c>
      <c r="G61" s="21">
        <f t="shared" ca="1" si="3"/>
        <v>0</v>
      </c>
      <c r="H61" s="21">
        <f t="shared" ca="1" si="4"/>
        <v>0</v>
      </c>
      <c r="I61" s="56">
        <f t="shared" ca="1" si="9"/>
        <v>0</v>
      </c>
      <c r="K61" s="23">
        <f t="shared" ca="1" si="12"/>
        <v>0</v>
      </c>
      <c r="L61" s="23">
        <f t="shared" ca="1" si="12"/>
        <v>0</v>
      </c>
      <c r="M61" s="23">
        <f t="shared" ca="1" si="12"/>
        <v>0</v>
      </c>
      <c r="N61" s="23">
        <f t="shared" ca="1" si="12"/>
        <v>0</v>
      </c>
      <c r="O61" s="23">
        <f t="shared" ca="1" si="12"/>
        <v>0</v>
      </c>
      <c r="P61" s="57">
        <f t="shared" ca="1" si="12"/>
        <v>0</v>
      </c>
      <c r="CQ61" s="62" t="s">
        <v>257</v>
      </c>
      <c r="CR61" s="62">
        <v>766</v>
      </c>
    </row>
    <row r="62" spans="1:96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  <c r="E62" s="21">
        <f t="shared" ca="1" si="1"/>
        <v>0</v>
      </c>
      <c r="F62" s="21">
        <f t="shared" ca="1" si="2"/>
        <v>0</v>
      </c>
      <c r="G62" s="21">
        <f t="shared" ca="1" si="3"/>
        <v>0</v>
      </c>
      <c r="H62" s="21">
        <f t="shared" ca="1" si="4"/>
        <v>0</v>
      </c>
      <c r="I62" s="56">
        <f t="shared" ca="1" si="9"/>
        <v>0</v>
      </c>
      <c r="K62" s="23">
        <f t="shared" ca="1" si="12"/>
        <v>0</v>
      </c>
      <c r="L62" s="23">
        <f t="shared" ca="1" si="12"/>
        <v>0</v>
      </c>
      <c r="M62" s="23">
        <f t="shared" ca="1" si="12"/>
        <v>0</v>
      </c>
      <c r="N62" s="23">
        <f t="shared" ca="1" si="12"/>
        <v>0</v>
      </c>
      <c r="O62" s="23">
        <f t="shared" ca="1" si="12"/>
        <v>0</v>
      </c>
      <c r="P62" s="57">
        <f t="shared" ca="1" si="12"/>
        <v>0</v>
      </c>
      <c r="CQ62" s="62" t="s">
        <v>259</v>
      </c>
      <c r="CR62" s="62">
        <v>767</v>
      </c>
    </row>
    <row r="63" spans="1:96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  <c r="E63" s="21">
        <f t="shared" ca="1" si="1"/>
        <v>0</v>
      </c>
      <c r="F63" s="21">
        <f t="shared" ca="1" si="2"/>
        <v>0</v>
      </c>
      <c r="G63" s="21">
        <f t="shared" ca="1" si="3"/>
        <v>0</v>
      </c>
      <c r="H63" s="21">
        <f t="shared" ca="1" si="4"/>
        <v>0</v>
      </c>
      <c r="I63" s="56">
        <f t="shared" ca="1" si="9"/>
        <v>0</v>
      </c>
      <c r="K63" s="23">
        <f t="shared" ca="1" si="12"/>
        <v>0</v>
      </c>
      <c r="L63" s="23">
        <f t="shared" ca="1" si="12"/>
        <v>0</v>
      </c>
      <c r="M63" s="23">
        <f t="shared" ca="1" si="12"/>
        <v>0</v>
      </c>
      <c r="N63" s="23">
        <f t="shared" ca="1" si="12"/>
        <v>0</v>
      </c>
      <c r="O63" s="23">
        <f t="shared" ca="1" si="12"/>
        <v>0</v>
      </c>
      <c r="P63" s="57">
        <f t="shared" ca="1" si="12"/>
        <v>0</v>
      </c>
      <c r="CQ63" s="62" t="s">
        <v>261</v>
      </c>
      <c r="CR63" s="62">
        <v>768</v>
      </c>
    </row>
    <row r="64" spans="1:96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  <c r="E64" s="21">
        <f t="shared" ca="1" si="1"/>
        <v>0</v>
      </c>
      <c r="F64" s="21">
        <f t="shared" ca="1" si="2"/>
        <v>0</v>
      </c>
      <c r="G64" s="21">
        <f t="shared" ca="1" si="3"/>
        <v>0</v>
      </c>
      <c r="H64" s="21">
        <f t="shared" ca="1" si="4"/>
        <v>0</v>
      </c>
      <c r="I64" s="56">
        <f t="shared" ca="1" si="9"/>
        <v>0</v>
      </c>
      <c r="K64" s="23">
        <f t="shared" ca="1" si="12"/>
        <v>0</v>
      </c>
      <c r="L64" s="23">
        <f t="shared" ca="1" si="12"/>
        <v>0</v>
      </c>
      <c r="M64" s="23">
        <f t="shared" ca="1" si="12"/>
        <v>0</v>
      </c>
      <c r="N64" s="23">
        <f t="shared" ca="1" si="12"/>
        <v>0</v>
      </c>
      <c r="O64" s="23">
        <f t="shared" ca="1" si="12"/>
        <v>0</v>
      </c>
      <c r="P64" s="57">
        <f t="shared" ca="1" si="12"/>
        <v>0</v>
      </c>
      <c r="CQ64" s="62" t="s">
        <v>263</v>
      </c>
      <c r="CR64" s="62">
        <v>769</v>
      </c>
    </row>
    <row r="65" spans="1:96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  <c r="E65" s="21">
        <f t="shared" ca="1" si="1"/>
        <v>0</v>
      </c>
      <c r="F65" s="21">
        <f t="shared" ca="1" si="2"/>
        <v>0</v>
      </c>
      <c r="G65" s="21">
        <f t="shared" ca="1" si="3"/>
        <v>0</v>
      </c>
      <c r="H65" s="21">
        <f t="shared" ca="1" si="4"/>
        <v>0</v>
      </c>
      <c r="I65" s="56">
        <f t="shared" ca="1" si="9"/>
        <v>0</v>
      </c>
      <c r="K65" s="23">
        <f t="shared" ca="1" si="12"/>
        <v>0</v>
      </c>
      <c r="L65" s="23">
        <f t="shared" ca="1" si="12"/>
        <v>0</v>
      </c>
      <c r="M65" s="23">
        <f t="shared" ca="1" si="12"/>
        <v>0</v>
      </c>
      <c r="N65" s="23">
        <f t="shared" ca="1" si="12"/>
        <v>0</v>
      </c>
      <c r="O65" s="23">
        <f t="shared" ca="1" si="12"/>
        <v>0</v>
      </c>
      <c r="P65" s="57">
        <f t="shared" ca="1" si="12"/>
        <v>0</v>
      </c>
      <c r="CQ65" s="62" t="s">
        <v>265</v>
      </c>
      <c r="CR65" s="62">
        <v>770</v>
      </c>
    </row>
    <row r="66" spans="1:96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  <c r="E66" s="21">
        <f t="shared" ca="1" si="1"/>
        <v>0</v>
      </c>
      <c r="F66" s="21">
        <f t="shared" ca="1" si="2"/>
        <v>0</v>
      </c>
      <c r="G66" s="21">
        <f t="shared" ca="1" si="3"/>
        <v>0</v>
      </c>
      <c r="H66" s="21">
        <f t="shared" ca="1" si="4"/>
        <v>0</v>
      </c>
      <c r="I66" s="56">
        <f t="shared" ca="1" si="9"/>
        <v>0</v>
      </c>
      <c r="K66" s="23">
        <f t="shared" ca="1" si="12"/>
        <v>0</v>
      </c>
      <c r="L66" s="23">
        <f t="shared" ca="1" si="12"/>
        <v>0</v>
      </c>
      <c r="M66" s="23">
        <f t="shared" ca="1" si="12"/>
        <v>0</v>
      </c>
      <c r="N66" s="23">
        <f t="shared" ca="1" si="12"/>
        <v>0</v>
      </c>
      <c r="O66" s="23">
        <f t="shared" ca="1" si="12"/>
        <v>0</v>
      </c>
      <c r="P66" s="57">
        <f t="shared" ca="1" si="12"/>
        <v>0</v>
      </c>
      <c r="CQ66" s="62" t="s">
        <v>267</v>
      </c>
      <c r="CR66" s="62">
        <v>772</v>
      </c>
    </row>
    <row r="67" spans="1:96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  <c r="E67" s="21">
        <f t="shared" ca="1" si="1"/>
        <v>0</v>
      </c>
      <c r="F67" s="21">
        <f t="shared" ca="1" si="2"/>
        <v>0</v>
      </c>
      <c r="G67" s="21">
        <f t="shared" ca="1" si="3"/>
        <v>0</v>
      </c>
      <c r="H67" s="21">
        <f t="shared" ca="1" si="4"/>
        <v>0</v>
      </c>
      <c r="I67" s="56">
        <f t="shared" ca="1" si="9"/>
        <v>0</v>
      </c>
      <c r="K67" s="23">
        <f t="shared" ca="1" si="12"/>
        <v>0</v>
      </c>
      <c r="L67" s="23">
        <f t="shared" ca="1" si="12"/>
        <v>0</v>
      </c>
      <c r="M67" s="23">
        <f t="shared" ca="1" si="12"/>
        <v>0</v>
      </c>
      <c r="N67" s="23">
        <f t="shared" ca="1" si="12"/>
        <v>0</v>
      </c>
      <c r="O67" s="23">
        <f t="shared" ca="1" si="12"/>
        <v>0</v>
      </c>
      <c r="P67" s="57">
        <f t="shared" ca="1" si="12"/>
        <v>0</v>
      </c>
      <c r="CQ67" s="62" t="s">
        <v>269</v>
      </c>
      <c r="CR67" s="62">
        <v>773</v>
      </c>
    </row>
    <row r="68" spans="1:96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  <c r="E68" s="21">
        <f t="shared" ca="1" si="1"/>
        <v>0</v>
      </c>
      <c r="F68" s="21">
        <f t="shared" ca="1" si="2"/>
        <v>0</v>
      </c>
      <c r="G68" s="21">
        <f t="shared" ca="1" si="3"/>
        <v>0</v>
      </c>
      <c r="H68" s="21">
        <f t="shared" ca="1" si="4"/>
        <v>0</v>
      </c>
      <c r="I68" s="56">
        <f t="shared" ca="1" si="9"/>
        <v>0</v>
      </c>
      <c r="K68" s="23">
        <f t="shared" ca="1" si="12"/>
        <v>0</v>
      </c>
      <c r="L68" s="23">
        <f t="shared" ca="1" si="12"/>
        <v>0</v>
      </c>
      <c r="M68" s="23">
        <f t="shared" ca="1" si="12"/>
        <v>0</v>
      </c>
      <c r="N68" s="23">
        <f t="shared" ca="1" si="12"/>
        <v>0</v>
      </c>
      <c r="O68" s="23">
        <f t="shared" ca="1" si="12"/>
        <v>0</v>
      </c>
      <c r="P68" s="57">
        <f t="shared" ca="1" si="12"/>
        <v>0</v>
      </c>
      <c r="CQ68" s="62" t="s">
        <v>271</v>
      </c>
      <c r="CR68" s="62">
        <v>774</v>
      </c>
    </row>
    <row r="69" spans="1:96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  <c r="E69" s="21">
        <f t="shared" ca="1" si="1"/>
        <v>0</v>
      </c>
      <c r="F69" s="21">
        <f t="shared" ca="1" si="2"/>
        <v>0</v>
      </c>
      <c r="G69" s="21">
        <f t="shared" ca="1" si="3"/>
        <v>0</v>
      </c>
      <c r="H69" s="21">
        <f t="shared" ca="1" si="4"/>
        <v>0</v>
      </c>
      <c r="I69" s="56">
        <f t="shared" ca="1" si="9"/>
        <v>0</v>
      </c>
      <c r="K69" s="23">
        <f t="shared" ca="1" si="12"/>
        <v>0</v>
      </c>
      <c r="L69" s="23">
        <f t="shared" ca="1" si="12"/>
        <v>0</v>
      </c>
      <c r="M69" s="23">
        <f t="shared" ca="1" si="12"/>
        <v>0</v>
      </c>
      <c r="N69" s="23">
        <f t="shared" ca="1" si="12"/>
        <v>0</v>
      </c>
      <c r="O69" s="23">
        <f t="shared" ca="1" si="12"/>
        <v>0</v>
      </c>
      <c r="P69" s="57">
        <f t="shared" ca="1" si="12"/>
        <v>0</v>
      </c>
      <c r="CQ69" s="62" t="s">
        <v>273</v>
      </c>
      <c r="CR69" s="62">
        <v>775</v>
      </c>
    </row>
    <row r="70" spans="1:96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  <c r="E70" s="21">
        <f t="shared" ca="1" si="1"/>
        <v>0</v>
      </c>
      <c r="F70" s="21">
        <f t="shared" ca="1" si="2"/>
        <v>0</v>
      </c>
      <c r="G70" s="21">
        <f t="shared" ca="1" si="3"/>
        <v>0</v>
      </c>
      <c r="H70" s="21">
        <f t="shared" ca="1" si="4"/>
        <v>0</v>
      </c>
      <c r="I70" s="56">
        <f t="shared" ca="1" si="9"/>
        <v>0</v>
      </c>
      <c r="K70" s="23">
        <f t="shared" ca="1" si="12"/>
        <v>0</v>
      </c>
      <c r="L70" s="23">
        <f t="shared" ca="1" si="12"/>
        <v>0</v>
      </c>
      <c r="M70" s="23">
        <f t="shared" ca="1" si="12"/>
        <v>0</v>
      </c>
      <c r="N70" s="23">
        <f t="shared" ca="1" si="12"/>
        <v>0</v>
      </c>
      <c r="O70" s="23">
        <f t="shared" ca="1" si="12"/>
        <v>0</v>
      </c>
      <c r="P70" s="57">
        <f t="shared" ca="1" si="12"/>
        <v>0</v>
      </c>
      <c r="CQ70" s="62" t="s">
        <v>275</v>
      </c>
      <c r="CR70" s="62">
        <v>776</v>
      </c>
    </row>
    <row r="71" spans="1:96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2" ca="1" si="13">IFERROR(INDIRECT("'"&amp;D$6&amp;"'!"&amp;ADDRESS(MATCH($B71,INDIRECT("'"&amp;$D$6&amp;"'!$B$1:$B$1095"),0),MATCH(VLOOKUP($D$4,$CQ:$CR,2,0),INDIRECT("'"&amp;$D$6&amp;"'!5:5"),0))),0)</f>
        <v>0</v>
      </c>
      <c r="E71" s="21">
        <f t="shared" ref="E71:E72" ca="1" si="14">IFERROR(INDIRECT("'"&amp;E$6&amp;"'!"&amp;ADDRESS(MATCH($B71,INDIRECT("'"&amp;$E$6&amp;"'!$B$1:$B$1095"),0),MATCH(VLOOKUP($D$4,$CQ:$CR,2,0),INDIRECT("'"&amp;$E$6&amp;"'!5:5"),0))),0)</f>
        <v>0</v>
      </c>
      <c r="F71" s="21">
        <f t="shared" ref="F71:F72" ca="1" si="15">IFERROR(INDIRECT("'"&amp;F$6&amp;"'!"&amp;ADDRESS(MATCH($B71,INDIRECT("'"&amp;$F$6&amp;"'!$B$1:$B$1095"),0),MATCH(VLOOKUP($D$4,$CQ:$CR,2,0),INDIRECT("'"&amp;$F$6&amp;"'!5:5"),0))),0)</f>
        <v>0</v>
      </c>
      <c r="G71" s="21">
        <f t="shared" ref="G71:G72" ca="1" si="16">IFERROR(INDIRECT("'"&amp;G$6&amp;"'!"&amp;ADDRESS(MATCH($B71,INDIRECT("'"&amp;$G$6&amp;"'!$B$1:$B$1095"),0),MATCH(VLOOKUP($D$4,$CQ:$CR,2,0),INDIRECT("'"&amp;$G$6&amp;"'!5:5"),0))),0)</f>
        <v>0</v>
      </c>
      <c r="H71" s="21">
        <f t="shared" ref="H71:H72" ca="1" si="17">IFERROR(INDIRECT("'"&amp;H$6&amp;"'!"&amp;ADDRESS(MATCH($B71,INDIRECT("'"&amp;$H$6&amp;"'!$B$1:$B$1095"),0),MATCH(VLOOKUP($D$4,$CQ:$CR,2,0),INDIRECT("'"&amp;$H$6&amp;"'!5:5"),0))),0)</f>
        <v>0</v>
      </c>
      <c r="I71" s="56">
        <f t="shared" ca="1" si="9"/>
        <v>0</v>
      </c>
      <c r="K71" s="23">
        <f t="shared" ref="K71:P78" ca="1" si="18">IF($I71=0,0,D71/$I71)</f>
        <v>0</v>
      </c>
      <c r="L71" s="23">
        <f t="shared" ca="1" si="18"/>
        <v>0</v>
      </c>
      <c r="M71" s="23">
        <f t="shared" ca="1" si="18"/>
        <v>0</v>
      </c>
      <c r="N71" s="23">
        <f t="shared" ca="1" si="18"/>
        <v>0</v>
      </c>
      <c r="O71" s="23">
        <f t="shared" ca="1" si="18"/>
        <v>0</v>
      </c>
      <c r="P71" s="57">
        <f t="shared" ca="1" si="18"/>
        <v>0</v>
      </c>
      <c r="CQ71" s="62" t="s">
        <v>277</v>
      </c>
      <c r="CR71" s="62">
        <v>777</v>
      </c>
    </row>
    <row r="72" spans="1:96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3"/>
        <v>0</v>
      </c>
      <c r="E72" s="21">
        <f t="shared" ca="1" si="14"/>
        <v>0</v>
      </c>
      <c r="F72" s="21">
        <f t="shared" ca="1" si="15"/>
        <v>0</v>
      </c>
      <c r="G72" s="21">
        <f t="shared" ca="1" si="16"/>
        <v>0</v>
      </c>
      <c r="H72" s="21">
        <f t="shared" ca="1" si="17"/>
        <v>0</v>
      </c>
      <c r="I72" s="56">
        <f t="shared" ca="1" si="9"/>
        <v>0</v>
      </c>
      <c r="K72" s="23">
        <f t="shared" ca="1" si="18"/>
        <v>0</v>
      </c>
      <c r="L72" s="23">
        <f t="shared" ca="1" si="18"/>
        <v>0</v>
      </c>
      <c r="M72" s="23">
        <f t="shared" ca="1" si="18"/>
        <v>0</v>
      </c>
      <c r="N72" s="23">
        <f t="shared" ca="1" si="18"/>
        <v>0</v>
      </c>
      <c r="O72" s="23">
        <f t="shared" ca="1" si="18"/>
        <v>0</v>
      </c>
      <c r="P72" s="57">
        <f t="shared" ca="1" si="18"/>
        <v>0</v>
      </c>
      <c r="CQ72" s="62" t="s">
        <v>279</v>
      </c>
      <c r="CR72" s="62">
        <v>778</v>
      </c>
    </row>
    <row r="73" spans="1:96" ht="12.75" customHeight="1" x14ac:dyDescent="0.3">
      <c r="A73" s="64" t="s">
        <v>280</v>
      </c>
      <c r="B73" s="20">
        <v>3016</v>
      </c>
      <c r="C73" s="65" t="s">
        <v>252</v>
      </c>
      <c r="D73" s="21">
        <f ca="1">IFERROR(INDIRECT("'"&amp;D$6&amp;"'!"&amp;ADDRESS(MATCH($B73,INDIRECT("'"&amp;$D$6&amp;"'!$B$1:$B$1095"),0),MATCH(VLOOKUP($D$4,$CQ:$CR,2,0),INDIRECT("'"&amp;$D$6&amp;"'!5:5"),0))),0)</f>
        <v>0</v>
      </c>
      <c r="E73" s="21">
        <f ca="1">IFERROR(INDIRECT("'"&amp;E$6&amp;"'!"&amp;ADDRESS(MATCH($B73,INDIRECT("'"&amp;$E$6&amp;"'!$B$1:$B$1095"),0),MATCH(VLOOKUP($D$4,$CQ:$CR,2,0),INDIRECT("'"&amp;$E$6&amp;"'!5:5"),0))),0)</f>
        <v>0</v>
      </c>
      <c r="F73" s="21">
        <f ca="1">IFERROR(INDIRECT("'"&amp;F$6&amp;"'!"&amp;ADDRESS(MATCH($B73,INDIRECT("'"&amp;$F$6&amp;"'!$B$1:$B$1095"),0),MATCH(VLOOKUP($D$4,$CQ:$CR,2,0),INDIRECT("'"&amp;$F$6&amp;"'!5:5"),0))),0)</f>
        <v>0</v>
      </c>
      <c r="G73" s="21">
        <f ca="1">IFERROR(INDIRECT("'"&amp;G$6&amp;"'!"&amp;ADDRESS(MATCH($B73,INDIRECT("'"&amp;$G$6&amp;"'!$B$1:$B$1095"),0),MATCH(VLOOKUP($D$4,$CQ:$CR,2,0),INDIRECT("'"&amp;$G$6&amp;"'!5:5"),0))),0)</f>
        <v>0</v>
      </c>
      <c r="H73" s="21">
        <f ca="1">IFERROR(INDIRECT("'"&amp;H$6&amp;"'!"&amp;ADDRESS(MATCH($B73,INDIRECT("'"&amp;$H$6&amp;"'!$B$1:$B$1095"),0),MATCH(VLOOKUP($D$4,$CQ:$CR,2,0),INDIRECT("'"&amp;$H$6&amp;"'!5:5"),0))),0)</f>
        <v>0</v>
      </c>
      <c r="I73" s="56">
        <f ca="1">SUM(D73:H73)</f>
        <v>0</v>
      </c>
      <c r="K73" s="23">
        <f t="shared" ca="1" si="18"/>
        <v>0</v>
      </c>
      <c r="L73" s="23">
        <f t="shared" ca="1" si="18"/>
        <v>0</v>
      </c>
      <c r="M73" s="23">
        <f t="shared" ca="1" si="18"/>
        <v>0</v>
      </c>
      <c r="N73" s="23">
        <f t="shared" ca="1" si="18"/>
        <v>0</v>
      </c>
      <c r="O73" s="23">
        <f t="shared" ca="1" si="18"/>
        <v>0</v>
      </c>
      <c r="P73" s="57">
        <f t="shared" ca="1" si="18"/>
        <v>0</v>
      </c>
      <c r="CQ73" s="62" t="s">
        <v>281</v>
      </c>
      <c r="CR73" s="62">
        <v>779</v>
      </c>
    </row>
    <row r="74" spans="1:96" ht="12.75" customHeight="1" x14ac:dyDescent="0.3">
      <c r="A74" s="64" t="s">
        <v>282</v>
      </c>
      <c r="B74" s="20">
        <v>3017</v>
      </c>
      <c r="C74" s="65" t="s">
        <v>252</v>
      </c>
      <c r="D74" s="21">
        <f ca="1">IFERROR(INDIRECT("'"&amp;D$6&amp;"'!"&amp;ADDRESS(MATCH($B74,INDIRECT("'"&amp;$D$6&amp;"'!$B$1:$B$1095"),0),MATCH(VLOOKUP($D$4,$CQ:$CR,2,0),INDIRECT("'"&amp;$D$6&amp;"'!5:5"),0))),0)</f>
        <v>0</v>
      </c>
      <c r="E74" s="21">
        <f ca="1">IFERROR(INDIRECT("'"&amp;E$6&amp;"'!"&amp;ADDRESS(MATCH($B74,INDIRECT("'"&amp;$E$6&amp;"'!$B$1:$B$1095"),0),MATCH(VLOOKUP($D$4,$CQ:$CR,2,0),INDIRECT("'"&amp;$E$6&amp;"'!5:5"),0))),0)</f>
        <v>0</v>
      </c>
      <c r="F74" s="21">
        <f ca="1">IFERROR(INDIRECT("'"&amp;F$6&amp;"'!"&amp;ADDRESS(MATCH($B74,INDIRECT("'"&amp;$F$6&amp;"'!$B$1:$B$1095"),0),MATCH(VLOOKUP($D$4,$CQ:$CR,2,0),INDIRECT("'"&amp;$F$6&amp;"'!5:5"),0))),0)</f>
        <v>0</v>
      </c>
      <c r="G74" s="21">
        <f ca="1">IFERROR(INDIRECT("'"&amp;G$6&amp;"'!"&amp;ADDRESS(MATCH($B74,INDIRECT("'"&amp;$G$6&amp;"'!$B$1:$B$1095"),0),MATCH(VLOOKUP($D$4,$CQ:$CR,2,0),INDIRECT("'"&amp;$G$6&amp;"'!5:5"),0))),0)</f>
        <v>0</v>
      </c>
      <c r="H74" s="21">
        <f ca="1">IFERROR(INDIRECT("'"&amp;H$6&amp;"'!"&amp;ADDRESS(MATCH($B74,INDIRECT("'"&amp;$H$6&amp;"'!$B$1:$B$1095"),0),MATCH(VLOOKUP($D$4,$CQ:$CR,2,0),INDIRECT("'"&amp;$H$6&amp;"'!5:5"),0))),0)</f>
        <v>0</v>
      </c>
      <c r="I74" s="56">
        <f ca="1">SUM(D74:H74)</f>
        <v>0</v>
      </c>
      <c r="K74" s="23">
        <f t="shared" ca="1" si="18"/>
        <v>0</v>
      </c>
      <c r="L74" s="23">
        <f t="shared" ca="1" si="18"/>
        <v>0</v>
      </c>
      <c r="M74" s="23">
        <f t="shared" ca="1" si="18"/>
        <v>0</v>
      </c>
      <c r="N74" s="23">
        <f t="shared" ca="1" si="18"/>
        <v>0</v>
      </c>
      <c r="O74" s="23">
        <f t="shared" ca="1" si="18"/>
        <v>0</v>
      </c>
      <c r="P74" s="57">
        <f t="shared" ca="1" si="18"/>
        <v>0</v>
      </c>
      <c r="CQ74" s="62" t="s">
        <v>283</v>
      </c>
      <c r="CR74" s="62">
        <v>780</v>
      </c>
    </row>
    <row r="75" spans="1:96" ht="13.8" x14ac:dyDescent="0.3">
      <c r="A75" s="64" t="s">
        <v>284</v>
      </c>
      <c r="B75" s="20">
        <v>3018</v>
      </c>
      <c r="C75" s="65" t="s">
        <v>252</v>
      </c>
      <c r="D75" s="21">
        <f ca="1">IFERROR(INDIRECT("'"&amp;D$6&amp;"'!"&amp;ADDRESS(MATCH($B75,INDIRECT("'"&amp;$D$6&amp;"'!$B$1:$B$1095"),0),MATCH(VLOOKUP($D$4,$CQ:$CR,2,0),INDIRECT("'"&amp;$D$6&amp;"'!5:5"),0))),0)</f>
        <v>0</v>
      </c>
      <c r="E75" s="21">
        <f ca="1">IFERROR(INDIRECT("'"&amp;E$6&amp;"'!"&amp;ADDRESS(MATCH($B75,INDIRECT("'"&amp;$E$6&amp;"'!$B$1:$B$1095"),0),MATCH(VLOOKUP($D$4,$CQ:$CR,2,0),INDIRECT("'"&amp;$E$6&amp;"'!5:5"),0))),0)</f>
        <v>0</v>
      </c>
      <c r="F75" s="21">
        <f ca="1">IFERROR(INDIRECT("'"&amp;F$6&amp;"'!"&amp;ADDRESS(MATCH($B75,INDIRECT("'"&amp;$F$6&amp;"'!$B$1:$B$1095"),0),MATCH(VLOOKUP($D$4,$CQ:$CR,2,0),INDIRECT("'"&amp;$F$6&amp;"'!5:5"),0))),0)</f>
        <v>0</v>
      </c>
      <c r="G75" s="21">
        <f ca="1">IFERROR(INDIRECT("'"&amp;G$6&amp;"'!"&amp;ADDRESS(MATCH($B75,INDIRECT("'"&amp;$G$6&amp;"'!$B$1:$B$1095"),0),MATCH(VLOOKUP($D$4,$CQ:$CR,2,0),INDIRECT("'"&amp;$G$6&amp;"'!5:5"),0))),0)</f>
        <v>0</v>
      </c>
      <c r="H75" s="21">
        <f ca="1">IFERROR(INDIRECT("'"&amp;H$6&amp;"'!"&amp;ADDRESS(MATCH($B75,INDIRECT("'"&amp;$H$6&amp;"'!$B$1:$B$1095"),0),MATCH(VLOOKUP($D$4,$CQ:$CR,2,0),INDIRECT("'"&amp;$H$6&amp;"'!5:5"),0))),0)</f>
        <v>0</v>
      </c>
      <c r="I75" s="56">
        <f ca="1">SUM(D75:H75)</f>
        <v>0</v>
      </c>
      <c r="K75" s="23">
        <f t="shared" ca="1" si="18"/>
        <v>0</v>
      </c>
      <c r="L75" s="23">
        <f t="shared" ca="1" si="18"/>
        <v>0</v>
      </c>
      <c r="M75" s="23">
        <f t="shared" ca="1" si="18"/>
        <v>0</v>
      </c>
      <c r="N75" s="23">
        <f t="shared" ca="1" si="18"/>
        <v>0</v>
      </c>
      <c r="O75" s="23">
        <f t="shared" ca="1" si="18"/>
        <v>0</v>
      </c>
      <c r="P75" s="57">
        <f t="shared" ca="1" si="18"/>
        <v>0</v>
      </c>
      <c r="CQ75" s="62" t="s">
        <v>285</v>
      </c>
      <c r="CR75" s="62">
        <v>781</v>
      </c>
    </row>
    <row r="76" spans="1:96" ht="12.75" customHeight="1" x14ac:dyDescent="0.3">
      <c r="A76" s="66" t="s">
        <v>286</v>
      </c>
      <c r="B76" s="55">
        <v>9000</v>
      </c>
      <c r="C76" s="65" t="s">
        <v>287</v>
      </c>
      <c r="D76" s="56">
        <f t="shared" ref="D76:I76" ca="1" si="19">SUMIF($C$7:$C$75,"HD",D$7:D$75)</f>
        <v>10553287329.653679</v>
      </c>
      <c r="E76" s="56">
        <f t="shared" ca="1" si="19"/>
        <v>206100095844.28088</v>
      </c>
      <c r="F76" s="56">
        <f t="shared" ca="1" si="19"/>
        <v>5524900079.7963552</v>
      </c>
      <c r="G76" s="56">
        <f t="shared" ca="1" si="19"/>
        <v>26448245995.267349</v>
      </c>
      <c r="H76" s="56">
        <f t="shared" ca="1" si="19"/>
        <v>9247111250.7137527</v>
      </c>
      <c r="I76" s="56">
        <f t="shared" ca="1" si="19"/>
        <v>257873640499.71201</v>
      </c>
      <c r="K76" s="57">
        <f t="shared" ca="1" si="18"/>
        <v>4.0924257745783309E-2</v>
      </c>
      <c r="L76" s="57">
        <f t="shared" ca="1" si="18"/>
        <v>0.79922901559421333</v>
      </c>
      <c r="M76" s="57">
        <f t="shared" ca="1" si="18"/>
        <v>2.1424834539467114E-2</v>
      </c>
      <c r="N76" s="57">
        <f t="shared" ca="1" si="18"/>
        <v>0.102562813104959</v>
      </c>
      <c r="O76" s="57">
        <f t="shared" ca="1" si="18"/>
        <v>3.5859079015577319E-2</v>
      </c>
      <c r="P76" s="57">
        <f t="shared" ca="1" si="18"/>
        <v>1</v>
      </c>
      <c r="CQ76" s="62" t="s">
        <v>288</v>
      </c>
      <c r="CR76" s="62">
        <v>782</v>
      </c>
    </row>
    <row r="77" spans="1:96" ht="12.75" customHeight="1" x14ac:dyDescent="0.3">
      <c r="A77" s="66" t="s">
        <v>289</v>
      </c>
      <c r="B77" s="55">
        <v>9001</v>
      </c>
      <c r="C77" s="65" t="s">
        <v>290</v>
      </c>
      <c r="D77" s="56">
        <f t="shared" ref="D77:I77" ca="1" si="20">SUMIF($C$7:$C$75,"H",D$7:D$75)+SUMIF($C$7:$C$75,"E",D$7:D$75)</f>
        <v>0</v>
      </c>
      <c r="E77" s="56">
        <f t="shared" ca="1" si="20"/>
        <v>0</v>
      </c>
      <c r="F77" s="56">
        <f t="shared" ca="1" si="20"/>
        <v>0</v>
      </c>
      <c r="G77" s="56">
        <f t="shared" ca="1" si="20"/>
        <v>0</v>
      </c>
      <c r="H77" s="56">
        <f t="shared" ca="1" si="20"/>
        <v>0</v>
      </c>
      <c r="I77" s="56">
        <f t="shared" ca="1" si="20"/>
        <v>0</v>
      </c>
      <c r="K77" s="57">
        <f t="shared" ca="1" si="18"/>
        <v>0</v>
      </c>
      <c r="L77" s="57">
        <f t="shared" ca="1" si="18"/>
        <v>0</v>
      </c>
      <c r="M77" s="57">
        <f t="shared" ca="1" si="18"/>
        <v>0</v>
      </c>
      <c r="N77" s="57">
        <f t="shared" ca="1" si="18"/>
        <v>0</v>
      </c>
      <c r="O77" s="57">
        <f t="shared" ca="1" si="18"/>
        <v>0</v>
      </c>
      <c r="P77" s="57">
        <f t="shared" ca="1" si="18"/>
        <v>0</v>
      </c>
      <c r="CQ77" s="62" t="s">
        <v>291</v>
      </c>
      <c r="CR77" s="62">
        <v>783</v>
      </c>
    </row>
    <row r="78" spans="1:96" ht="12.75" customHeight="1" x14ac:dyDescent="0.3">
      <c r="A78" s="66" t="s">
        <v>292</v>
      </c>
      <c r="B78" s="55">
        <v>9003</v>
      </c>
      <c r="C78" s="65" t="s">
        <v>293</v>
      </c>
      <c r="D78" s="56">
        <f t="shared" ref="D78:I78" ca="1" si="21">D76+D77</f>
        <v>10553287329.653679</v>
      </c>
      <c r="E78" s="56">
        <f t="shared" ca="1" si="21"/>
        <v>206100095844.28088</v>
      </c>
      <c r="F78" s="56">
        <f t="shared" ca="1" si="21"/>
        <v>5524900079.7963552</v>
      </c>
      <c r="G78" s="56">
        <f t="shared" ca="1" si="21"/>
        <v>26448245995.267349</v>
      </c>
      <c r="H78" s="56">
        <f t="shared" ca="1" si="21"/>
        <v>9247111250.7137527</v>
      </c>
      <c r="I78" s="56">
        <f t="shared" ca="1" si="21"/>
        <v>257873640499.71201</v>
      </c>
      <c r="K78" s="57">
        <f t="shared" ca="1" si="18"/>
        <v>4.0924257745783309E-2</v>
      </c>
      <c r="L78" s="57">
        <f t="shared" ca="1" si="18"/>
        <v>0.79922901559421333</v>
      </c>
      <c r="M78" s="57">
        <f t="shared" ca="1" si="18"/>
        <v>2.1424834539467114E-2</v>
      </c>
      <c r="N78" s="57">
        <f t="shared" ca="1" si="18"/>
        <v>0.102562813104959</v>
      </c>
      <c r="O78" s="57">
        <f t="shared" ca="1" si="18"/>
        <v>3.5859079015577319E-2</v>
      </c>
      <c r="P78" s="57">
        <f t="shared" ca="1" si="18"/>
        <v>1</v>
      </c>
      <c r="CQ78" s="62" t="s">
        <v>294</v>
      </c>
      <c r="CR78" s="62">
        <v>784</v>
      </c>
    </row>
    <row r="79" spans="1:96" ht="12.75" customHeight="1" x14ac:dyDescent="0.25">
      <c r="CQ79" s="62" t="s">
        <v>295</v>
      </c>
      <c r="CR79" s="62">
        <v>785</v>
      </c>
    </row>
    <row r="80" spans="1:96" x14ac:dyDescent="0.25">
      <c r="CQ80" s="62" t="s">
        <v>296</v>
      </c>
      <c r="CR80" s="62">
        <v>786</v>
      </c>
    </row>
    <row r="81" spans="95:96" x14ac:dyDescent="0.25">
      <c r="CQ81" s="62" t="s">
        <v>297</v>
      </c>
      <c r="CR81" s="62">
        <v>789</v>
      </c>
    </row>
    <row r="82" spans="95:96" x14ac:dyDescent="0.25">
      <c r="CQ82" s="62" t="s">
        <v>298</v>
      </c>
      <c r="CR82" s="62">
        <v>790</v>
      </c>
    </row>
    <row r="83" spans="95:96" x14ac:dyDescent="0.25">
      <c r="CQ83" s="62" t="s">
        <v>299</v>
      </c>
      <c r="CR83" s="62">
        <v>791</v>
      </c>
    </row>
    <row r="84" spans="95:96" x14ac:dyDescent="0.25">
      <c r="CQ84" s="62" t="s">
        <v>300</v>
      </c>
      <c r="CR84" s="62">
        <v>792</v>
      </c>
    </row>
    <row r="85" spans="95:96" x14ac:dyDescent="0.25">
      <c r="CQ85" s="62" t="s">
        <v>301</v>
      </c>
      <c r="CR85" s="62">
        <v>793</v>
      </c>
    </row>
    <row r="86" spans="95:96" x14ac:dyDescent="0.25">
      <c r="CQ86" s="62" t="s">
        <v>302</v>
      </c>
      <c r="CR86" s="62">
        <v>794</v>
      </c>
    </row>
    <row r="87" spans="95:96" x14ac:dyDescent="0.25">
      <c r="CQ87" s="62" t="s">
        <v>303</v>
      </c>
      <c r="CR87" s="62">
        <v>795</v>
      </c>
    </row>
    <row r="88" spans="95:96" x14ac:dyDescent="0.25">
      <c r="CQ88" s="62" t="s">
        <v>304</v>
      </c>
      <c r="CR88" s="62">
        <v>796</v>
      </c>
    </row>
    <row r="89" spans="95:96" x14ac:dyDescent="0.25">
      <c r="CQ89" s="62" t="s">
        <v>305</v>
      </c>
      <c r="CR89" s="62">
        <v>797</v>
      </c>
    </row>
    <row r="90" spans="95:96" x14ac:dyDescent="0.25">
      <c r="CQ90" s="62" t="s">
        <v>306</v>
      </c>
      <c r="CR90" s="62">
        <v>798</v>
      </c>
    </row>
    <row r="91" spans="95:96" x14ac:dyDescent="0.25">
      <c r="CQ91" s="62" t="s">
        <v>307</v>
      </c>
      <c r="CR91" s="62">
        <v>799</v>
      </c>
    </row>
    <row r="92" spans="95:96" x14ac:dyDescent="0.25">
      <c r="CQ92" s="62" t="s">
        <v>308</v>
      </c>
      <c r="CR92" s="62">
        <v>707</v>
      </c>
    </row>
    <row r="93" spans="95:96" x14ac:dyDescent="0.25">
      <c r="CQ93" s="62" t="s">
        <v>309</v>
      </c>
      <c r="CR93" s="62">
        <v>771</v>
      </c>
    </row>
    <row r="94" spans="95:96" x14ac:dyDescent="0.25">
      <c r="CQ94" s="62" t="s">
        <v>310</v>
      </c>
      <c r="CR94" s="62">
        <v>708</v>
      </c>
    </row>
    <row r="95" spans="95:96" x14ac:dyDescent="0.25">
      <c r="CQ95" s="62" t="s">
        <v>311</v>
      </c>
      <c r="CR95" s="62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5ADB43A6-AF21-4A72-A1B8-E17E271E739F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4570B-00F9-4A1A-83DD-1AE3B28E4EC4}">
  <dimension ref="A1:CV78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4" width="15.6640625" style="3" customWidth="1"/>
    <col min="95" max="100" width="15.5546875" style="3" customWidth="1"/>
    <col min="101" max="16384" width="9.109375" style="3"/>
  </cols>
  <sheetData>
    <row r="1" spans="1:100" ht="15" customHeight="1" x14ac:dyDescent="0.3">
      <c r="A1" s="1" t="s">
        <v>0</v>
      </c>
      <c r="B1" s="2"/>
      <c r="C1" s="2"/>
    </row>
    <row r="2" spans="1:100" ht="15" customHeight="1" x14ac:dyDescent="0.3">
      <c r="A2" s="1" t="s">
        <v>312</v>
      </c>
      <c r="B2" s="68" t="s">
        <v>8</v>
      </c>
      <c r="C2" s="2"/>
      <c r="E2" s="81" t="s">
        <v>1</v>
      </c>
      <c r="F2" s="82"/>
      <c r="G2" s="83"/>
      <c r="H2" s="5"/>
    </row>
    <row r="3" spans="1:100" ht="15" customHeight="1" x14ac:dyDescent="0.3">
      <c r="A3" s="4" t="s">
        <v>357</v>
      </c>
      <c r="B3" s="2"/>
      <c r="C3" s="2"/>
    </row>
    <row r="4" spans="1:100" ht="22.5" customHeight="1" x14ac:dyDescent="0.25"/>
    <row r="5" spans="1:100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707</v>
      </c>
      <c r="N5" s="10">
        <v>708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69"/>
    </row>
    <row r="6" spans="1:100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99</v>
      </c>
      <c r="N6" s="7" t="s">
        <v>108</v>
      </c>
      <c r="O6" s="7" t="s">
        <v>41</v>
      </c>
      <c r="P6" s="7" t="s">
        <v>42</v>
      </c>
      <c r="Q6" s="7" t="s">
        <v>37</v>
      </c>
      <c r="R6" s="7" t="s">
        <v>313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314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315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69" t="s">
        <v>316</v>
      </c>
    </row>
    <row r="7" spans="1:100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12045864.51</v>
      </c>
      <c r="E7" s="21">
        <f t="shared" ref="E7:T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12045864.51</v>
      </c>
      <c r="H7" s="21">
        <f t="shared" ca="1" si="0"/>
        <v>217054.99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48167218.240000002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U7:AJ22" ca="1" si="1">IFERROR(INDIRECT("'"&amp;$B$2&amp;"'!"&amp;ADDRESS(MATCH($B7,INDIRECT("'"&amp;$B$2&amp;"'!$B$1:$B$1095"),0),MATCH(U$5,INDIRECT("'"&amp;$B$2&amp;"'!5:5"),0))),0)</f>
        <v>0</v>
      </c>
      <c r="V7" s="21">
        <f t="shared" ca="1" si="1"/>
        <v>0</v>
      </c>
      <c r="W7" s="21">
        <f t="shared" ca="1" si="1"/>
        <v>0</v>
      </c>
      <c r="X7" s="21">
        <f t="shared" ca="1" si="1"/>
        <v>0</v>
      </c>
      <c r="Y7" s="21">
        <f t="shared" ca="1" si="1"/>
        <v>284055.11</v>
      </c>
      <c r="Z7" s="21">
        <f t="shared" ca="1" si="1"/>
        <v>14282535.710000001</v>
      </c>
      <c r="AA7" s="21">
        <f t="shared" ca="1" si="1"/>
        <v>0</v>
      </c>
      <c r="AB7" s="21">
        <f t="shared" ca="1" si="1"/>
        <v>2090635.64</v>
      </c>
      <c r="AC7" s="21">
        <f t="shared" ca="1" si="1"/>
        <v>0</v>
      </c>
      <c r="AD7" s="21">
        <f t="shared" ca="1" si="1"/>
        <v>0</v>
      </c>
      <c r="AE7" s="21">
        <f t="shared" ca="1" si="1"/>
        <v>0</v>
      </c>
      <c r="AF7" s="21">
        <f t="shared" ca="1" si="1"/>
        <v>0</v>
      </c>
      <c r="AG7" s="21">
        <f t="shared" ca="1" si="1"/>
        <v>0</v>
      </c>
      <c r="AH7" s="21">
        <f t="shared" ca="1" si="1"/>
        <v>0</v>
      </c>
      <c r="AI7" s="21">
        <f t="shared" ca="1" si="1"/>
        <v>0</v>
      </c>
      <c r="AJ7" s="21">
        <f t="shared" ca="1" si="1"/>
        <v>0</v>
      </c>
      <c r="AK7" s="21">
        <f t="shared" ref="AK7:AZ22" ca="1" si="2">IFERROR(INDIRECT("'"&amp;$B$2&amp;"'!"&amp;ADDRESS(MATCH($B7,INDIRECT("'"&amp;$B$2&amp;"'!$B$1:$B$1095"),0),MATCH(AK$5,INDIRECT("'"&amp;$B$2&amp;"'!5:5"),0))),0)</f>
        <v>0</v>
      </c>
      <c r="AL7" s="21">
        <f t="shared" ca="1" si="2"/>
        <v>0</v>
      </c>
      <c r="AM7" s="21">
        <f t="shared" ca="1" si="2"/>
        <v>4298961.78</v>
      </c>
      <c r="AN7" s="21">
        <f t="shared" ca="1" si="2"/>
        <v>0</v>
      </c>
      <c r="AO7" s="21">
        <f t="shared" ca="1" si="2"/>
        <v>0</v>
      </c>
      <c r="AP7" s="21">
        <f t="shared" ca="1" si="2"/>
        <v>37937.480000000003</v>
      </c>
      <c r="AQ7" s="21">
        <f t="shared" ca="1" si="2"/>
        <v>0</v>
      </c>
      <c r="AR7" s="21">
        <f t="shared" ca="1" si="2"/>
        <v>0</v>
      </c>
      <c r="AS7" s="21">
        <f t="shared" ca="1" si="2"/>
        <v>0</v>
      </c>
      <c r="AT7" s="21">
        <f t="shared" ca="1" si="2"/>
        <v>0</v>
      </c>
      <c r="AU7" s="21">
        <f t="shared" ca="1" si="2"/>
        <v>0</v>
      </c>
      <c r="AV7" s="21">
        <f t="shared" ca="1" si="2"/>
        <v>0</v>
      </c>
      <c r="AW7" s="21">
        <f t="shared" ca="1" si="2"/>
        <v>0</v>
      </c>
      <c r="AX7" s="21">
        <f t="shared" ca="1" si="2"/>
        <v>0</v>
      </c>
      <c r="AY7" s="21">
        <f t="shared" ca="1" si="2"/>
        <v>0</v>
      </c>
      <c r="AZ7" s="21">
        <f t="shared" ca="1" si="2"/>
        <v>0</v>
      </c>
      <c r="BA7" s="21">
        <f t="shared" ref="BA7:BP22" ca="1" si="3">IFERROR(INDIRECT("'"&amp;$B$2&amp;"'!"&amp;ADDRESS(MATCH($B7,INDIRECT("'"&amp;$B$2&amp;"'!$B$1:$B$1095"),0),MATCH(BA$5,INDIRECT("'"&amp;$B$2&amp;"'!5:5"),0))),0)</f>
        <v>0</v>
      </c>
      <c r="BB7" s="21">
        <f t="shared" ca="1" si="3"/>
        <v>0</v>
      </c>
      <c r="BC7" s="21">
        <f t="shared" ca="1" si="3"/>
        <v>0</v>
      </c>
      <c r="BD7" s="21">
        <f t="shared" ca="1" si="3"/>
        <v>4240063.55</v>
      </c>
      <c r="BE7" s="21">
        <f t="shared" ca="1" si="3"/>
        <v>0</v>
      </c>
      <c r="BF7" s="21">
        <f t="shared" ca="1" si="3"/>
        <v>0</v>
      </c>
      <c r="BG7" s="21">
        <f t="shared" ca="1" si="3"/>
        <v>0</v>
      </c>
      <c r="BH7" s="21">
        <f t="shared" ca="1" si="3"/>
        <v>0</v>
      </c>
      <c r="BI7" s="21">
        <f t="shared" ca="1" si="3"/>
        <v>0</v>
      </c>
      <c r="BJ7" s="21">
        <f t="shared" ca="1" si="3"/>
        <v>0</v>
      </c>
      <c r="BK7" s="21">
        <f t="shared" ca="1" si="3"/>
        <v>0</v>
      </c>
      <c r="BL7" s="21">
        <f t="shared" ca="1" si="3"/>
        <v>0</v>
      </c>
      <c r="BM7" s="21">
        <f t="shared" ca="1" si="3"/>
        <v>0</v>
      </c>
      <c r="BN7" s="21">
        <f t="shared" ca="1" si="3"/>
        <v>0</v>
      </c>
      <c r="BO7" s="21">
        <f t="shared" ca="1" si="3"/>
        <v>0</v>
      </c>
      <c r="BP7" s="21">
        <f t="shared" ca="1" si="3"/>
        <v>0</v>
      </c>
      <c r="BQ7" s="21">
        <f t="shared" ref="BQ7:CG21" ca="1" si="4">IFERROR(INDIRECT("'"&amp;$B$2&amp;"'!"&amp;ADDRESS(MATCH($B7,INDIRECT("'"&amp;$B$2&amp;"'!$B$1:$B$1095"),0),MATCH(BQ$5,INDIRECT("'"&amp;$B$2&amp;"'!5:5"),0))),0)</f>
        <v>0</v>
      </c>
      <c r="BR7" s="21">
        <f t="shared" ca="1" si="4"/>
        <v>0</v>
      </c>
      <c r="BS7" s="21">
        <f t="shared" ca="1" si="4"/>
        <v>0</v>
      </c>
      <c r="BT7" s="21">
        <f t="shared" ca="1" si="4"/>
        <v>0</v>
      </c>
      <c r="BU7" s="21">
        <f t="shared" ca="1" si="4"/>
        <v>0</v>
      </c>
      <c r="BV7" s="21">
        <f t="shared" ca="1" si="4"/>
        <v>0</v>
      </c>
      <c r="BW7" s="21">
        <f t="shared" ca="1" si="4"/>
        <v>0</v>
      </c>
      <c r="BX7" s="21">
        <f t="shared" ca="1" si="4"/>
        <v>0</v>
      </c>
      <c r="BY7" s="21">
        <f t="shared" ca="1" si="4"/>
        <v>0</v>
      </c>
      <c r="BZ7" s="21">
        <f t="shared" ca="1" si="4"/>
        <v>0</v>
      </c>
      <c r="CA7" s="21">
        <f t="shared" ca="1" si="4"/>
        <v>0</v>
      </c>
      <c r="CB7" s="21">
        <f t="shared" ca="1" si="4"/>
        <v>0</v>
      </c>
      <c r="CC7" s="21">
        <f t="shared" ca="1" si="4"/>
        <v>0</v>
      </c>
      <c r="CD7" s="21">
        <f t="shared" ca="1" si="4"/>
        <v>0</v>
      </c>
      <c r="CE7" s="21">
        <f t="shared" ca="1" si="4"/>
        <v>0</v>
      </c>
      <c r="CF7" s="21">
        <f t="shared" ca="1" si="4"/>
        <v>0</v>
      </c>
      <c r="CG7" s="21">
        <f t="shared" ca="1" si="4"/>
        <v>0</v>
      </c>
      <c r="CH7" s="21">
        <f t="shared" ref="CH7:CI21" ca="1" si="5">IFERROR(INDIRECT("'"&amp;$B$2&amp;"'!"&amp;ADDRESS(MATCH($B7,INDIRECT("'"&amp;$B$2&amp;"'!$B$1:$B$1095"),0),MATCH(CH$5,INDIRECT("'"&amp;$B$2&amp;"'!5:5"),0))),0)</f>
        <v>0</v>
      </c>
      <c r="CI7" s="21">
        <f t="shared" ca="1" si="5"/>
        <v>0</v>
      </c>
      <c r="CJ7" s="22">
        <f ca="1">CK7+CL7+CM7+CP7</f>
        <v>0</v>
      </c>
      <c r="CK7" s="21">
        <f t="shared" ref="CK7:CL22" ca="1" si="6">IFERROR(INDIRECT("'"&amp;$B$2&amp;"'!"&amp;ADDRESS(MATCH($B7,INDIRECT("'"&amp;$B$2&amp;"'!$B$1:$B$1095"),0),MATCH(CK$5,INDIRECT("'"&amp;$B$2&amp;"'!5:5"),0))),0)</f>
        <v>0</v>
      </c>
      <c r="CL7" s="21">
        <f t="shared" ca="1" si="6"/>
        <v>0</v>
      </c>
      <c r="CM7" s="22">
        <f ca="1">+CN7+CO7</f>
        <v>0</v>
      </c>
      <c r="CN7" s="21">
        <f t="shared" ref="CN7:CO22" ca="1" si="7">IFERROR(INDIRECT("'"&amp;$B$2&amp;"'!"&amp;ADDRESS(MATCH($B7,INDIRECT("'"&amp;$B$2&amp;"'!$B$1:$B$1095"),0),MATCH(CN$5,INDIRECT("'"&amp;$B$2&amp;"'!5:5"),0))),0)</f>
        <v>0</v>
      </c>
      <c r="CO7" s="21">
        <f t="shared" ca="1" si="7"/>
        <v>0</v>
      </c>
      <c r="CP7" s="22">
        <f ca="1">+CQ7+CR7</f>
        <v>0</v>
      </c>
      <c r="CQ7" s="21">
        <f t="shared" ref="CQ7:CU22" ca="1" si="8">IFERROR(INDIRECT("'"&amp;$B$2&amp;"'!"&amp;ADDRESS(MATCH($B7,INDIRECT("'"&amp;$B$2&amp;"'!$B$1:$B$1095"),0),MATCH(CQ$5,INDIRECT("'"&amp;$B$2&amp;"'!5:5"),0))),0)</f>
        <v>0</v>
      </c>
      <c r="CR7" s="21">
        <f t="shared" ca="1" si="8"/>
        <v>0</v>
      </c>
      <c r="CS7" s="21">
        <f t="shared" ca="1" si="8"/>
        <v>73592.72</v>
      </c>
      <c r="CT7" s="21">
        <f t="shared" ca="1" si="8"/>
        <v>0</v>
      </c>
      <c r="CU7" s="21">
        <f t="shared" ca="1" si="8"/>
        <v>0</v>
      </c>
      <c r="CV7" s="22">
        <f t="shared" ref="CV7:CV59" ca="1" si="9">+D7+SUM(H7:CJ7)+SUM(CS7:CU7)</f>
        <v>85737919.730000004</v>
      </c>
    </row>
    <row r="8" spans="1:100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0">+E8+F8+G8</f>
        <v>2009530126.2399983</v>
      </c>
      <c r="E8" s="21">
        <f t="shared" ca="1" si="0"/>
        <v>88196100.639999866</v>
      </c>
      <c r="F8" s="21">
        <f t="shared" ca="1" si="0"/>
        <v>1054896149.7399998</v>
      </c>
      <c r="G8" s="21">
        <f t="shared" ca="1" si="0"/>
        <v>866437875.8599987</v>
      </c>
      <c r="H8" s="21">
        <f t="shared" ca="1" si="0"/>
        <v>153049183.92000008</v>
      </c>
      <c r="I8" s="21">
        <f t="shared" ca="1" si="0"/>
        <v>207369.09000015259</v>
      </c>
      <c r="J8" s="21">
        <f t="shared" ca="1" si="0"/>
        <v>77976.440000001341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1">
        <f t="shared" ca="1" si="0"/>
        <v>78276936.139999986</v>
      </c>
      <c r="P8" s="21">
        <f t="shared" ca="1" si="0"/>
        <v>0</v>
      </c>
      <c r="Q8" s="21">
        <f t="shared" ca="1" si="0"/>
        <v>7155675.9899999499</v>
      </c>
      <c r="R8" s="21">
        <f t="shared" ca="1" si="0"/>
        <v>0</v>
      </c>
      <c r="S8" s="21">
        <f t="shared" ca="1" si="0"/>
        <v>0</v>
      </c>
      <c r="T8" s="21">
        <f t="shared" ca="1" si="0"/>
        <v>443777452.66000032</v>
      </c>
      <c r="U8" s="21">
        <f t="shared" ca="1" si="1"/>
        <v>0</v>
      </c>
      <c r="V8" s="21">
        <f t="shared" ca="1" si="1"/>
        <v>35041404.559999943</v>
      </c>
      <c r="W8" s="21">
        <f t="shared" ca="1" si="1"/>
        <v>278236321.11999989</v>
      </c>
      <c r="X8" s="21">
        <f t="shared" ca="1" si="1"/>
        <v>8487</v>
      </c>
      <c r="Y8" s="21">
        <f t="shared" ca="1" si="1"/>
        <v>39482315.459999979</v>
      </c>
      <c r="Z8" s="21">
        <f t="shared" ca="1" si="1"/>
        <v>277806689.96999997</v>
      </c>
      <c r="AA8" s="21">
        <f t="shared" ca="1" si="1"/>
        <v>15415.999999999854</v>
      </c>
      <c r="AB8" s="21">
        <f t="shared" ca="1" si="1"/>
        <v>0</v>
      </c>
      <c r="AC8" s="21">
        <f t="shared" ca="1" si="1"/>
        <v>364760.45000000298</v>
      </c>
      <c r="AD8" s="21">
        <f t="shared" ca="1" si="1"/>
        <v>2565253.2700000405</v>
      </c>
      <c r="AE8" s="21">
        <f t="shared" ca="1" si="1"/>
        <v>0</v>
      </c>
      <c r="AF8" s="21">
        <f t="shared" ca="1" si="1"/>
        <v>1333268.1499999985</v>
      </c>
      <c r="AG8" s="21">
        <f t="shared" ca="1" si="1"/>
        <v>2646657.6699999869</v>
      </c>
      <c r="AH8" s="21">
        <f t="shared" ca="1" si="1"/>
        <v>2807071.4300000072</v>
      </c>
      <c r="AI8" s="21">
        <f t="shared" ca="1" si="1"/>
        <v>0</v>
      </c>
      <c r="AJ8" s="21">
        <f t="shared" ca="1" si="1"/>
        <v>125481.35000000009</v>
      </c>
      <c r="AK8" s="21">
        <f t="shared" ca="1" si="2"/>
        <v>72172.920000000042</v>
      </c>
      <c r="AL8" s="21">
        <f t="shared" ca="1" si="2"/>
        <v>0</v>
      </c>
      <c r="AM8" s="21">
        <f t="shared" ca="1" si="2"/>
        <v>39306324.800000012</v>
      </c>
      <c r="AN8" s="21">
        <f t="shared" ca="1" si="2"/>
        <v>0</v>
      </c>
      <c r="AO8" s="21">
        <f t="shared" ca="1" si="2"/>
        <v>0</v>
      </c>
      <c r="AP8" s="21">
        <f t="shared" ca="1" si="2"/>
        <v>927514.9299999997</v>
      </c>
      <c r="AQ8" s="21">
        <f t="shared" ca="1" si="2"/>
        <v>0</v>
      </c>
      <c r="AR8" s="21">
        <f t="shared" ca="1" si="2"/>
        <v>0</v>
      </c>
      <c r="AS8" s="21">
        <f t="shared" ca="1" si="2"/>
        <v>0</v>
      </c>
      <c r="AT8" s="21">
        <f t="shared" ca="1" si="2"/>
        <v>0</v>
      </c>
      <c r="AU8" s="21">
        <f t="shared" ca="1" si="2"/>
        <v>0</v>
      </c>
      <c r="AV8" s="21">
        <f t="shared" ca="1" si="2"/>
        <v>0</v>
      </c>
      <c r="AW8" s="21">
        <f t="shared" ca="1" si="2"/>
        <v>0</v>
      </c>
      <c r="AX8" s="21">
        <f t="shared" ca="1" si="2"/>
        <v>0</v>
      </c>
      <c r="AY8" s="21">
        <f t="shared" ca="1" si="2"/>
        <v>0</v>
      </c>
      <c r="AZ8" s="21">
        <f t="shared" ca="1" si="2"/>
        <v>0</v>
      </c>
      <c r="BA8" s="21">
        <f t="shared" ca="1" si="3"/>
        <v>0</v>
      </c>
      <c r="BB8" s="21">
        <f t="shared" ca="1" si="3"/>
        <v>0</v>
      </c>
      <c r="BC8" s="21">
        <f t="shared" ca="1" si="3"/>
        <v>0</v>
      </c>
      <c r="BD8" s="21">
        <f t="shared" ca="1" si="3"/>
        <v>6532612.5899999738</v>
      </c>
      <c r="BE8" s="21">
        <f t="shared" ca="1" si="3"/>
        <v>0</v>
      </c>
      <c r="BF8" s="21">
        <f t="shared" ca="1" si="3"/>
        <v>0</v>
      </c>
      <c r="BG8" s="21">
        <f t="shared" ca="1" si="3"/>
        <v>0</v>
      </c>
      <c r="BH8" s="21">
        <f t="shared" ca="1" si="3"/>
        <v>0</v>
      </c>
      <c r="BI8" s="21">
        <f t="shared" ca="1" si="3"/>
        <v>0</v>
      </c>
      <c r="BJ8" s="21">
        <f t="shared" ca="1" si="3"/>
        <v>0</v>
      </c>
      <c r="BK8" s="21">
        <f t="shared" ca="1" si="3"/>
        <v>0</v>
      </c>
      <c r="BL8" s="21">
        <f t="shared" ca="1" si="3"/>
        <v>0</v>
      </c>
      <c r="BM8" s="21">
        <f t="shared" ca="1" si="3"/>
        <v>60617839.440000027</v>
      </c>
      <c r="BN8" s="21">
        <f t="shared" ca="1" si="3"/>
        <v>35648.150000000373</v>
      </c>
      <c r="BO8" s="21">
        <f t="shared" ca="1" si="3"/>
        <v>0</v>
      </c>
      <c r="BP8" s="21">
        <f t="shared" ca="1" si="3"/>
        <v>2631462422.4200001</v>
      </c>
      <c r="BQ8" s="21">
        <f t="shared" ca="1" si="4"/>
        <v>408705.8900000006</v>
      </c>
      <c r="BR8" s="21">
        <f t="shared" ca="1" si="4"/>
        <v>80087256.450000167</v>
      </c>
      <c r="BS8" s="21">
        <f t="shared" ca="1" si="4"/>
        <v>39264507.470000029</v>
      </c>
      <c r="BT8" s="21">
        <f t="shared" ca="1" si="4"/>
        <v>0</v>
      </c>
      <c r="BU8" s="21">
        <f t="shared" ca="1" si="4"/>
        <v>0</v>
      </c>
      <c r="BV8" s="21">
        <f t="shared" ca="1" si="4"/>
        <v>-3548035.3300000131</v>
      </c>
      <c r="BW8" s="21">
        <f t="shared" ca="1" si="4"/>
        <v>0</v>
      </c>
      <c r="BX8" s="21">
        <f t="shared" ca="1" si="4"/>
        <v>564463.46</v>
      </c>
      <c r="BY8" s="21">
        <f t="shared" ca="1" si="4"/>
        <v>0</v>
      </c>
      <c r="BZ8" s="21">
        <f t="shared" ca="1" si="4"/>
        <v>0</v>
      </c>
      <c r="CA8" s="21">
        <f t="shared" ca="1" si="4"/>
        <v>15329497.830000002</v>
      </c>
      <c r="CB8" s="21">
        <f t="shared" ca="1" si="4"/>
        <v>211489610.13000003</v>
      </c>
      <c r="CC8" s="21">
        <f t="shared" ca="1" si="4"/>
        <v>1951766.45</v>
      </c>
      <c r="CD8" s="21">
        <f t="shared" ca="1" si="4"/>
        <v>93051341.280000001</v>
      </c>
      <c r="CE8" s="21">
        <f t="shared" ca="1" si="4"/>
        <v>-3428.5699999998324</v>
      </c>
      <c r="CF8" s="21">
        <f t="shared" ca="1" si="4"/>
        <v>0</v>
      </c>
      <c r="CG8" s="21">
        <f t="shared" ca="1" si="4"/>
        <v>1993649.7300000002</v>
      </c>
      <c r="CH8" s="21">
        <f t="shared" ca="1" si="5"/>
        <v>15873793.810000001</v>
      </c>
      <c r="CI8" s="21">
        <f t="shared" ca="1" si="5"/>
        <v>0</v>
      </c>
      <c r="CJ8" s="22">
        <f t="shared" ref="CJ8:CJ22" ca="1" si="11">CK8+CL8+CM8+CP8</f>
        <v>1040307949.9800005</v>
      </c>
      <c r="CK8" s="21">
        <f t="shared" ca="1" si="6"/>
        <v>0</v>
      </c>
      <c r="CL8" s="21">
        <f t="shared" ca="1" si="6"/>
        <v>0</v>
      </c>
      <c r="CM8" s="22">
        <f t="shared" ref="CM8:CM22" ca="1" si="12">+CN8+CO8</f>
        <v>118363204.75999999</v>
      </c>
      <c r="CN8" s="21">
        <f t="shared" ca="1" si="7"/>
        <v>57572.03</v>
      </c>
      <c r="CO8" s="21">
        <f t="shared" ca="1" si="7"/>
        <v>118305632.72999999</v>
      </c>
      <c r="CP8" s="22">
        <f t="shared" ref="CP8:CP22" ca="1" si="13">+CQ8+CR8</f>
        <v>921944745.22000051</v>
      </c>
      <c r="CQ8" s="21">
        <f t="shared" ca="1" si="8"/>
        <v>13046836.45999999</v>
      </c>
      <c r="CR8" s="21">
        <f t="shared" ca="1" si="8"/>
        <v>908897908.76000047</v>
      </c>
      <c r="CS8" s="21">
        <f t="shared" ca="1" si="8"/>
        <v>0</v>
      </c>
      <c r="CT8" s="21">
        <f t="shared" ca="1" si="8"/>
        <v>0</v>
      </c>
      <c r="CU8" s="21">
        <f t="shared" ca="1" si="8"/>
        <v>0</v>
      </c>
      <c r="CV8" s="22">
        <f t="shared" ca="1" si="9"/>
        <v>7568233460.7399998</v>
      </c>
    </row>
    <row r="9" spans="1:100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0"/>
        <v>389218666.61000001</v>
      </c>
      <c r="E9" s="21">
        <f t="shared" ca="1" si="0"/>
        <v>5126018.7200000035</v>
      </c>
      <c r="F9" s="21">
        <f t="shared" ca="1" si="0"/>
        <v>212597498.78999999</v>
      </c>
      <c r="G9" s="21">
        <f t="shared" ca="1" si="0"/>
        <v>171495149.09999999</v>
      </c>
      <c r="H9" s="21">
        <f t="shared" ca="1" si="0"/>
        <v>91813820.079999939</v>
      </c>
      <c r="I9" s="21">
        <f t="shared" ca="1" si="0"/>
        <v>1730904.6499999997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0"/>
        <v>53233634.729999997</v>
      </c>
      <c r="P9" s="21">
        <f t="shared" ca="1" si="0"/>
        <v>0</v>
      </c>
      <c r="Q9" s="21">
        <f t="shared" ca="1" si="0"/>
        <v>21082049.400000002</v>
      </c>
      <c r="R9" s="21">
        <f t="shared" ca="1" si="0"/>
        <v>0</v>
      </c>
      <c r="S9" s="21">
        <f t="shared" ca="1" si="0"/>
        <v>0</v>
      </c>
      <c r="T9" s="21">
        <f t="shared" ca="1" si="0"/>
        <v>724509133.93999994</v>
      </c>
      <c r="U9" s="21">
        <f t="shared" ca="1" si="1"/>
        <v>161354442.74000004</v>
      </c>
      <c r="V9" s="21">
        <f t="shared" ca="1" si="1"/>
        <v>1581927.0600000003</v>
      </c>
      <c r="W9" s="21">
        <f t="shared" ca="1" si="1"/>
        <v>9472149.2199999969</v>
      </c>
      <c r="X9" s="21">
        <f t="shared" ca="1" si="1"/>
        <v>0</v>
      </c>
      <c r="Y9" s="21">
        <f t="shared" ca="1" si="1"/>
        <v>1062249.1599999997</v>
      </c>
      <c r="Z9" s="21">
        <f t="shared" ca="1" si="1"/>
        <v>67401942.990000159</v>
      </c>
      <c r="AA9" s="21">
        <f t="shared" ca="1" si="1"/>
        <v>0</v>
      </c>
      <c r="AB9" s="21">
        <f t="shared" ca="1" si="1"/>
        <v>0</v>
      </c>
      <c r="AC9" s="21">
        <f t="shared" ca="1" si="1"/>
        <v>669227.26999999979</v>
      </c>
      <c r="AD9" s="21">
        <f t="shared" ca="1" si="1"/>
        <v>680853.50999999978</v>
      </c>
      <c r="AE9" s="21">
        <f t="shared" ca="1" si="1"/>
        <v>0</v>
      </c>
      <c r="AF9" s="21">
        <f t="shared" ca="1" si="1"/>
        <v>58725.499999999993</v>
      </c>
      <c r="AG9" s="21">
        <f t="shared" ca="1" si="1"/>
        <v>0</v>
      </c>
      <c r="AH9" s="21">
        <f t="shared" ca="1" si="1"/>
        <v>3423968.95</v>
      </c>
      <c r="AI9" s="21">
        <f t="shared" ca="1" si="1"/>
        <v>0</v>
      </c>
      <c r="AJ9" s="21">
        <f t="shared" ca="1" si="1"/>
        <v>4318916.93</v>
      </c>
      <c r="AK9" s="21">
        <f t="shared" ca="1" si="2"/>
        <v>480</v>
      </c>
      <c r="AL9" s="21">
        <f t="shared" ca="1" si="2"/>
        <v>0</v>
      </c>
      <c r="AM9" s="21">
        <f t="shared" ca="1" si="2"/>
        <v>51420237.510000005</v>
      </c>
      <c r="AN9" s="21">
        <f t="shared" ca="1" si="2"/>
        <v>0</v>
      </c>
      <c r="AO9" s="21">
        <f t="shared" ca="1" si="2"/>
        <v>0</v>
      </c>
      <c r="AP9" s="21">
        <f t="shared" ca="1" si="2"/>
        <v>0</v>
      </c>
      <c r="AQ9" s="21">
        <f t="shared" ca="1" si="2"/>
        <v>0</v>
      </c>
      <c r="AR9" s="21">
        <f t="shared" ca="1" si="2"/>
        <v>0</v>
      </c>
      <c r="AS9" s="21">
        <f t="shared" ca="1" si="2"/>
        <v>0</v>
      </c>
      <c r="AT9" s="21">
        <f t="shared" ca="1" si="2"/>
        <v>0</v>
      </c>
      <c r="AU9" s="21">
        <f t="shared" ca="1" si="2"/>
        <v>0</v>
      </c>
      <c r="AV9" s="21">
        <f t="shared" ca="1" si="2"/>
        <v>0</v>
      </c>
      <c r="AW9" s="21">
        <f t="shared" ca="1" si="2"/>
        <v>0</v>
      </c>
      <c r="AX9" s="21">
        <f t="shared" ca="1" si="2"/>
        <v>0</v>
      </c>
      <c r="AY9" s="21">
        <f t="shared" ca="1" si="2"/>
        <v>0</v>
      </c>
      <c r="AZ9" s="21">
        <f t="shared" ca="1" si="2"/>
        <v>0</v>
      </c>
      <c r="BA9" s="21">
        <f t="shared" ca="1" si="3"/>
        <v>0</v>
      </c>
      <c r="BB9" s="21">
        <f t="shared" ca="1" si="3"/>
        <v>0</v>
      </c>
      <c r="BC9" s="21">
        <f t="shared" ca="1" si="3"/>
        <v>0</v>
      </c>
      <c r="BD9" s="21">
        <f t="shared" ca="1" si="3"/>
        <v>3750549.8200000008</v>
      </c>
      <c r="BE9" s="21">
        <f t="shared" ca="1" si="3"/>
        <v>0</v>
      </c>
      <c r="BF9" s="21">
        <f t="shared" ca="1" si="3"/>
        <v>0</v>
      </c>
      <c r="BG9" s="21">
        <f t="shared" ca="1" si="3"/>
        <v>0</v>
      </c>
      <c r="BH9" s="21">
        <f t="shared" ca="1" si="3"/>
        <v>0</v>
      </c>
      <c r="BI9" s="21">
        <f t="shared" ca="1" si="3"/>
        <v>0</v>
      </c>
      <c r="BJ9" s="21">
        <f t="shared" ca="1" si="3"/>
        <v>0</v>
      </c>
      <c r="BK9" s="21">
        <f t="shared" ca="1" si="3"/>
        <v>0</v>
      </c>
      <c r="BL9" s="21">
        <f t="shared" ca="1" si="3"/>
        <v>0</v>
      </c>
      <c r="BM9" s="21">
        <f t="shared" ca="1" si="3"/>
        <v>0</v>
      </c>
      <c r="BN9" s="21">
        <f t="shared" ca="1" si="3"/>
        <v>3982.2699999999995</v>
      </c>
      <c r="BO9" s="21">
        <f t="shared" ca="1" si="3"/>
        <v>0</v>
      </c>
      <c r="BP9" s="21">
        <f t="shared" ca="1" si="3"/>
        <v>44109680.219999984</v>
      </c>
      <c r="BQ9" s="21">
        <f t="shared" ca="1" si="4"/>
        <v>99014445.959999993</v>
      </c>
      <c r="BR9" s="21">
        <f t="shared" ca="1" si="4"/>
        <v>51412652.149999984</v>
      </c>
      <c r="BS9" s="21">
        <f t="shared" ca="1" si="4"/>
        <v>17982654.470000006</v>
      </c>
      <c r="BT9" s="21">
        <f t="shared" ca="1" si="4"/>
        <v>0</v>
      </c>
      <c r="BU9" s="21">
        <f t="shared" ca="1" si="4"/>
        <v>0</v>
      </c>
      <c r="BV9" s="21">
        <f t="shared" ca="1" si="4"/>
        <v>21275487.969999999</v>
      </c>
      <c r="BW9" s="21">
        <f t="shared" ca="1" si="4"/>
        <v>0</v>
      </c>
      <c r="BX9" s="21">
        <f t="shared" ca="1" si="4"/>
        <v>20.63</v>
      </c>
      <c r="BY9" s="21">
        <f t="shared" ca="1" si="4"/>
        <v>0</v>
      </c>
      <c r="BZ9" s="21">
        <f t="shared" ca="1" si="4"/>
        <v>0</v>
      </c>
      <c r="CA9" s="21">
        <f t="shared" ca="1" si="4"/>
        <v>2277.11</v>
      </c>
      <c r="CB9" s="21">
        <f t="shared" ca="1" si="4"/>
        <v>-301489.91000000003</v>
      </c>
      <c r="CC9" s="21">
        <f t="shared" ca="1" si="4"/>
        <v>38176.789999999994</v>
      </c>
      <c r="CD9" s="21">
        <f t="shared" ca="1" si="4"/>
        <v>361508.73000000004</v>
      </c>
      <c r="CE9" s="21">
        <f t="shared" ca="1" si="4"/>
        <v>0</v>
      </c>
      <c r="CF9" s="21">
        <f t="shared" ca="1" si="4"/>
        <v>0</v>
      </c>
      <c r="CG9" s="21">
        <f t="shared" ca="1" si="4"/>
        <v>868.83</v>
      </c>
      <c r="CH9" s="21">
        <f t="shared" ca="1" si="5"/>
        <v>95007.89</v>
      </c>
      <c r="CI9" s="21">
        <f t="shared" ca="1" si="5"/>
        <v>0</v>
      </c>
      <c r="CJ9" s="22">
        <f t="shared" ca="1" si="11"/>
        <v>2531148990.1800036</v>
      </c>
      <c r="CK9" s="21">
        <f t="shared" ca="1" si="6"/>
        <v>0</v>
      </c>
      <c r="CL9" s="21">
        <f t="shared" ca="1" si="6"/>
        <v>250196.11000000002</v>
      </c>
      <c r="CM9" s="22">
        <f t="shared" ca="1" si="12"/>
        <v>772921870.94000149</v>
      </c>
      <c r="CN9" s="21">
        <f t="shared" ca="1" si="7"/>
        <v>169670467.08000007</v>
      </c>
      <c r="CO9" s="21">
        <f t="shared" ca="1" si="7"/>
        <v>603251403.86000144</v>
      </c>
      <c r="CP9" s="22">
        <f t="shared" ca="1" si="13"/>
        <v>1757976923.130002</v>
      </c>
      <c r="CQ9" s="21">
        <f t="shared" ca="1" si="8"/>
        <v>385498031.4100014</v>
      </c>
      <c r="CR9" s="21">
        <f t="shared" ca="1" si="8"/>
        <v>1372478891.7200007</v>
      </c>
      <c r="CS9" s="21">
        <f t="shared" ca="1" si="8"/>
        <v>1903661.8799999997</v>
      </c>
      <c r="CT9" s="21">
        <f t="shared" ca="1" si="8"/>
        <v>0</v>
      </c>
      <c r="CU9" s="21">
        <f t="shared" ca="1" si="8"/>
        <v>0</v>
      </c>
      <c r="CV9" s="22">
        <f t="shared" ca="1" si="9"/>
        <v>4353831805.2400036</v>
      </c>
    </row>
    <row r="10" spans="1:100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0"/>
        <v>2850180563.6700001</v>
      </c>
      <c r="E10" s="21">
        <f t="shared" ca="1" si="0"/>
        <v>427415839.33626366</v>
      </c>
      <c r="F10" s="21">
        <f t="shared" ca="1" si="0"/>
        <v>1093861141.3594246</v>
      </c>
      <c r="G10" s="21">
        <f t="shared" ca="1" si="0"/>
        <v>1328903582.9743116</v>
      </c>
      <c r="H10" s="21">
        <f t="shared" ca="1" si="0"/>
        <v>2405111.1900000004</v>
      </c>
      <c r="I10" s="21">
        <f t="shared" ca="1" si="0"/>
        <v>27661716.669999901</v>
      </c>
      <c r="J10" s="21">
        <f t="shared" ca="1" si="0"/>
        <v>0</v>
      </c>
      <c r="K10" s="21">
        <f t="shared" ca="1" si="0"/>
        <v>24025185.280000001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1">
        <f t="shared" ca="1" si="0"/>
        <v>219905795.14000002</v>
      </c>
      <c r="P10" s="21">
        <f t="shared" ca="1" si="0"/>
        <v>0</v>
      </c>
      <c r="Q10" s="21">
        <f t="shared" ca="1" si="0"/>
        <v>423724084.49000001</v>
      </c>
      <c r="R10" s="21">
        <f t="shared" ca="1" si="0"/>
        <v>0</v>
      </c>
      <c r="S10" s="21">
        <f t="shared" ca="1" si="0"/>
        <v>0</v>
      </c>
      <c r="T10" s="21">
        <f t="shared" ca="1" si="0"/>
        <v>1749675683.10989</v>
      </c>
      <c r="U10" s="21">
        <f t="shared" ca="1" si="1"/>
        <v>0</v>
      </c>
      <c r="V10" s="21">
        <f t="shared" ca="1" si="1"/>
        <v>510564267.84999299</v>
      </c>
      <c r="W10" s="21">
        <f t="shared" ca="1" si="1"/>
        <v>113675921.280001</v>
      </c>
      <c r="X10" s="21">
        <f t="shared" ca="1" si="1"/>
        <v>2365.2100000006599</v>
      </c>
      <c r="Y10" s="21">
        <f t="shared" ca="1" si="1"/>
        <v>80927711.280000001</v>
      </c>
      <c r="Z10" s="21">
        <f t="shared" ca="1" si="1"/>
        <v>442698825.740071</v>
      </c>
      <c r="AA10" s="21">
        <f t="shared" ca="1" si="1"/>
        <v>3.0013325158506632E-11</v>
      </c>
      <c r="AB10" s="21">
        <f t="shared" ca="1" si="1"/>
        <v>0</v>
      </c>
      <c r="AC10" s="21">
        <f t="shared" ca="1" si="1"/>
        <v>371186.94999994012</v>
      </c>
      <c r="AD10" s="21">
        <f t="shared" ca="1" si="1"/>
        <v>27915243.8699991</v>
      </c>
      <c r="AE10" s="21">
        <f t="shared" ca="1" si="1"/>
        <v>0</v>
      </c>
      <c r="AF10" s="21">
        <f t="shared" ca="1" si="1"/>
        <v>172444.38</v>
      </c>
      <c r="AG10" s="21">
        <f t="shared" ca="1" si="1"/>
        <v>117856840.43000001</v>
      </c>
      <c r="AH10" s="21">
        <f t="shared" ca="1" si="1"/>
        <v>9879023.2100000009</v>
      </c>
      <c r="AI10" s="21">
        <f t="shared" ca="1" si="1"/>
        <v>97781.659999999989</v>
      </c>
      <c r="AJ10" s="21">
        <f t="shared" ca="1" si="1"/>
        <v>23348414.170000002</v>
      </c>
      <c r="AK10" s="21">
        <f t="shared" ca="1" si="2"/>
        <v>0</v>
      </c>
      <c r="AL10" s="21">
        <f t="shared" ca="1" si="2"/>
        <v>0</v>
      </c>
      <c r="AM10" s="21">
        <f t="shared" ca="1" si="2"/>
        <v>234283695.39999998</v>
      </c>
      <c r="AN10" s="21">
        <f t="shared" ca="1" si="2"/>
        <v>0</v>
      </c>
      <c r="AO10" s="21">
        <f t="shared" ca="1" si="2"/>
        <v>0</v>
      </c>
      <c r="AP10" s="21">
        <f t="shared" ca="1" si="2"/>
        <v>119469.85000000002</v>
      </c>
      <c r="AQ10" s="21">
        <f t="shared" ca="1" si="2"/>
        <v>0</v>
      </c>
      <c r="AR10" s="21">
        <f t="shared" ca="1" si="2"/>
        <v>0</v>
      </c>
      <c r="AS10" s="21">
        <f t="shared" ca="1" si="2"/>
        <v>0</v>
      </c>
      <c r="AT10" s="21">
        <f t="shared" ca="1" si="2"/>
        <v>0</v>
      </c>
      <c r="AU10" s="21">
        <f t="shared" ca="1" si="2"/>
        <v>0</v>
      </c>
      <c r="AV10" s="21">
        <f t="shared" ca="1" si="2"/>
        <v>0</v>
      </c>
      <c r="AW10" s="21">
        <f t="shared" ca="1" si="2"/>
        <v>0</v>
      </c>
      <c r="AX10" s="21">
        <f t="shared" ca="1" si="2"/>
        <v>0</v>
      </c>
      <c r="AY10" s="21">
        <f t="shared" ca="1" si="2"/>
        <v>0</v>
      </c>
      <c r="AZ10" s="21">
        <f t="shared" ca="1" si="2"/>
        <v>0</v>
      </c>
      <c r="BA10" s="21">
        <f t="shared" ca="1" si="3"/>
        <v>0</v>
      </c>
      <c r="BB10" s="21">
        <f t="shared" ca="1" si="3"/>
        <v>0</v>
      </c>
      <c r="BC10" s="21">
        <f t="shared" ca="1" si="3"/>
        <v>0</v>
      </c>
      <c r="BD10" s="21">
        <f t="shared" ca="1" si="3"/>
        <v>36048254.540002793</v>
      </c>
      <c r="BE10" s="21">
        <f t="shared" ca="1" si="3"/>
        <v>0</v>
      </c>
      <c r="BF10" s="21">
        <f t="shared" ca="1" si="3"/>
        <v>0</v>
      </c>
      <c r="BG10" s="21">
        <f t="shared" ca="1" si="3"/>
        <v>0</v>
      </c>
      <c r="BH10" s="21">
        <f t="shared" ca="1" si="3"/>
        <v>0</v>
      </c>
      <c r="BI10" s="21">
        <f t="shared" ca="1" si="3"/>
        <v>63783351.390000001</v>
      </c>
      <c r="BJ10" s="21">
        <f t="shared" ca="1" si="3"/>
        <v>0</v>
      </c>
      <c r="BK10" s="21">
        <f t="shared" ca="1" si="3"/>
        <v>0</v>
      </c>
      <c r="BL10" s="21">
        <f t="shared" ca="1" si="3"/>
        <v>0</v>
      </c>
      <c r="BM10" s="21">
        <f t="shared" ca="1" si="3"/>
        <v>92766833.400000006</v>
      </c>
      <c r="BN10" s="21">
        <f t="shared" ca="1" si="3"/>
        <v>25244672.980000399</v>
      </c>
      <c r="BO10" s="21">
        <f t="shared" ca="1" si="3"/>
        <v>0</v>
      </c>
      <c r="BP10" s="21">
        <f t="shared" ca="1" si="3"/>
        <v>17420827.189999901</v>
      </c>
      <c r="BQ10" s="21">
        <f t="shared" ca="1" si="4"/>
        <v>16762529.689999999</v>
      </c>
      <c r="BR10" s="21">
        <f t="shared" ca="1" si="4"/>
        <v>164215625.72</v>
      </c>
      <c r="BS10" s="21">
        <f t="shared" ca="1" si="4"/>
        <v>19785131.150000002</v>
      </c>
      <c r="BT10" s="21">
        <f t="shared" ca="1" si="4"/>
        <v>0</v>
      </c>
      <c r="BU10" s="21">
        <f t="shared" ca="1" si="4"/>
        <v>0</v>
      </c>
      <c r="BV10" s="21">
        <f t="shared" ca="1" si="4"/>
        <v>753222.86</v>
      </c>
      <c r="BW10" s="21">
        <f t="shared" ca="1" si="4"/>
        <v>0</v>
      </c>
      <c r="BX10" s="21">
        <f t="shared" ca="1" si="4"/>
        <v>1496501.37</v>
      </c>
      <c r="BY10" s="21">
        <f t="shared" ca="1" si="4"/>
        <v>0</v>
      </c>
      <c r="BZ10" s="21">
        <f t="shared" ca="1" si="4"/>
        <v>158126872.50999999</v>
      </c>
      <c r="CA10" s="21">
        <f t="shared" ca="1" si="4"/>
        <v>43985446.560000002</v>
      </c>
      <c r="CB10" s="21">
        <f t="shared" ca="1" si="4"/>
        <v>528045830.89999998</v>
      </c>
      <c r="CC10" s="21">
        <f t="shared" ca="1" si="4"/>
        <v>4453255.3099999996</v>
      </c>
      <c r="CD10" s="21">
        <f t="shared" ca="1" si="4"/>
        <v>270503681.14999998</v>
      </c>
      <c r="CE10" s="21">
        <f t="shared" ca="1" si="4"/>
        <v>31626565</v>
      </c>
      <c r="CF10" s="21">
        <f t="shared" ca="1" si="4"/>
        <v>0</v>
      </c>
      <c r="CG10" s="21">
        <f t="shared" ca="1" si="4"/>
        <v>5841100.4800000004</v>
      </c>
      <c r="CH10" s="21">
        <f t="shared" ca="1" si="5"/>
        <v>45247305.630000003</v>
      </c>
      <c r="CI10" s="21">
        <f t="shared" ca="1" si="5"/>
        <v>17580.919999999998</v>
      </c>
      <c r="CJ10" s="22">
        <f t="shared" ca="1" si="11"/>
        <v>337256279.00994951</v>
      </c>
      <c r="CK10" s="21">
        <f t="shared" ca="1" si="6"/>
        <v>31620.889999899999</v>
      </c>
      <c r="CL10" s="21">
        <f t="shared" ca="1" si="6"/>
        <v>2913</v>
      </c>
      <c r="CM10" s="22">
        <f t="shared" ca="1" si="12"/>
        <v>125157293.339981</v>
      </c>
      <c r="CN10" s="21">
        <f t="shared" ca="1" si="7"/>
        <v>55817084.172686398</v>
      </c>
      <c r="CO10" s="21">
        <f t="shared" ca="1" si="7"/>
        <v>69340209.167294607</v>
      </c>
      <c r="CP10" s="22">
        <f t="shared" ca="1" si="13"/>
        <v>212064451.77996862</v>
      </c>
      <c r="CQ10" s="21">
        <f t="shared" ca="1" si="8"/>
        <v>80447368.509984314</v>
      </c>
      <c r="CR10" s="21">
        <f t="shared" ca="1" si="8"/>
        <v>131617083.2699843</v>
      </c>
      <c r="CS10" s="21">
        <f t="shared" ca="1" si="8"/>
        <v>5327761.6799999606</v>
      </c>
      <c r="CT10" s="21">
        <f t="shared" ca="1" si="8"/>
        <v>0</v>
      </c>
      <c r="CU10" s="21">
        <f t="shared" ca="1" si="8"/>
        <v>0</v>
      </c>
      <c r="CV10" s="22">
        <f t="shared" ca="1" si="9"/>
        <v>8728199960.269907</v>
      </c>
    </row>
    <row r="11" spans="1:100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0"/>
        <v>10608147.140000001</v>
      </c>
      <c r="E11" s="21">
        <f t="shared" ca="1" si="0"/>
        <v>233564.96</v>
      </c>
      <c r="F11" s="21">
        <f t="shared" ca="1" si="0"/>
        <v>2099789.08</v>
      </c>
      <c r="G11" s="21">
        <f t="shared" ca="1" si="0"/>
        <v>8274793.0999999996</v>
      </c>
      <c r="H11" s="21">
        <f t="shared" ca="1" si="0"/>
        <v>0</v>
      </c>
      <c r="I11" s="21">
        <f t="shared" ca="1" si="0"/>
        <v>2347597.9</v>
      </c>
      <c r="J11" s="21">
        <f t="shared" ca="1" si="0"/>
        <v>0</v>
      </c>
      <c r="K11" s="21">
        <f t="shared" ca="1" si="0"/>
        <v>2091289.08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1">
        <f t="shared" ca="1" si="0"/>
        <v>0</v>
      </c>
      <c r="S11" s="21">
        <f t="shared" ca="1" si="0"/>
        <v>0</v>
      </c>
      <c r="T11" s="21">
        <f t="shared" ca="1" si="0"/>
        <v>774361700.79999995</v>
      </c>
      <c r="U11" s="21">
        <f t="shared" ca="1" si="1"/>
        <v>2182.23</v>
      </c>
      <c r="V11" s="21">
        <f t="shared" ca="1" si="1"/>
        <v>9603800.8000000007</v>
      </c>
      <c r="W11" s="21">
        <f t="shared" ca="1" si="1"/>
        <v>64581125.310000002</v>
      </c>
      <c r="X11" s="21">
        <f t="shared" ca="1" si="1"/>
        <v>3335</v>
      </c>
      <c r="Y11" s="21">
        <f t="shared" ca="1" si="1"/>
        <v>211577.1</v>
      </c>
      <c r="Z11" s="21">
        <f t="shared" ca="1" si="1"/>
        <v>3265757.31</v>
      </c>
      <c r="AA11" s="21">
        <f t="shared" ca="1" si="1"/>
        <v>476.6</v>
      </c>
      <c r="AB11" s="21">
        <f t="shared" ca="1" si="1"/>
        <v>0</v>
      </c>
      <c r="AC11" s="21">
        <f t="shared" ca="1" si="1"/>
        <v>0</v>
      </c>
      <c r="AD11" s="21">
        <f t="shared" ca="1" si="1"/>
        <v>42924.62</v>
      </c>
      <c r="AE11" s="21">
        <f t="shared" ca="1" si="1"/>
        <v>0</v>
      </c>
      <c r="AF11" s="21">
        <f t="shared" ca="1" si="1"/>
        <v>19158.900000000001</v>
      </c>
      <c r="AG11" s="21">
        <f t="shared" ca="1" si="1"/>
        <v>0</v>
      </c>
      <c r="AH11" s="21">
        <f t="shared" ca="1" si="1"/>
        <v>0</v>
      </c>
      <c r="AI11" s="21">
        <f t="shared" ca="1" si="1"/>
        <v>0</v>
      </c>
      <c r="AJ11" s="21">
        <f t="shared" ca="1" si="1"/>
        <v>1671176.4</v>
      </c>
      <c r="AK11" s="21">
        <f t="shared" ca="1" si="2"/>
        <v>-2085.0500000000002</v>
      </c>
      <c r="AL11" s="21">
        <f t="shared" ca="1" si="2"/>
        <v>0</v>
      </c>
      <c r="AM11" s="21">
        <f t="shared" ca="1" si="2"/>
        <v>1472.5</v>
      </c>
      <c r="AN11" s="21">
        <f t="shared" ca="1" si="2"/>
        <v>0</v>
      </c>
      <c r="AO11" s="21">
        <f t="shared" ca="1" si="2"/>
        <v>0</v>
      </c>
      <c r="AP11" s="21">
        <f t="shared" ca="1" si="2"/>
        <v>1983</v>
      </c>
      <c r="AQ11" s="21">
        <f t="shared" ca="1" si="2"/>
        <v>0</v>
      </c>
      <c r="AR11" s="21">
        <f t="shared" ca="1" si="2"/>
        <v>0</v>
      </c>
      <c r="AS11" s="21">
        <f t="shared" ca="1" si="2"/>
        <v>0</v>
      </c>
      <c r="AT11" s="21">
        <f t="shared" ca="1" si="2"/>
        <v>18639019.039999999</v>
      </c>
      <c r="AU11" s="21">
        <f t="shared" ca="1" si="2"/>
        <v>7918.13</v>
      </c>
      <c r="AV11" s="21">
        <f t="shared" ca="1" si="2"/>
        <v>67377.8</v>
      </c>
      <c r="AW11" s="21">
        <f t="shared" ca="1" si="2"/>
        <v>0</v>
      </c>
      <c r="AX11" s="21">
        <f t="shared" ca="1" si="2"/>
        <v>29498.34</v>
      </c>
      <c r="AY11" s="21">
        <f t="shared" ca="1" si="2"/>
        <v>0</v>
      </c>
      <c r="AZ11" s="21">
        <f t="shared" ca="1" si="2"/>
        <v>0</v>
      </c>
      <c r="BA11" s="21">
        <f t="shared" ca="1" si="3"/>
        <v>0</v>
      </c>
      <c r="BB11" s="21">
        <f t="shared" ca="1" si="3"/>
        <v>0</v>
      </c>
      <c r="BC11" s="21">
        <f t="shared" ca="1" si="3"/>
        <v>0</v>
      </c>
      <c r="BD11" s="21">
        <f t="shared" ca="1" si="3"/>
        <v>2885877.53</v>
      </c>
      <c r="BE11" s="21">
        <f t="shared" ca="1" si="3"/>
        <v>0</v>
      </c>
      <c r="BF11" s="21">
        <f t="shared" ca="1" si="3"/>
        <v>0</v>
      </c>
      <c r="BG11" s="21">
        <f t="shared" ca="1" si="3"/>
        <v>0</v>
      </c>
      <c r="BH11" s="21">
        <f t="shared" ca="1" si="3"/>
        <v>0</v>
      </c>
      <c r="BI11" s="21">
        <f t="shared" ca="1" si="3"/>
        <v>0</v>
      </c>
      <c r="BJ11" s="21">
        <f t="shared" ca="1" si="3"/>
        <v>0</v>
      </c>
      <c r="BK11" s="21">
        <f t="shared" ca="1" si="3"/>
        <v>0</v>
      </c>
      <c r="BL11" s="21">
        <f t="shared" ca="1" si="3"/>
        <v>3055.62</v>
      </c>
      <c r="BM11" s="21">
        <f t="shared" ca="1" si="3"/>
        <v>0</v>
      </c>
      <c r="BN11" s="21">
        <f t="shared" ca="1" si="3"/>
        <v>36868664.659999996</v>
      </c>
      <c r="BO11" s="21">
        <f t="shared" ca="1" si="3"/>
        <v>0</v>
      </c>
      <c r="BP11" s="21">
        <f t="shared" ca="1" si="3"/>
        <v>661501.55000000005</v>
      </c>
      <c r="BQ11" s="21">
        <f t="shared" ca="1" si="4"/>
        <v>0</v>
      </c>
      <c r="BR11" s="21">
        <f t="shared" ca="1" si="4"/>
        <v>274052.44</v>
      </c>
      <c r="BS11" s="21">
        <f t="shared" ca="1" si="4"/>
        <v>704909</v>
      </c>
      <c r="BT11" s="21">
        <f t="shared" ca="1" si="4"/>
        <v>0</v>
      </c>
      <c r="BU11" s="21">
        <f t="shared" ca="1" si="4"/>
        <v>0</v>
      </c>
      <c r="BV11" s="21">
        <f t="shared" ca="1" si="4"/>
        <v>0</v>
      </c>
      <c r="BW11" s="21">
        <f t="shared" ca="1" si="4"/>
        <v>0</v>
      </c>
      <c r="BX11" s="21">
        <f t="shared" ca="1" si="4"/>
        <v>563954.46</v>
      </c>
      <c r="BY11" s="21">
        <f t="shared" ca="1" si="4"/>
        <v>0</v>
      </c>
      <c r="BZ11" s="21">
        <f t="shared" ca="1" si="4"/>
        <v>0</v>
      </c>
      <c r="CA11" s="21">
        <f t="shared" ca="1" si="4"/>
        <v>15350653.74</v>
      </c>
      <c r="CB11" s="21">
        <f t="shared" ca="1" si="4"/>
        <v>212850710.88</v>
      </c>
      <c r="CC11" s="21">
        <f t="shared" ca="1" si="4"/>
        <v>1910857.78</v>
      </c>
      <c r="CD11" s="21">
        <f t="shared" ca="1" si="4"/>
        <v>92113763.790000007</v>
      </c>
      <c r="CE11" s="21">
        <f t="shared" ca="1" si="4"/>
        <v>0</v>
      </c>
      <c r="CF11" s="21">
        <f t="shared" ca="1" si="4"/>
        <v>0</v>
      </c>
      <c r="CG11" s="21">
        <f t="shared" ca="1" si="4"/>
        <v>2001770.08</v>
      </c>
      <c r="CH11" s="21">
        <f t="shared" ca="1" si="5"/>
        <v>15735097.949999999</v>
      </c>
      <c r="CI11" s="21">
        <f t="shared" ca="1" si="5"/>
        <v>0</v>
      </c>
      <c r="CJ11" s="22">
        <f t="shared" ca="1" si="11"/>
        <v>45344081.950000003</v>
      </c>
      <c r="CK11" s="21">
        <f t="shared" ca="1" si="6"/>
        <v>3637.5</v>
      </c>
      <c r="CL11" s="21">
        <f t="shared" ca="1" si="6"/>
        <v>3222</v>
      </c>
      <c r="CM11" s="22">
        <f t="shared" ca="1" si="12"/>
        <v>32543849.91</v>
      </c>
      <c r="CN11" s="21">
        <f t="shared" ca="1" si="7"/>
        <v>0</v>
      </c>
      <c r="CO11" s="21">
        <f t="shared" ca="1" si="7"/>
        <v>32543849.91</v>
      </c>
      <c r="CP11" s="22">
        <f t="shared" ca="1" si="13"/>
        <v>12793372.539999999</v>
      </c>
      <c r="CQ11" s="21">
        <f t="shared" ca="1" si="8"/>
        <v>0</v>
      </c>
      <c r="CR11" s="21">
        <f t="shared" ca="1" si="8"/>
        <v>12793372.539999999</v>
      </c>
      <c r="CS11" s="21">
        <f t="shared" ca="1" si="8"/>
        <v>68796.061199999996</v>
      </c>
      <c r="CT11" s="21">
        <f t="shared" ca="1" si="8"/>
        <v>0</v>
      </c>
      <c r="CU11" s="21">
        <f t="shared" ca="1" si="8"/>
        <v>0</v>
      </c>
      <c r="CV11" s="22">
        <f t="shared" ca="1" si="9"/>
        <v>1314893180.4411998</v>
      </c>
    </row>
    <row r="12" spans="1:100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1">
        <f t="shared" ca="1" si="0"/>
        <v>0</v>
      </c>
      <c r="S12" s="21">
        <f t="shared" ca="1" si="0"/>
        <v>0</v>
      </c>
      <c r="T12" s="21">
        <f t="shared" ca="1" si="0"/>
        <v>0</v>
      </c>
      <c r="U12" s="21">
        <f t="shared" ca="1" si="1"/>
        <v>0</v>
      </c>
      <c r="V12" s="21">
        <f t="shared" ca="1" si="1"/>
        <v>0</v>
      </c>
      <c r="W12" s="21">
        <f t="shared" ca="1" si="1"/>
        <v>0</v>
      </c>
      <c r="X12" s="21">
        <f t="shared" ca="1" si="1"/>
        <v>0</v>
      </c>
      <c r="Y12" s="21">
        <f t="shared" ca="1" si="1"/>
        <v>0</v>
      </c>
      <c r="Z12" s="21">
        <f t="shared" ca="1" si="1"/>
        <v>0</v>
      </c>
      <c r="AA12" s="21">
        <f t="shared" ca="1" si="1"/>
        <v>0</v>
      </c>
      <c r="AB12" s="21">
        <f t="shared" ca="1" si="1"/>
        <v>0</v>
      </c>
      <c r="AC12" s="21">
        <f t="shared" ca="1" si="1"/>
        <v>0</v>
      </c>
      <c r="AD12" s="21">
        <f t="shared" ca="1" si="1"/>
        <v>0</v>
      </c>
      <c r="AE12" s="21">
        <f t="shared" ca="1" si="1"/>
        <v>0</v>
      </c>
      <c r="AF12" s="21">
        <f t="shared" ca="1" si="1"/>
        <v>0</v>
      </c>
      <c r="AG12" s="21">
        <f t="shared" ca="1" si="1"/>
        <v>0</v>
      </c>
      <c r="AH12" s="21">
        <f t="shared" ca="1" si="1"/>
        <v>0</v>
      </c>
      <c r="AI12" s="21">
        <f t="shared" ca="1" si="1"/>
        <v>0</v>
      </c>
      <c r="AJ12" s="21">
        <f t="shared" ca="1" si="1"/>
        <v>0</v>
      </c>
      <c r="AK12" s="21">
        <f t="shared" ca="1" si="2"/>
        <v>0</v>
      </c>
      <c r="AL12" s="21">
        <f t="shared" ca="1" si="2"/>
        <v>0</v>
      </c>
      <c r="AM12" s="21">
        <f t="shared" ca="1" si="2"/>
        <v>0</v>
      </c>
      <c r="AN12" s="21">
        <f t="shared" ca="1" si="2"/>
        <v>0</v>
      </c>
      <c r="AO12" s="21">
        <f t="shared" ca="1" si="2"/>
        <v>0</v>
      </c>
      <c r="AP12" s="21">
        <f t="shared" ca="1" si="2"/>
        <v>0</v>
      </c>
      <c r="AQ12" s="21">
        <f t="shared" ca="1" si="2"/>
        <v>0</v>
      </c>
      <c r="AR12" s="21">
        <f t="shared" ca="1" si="2"/>
        <v>0</v>
      </c>
      <c r="AS12" s="21">
        <f t="shared" ca="1" si="2"/>
        <v>0</v>
      </c>
      <c r="AT12" s="21">
        <f t="shared" ca="1" si="2"/>
        <v>0</v>
      </c>
      <c r="AU12" s="21">
        <f t="shared" ca="1" si="2"/>
        <v>0</v>
      </c>
      <c r="AV12" s="21">
        <f t="shared" ca="1" si="2"/>
        <v>0</v>
      </c>
      <c r="AW12" s="21">
        <f t="shared" ca="1" si="2"/>
        <v>0</v>
      </c>
      <c r="AX12" s="21">
        <f t="shared" ca="1" si="2"/>
        <v>0</v>
      </c>
      <c r="AY12" s="21">
        <f t="shared" ca="1" si="2"/>
        <v>0</v>
      </c>
      <c r="AZ12" s="21">
        <f t="shared" ca="1" si="2"/>
        <v>0</v>
      </c>
      <c r="BA12" s="21">
        <f t="shared" ca="1" si="3"/>
        <v>0</v>
      </c>
      <c r="BB12" s="21">
        <f t="shared" ca="1" si="3"/>
        <v>0</v>
      </c>
      <c r="BC12" s="21">
        <f t="shared" ca="1" si="3"/>
        <v>0</v>
      </c>
      <c r="BD12" s="21">
        <f t="shared" ca="1" si="3"/>
        <v>0</v>
      </c>
      <c r="BE12" s="21">
        <f t="shared" ca="1" si="3"/>
        <v>0</v>
      </c>
      <c r="BF12" s="21">
        <f t="shared" ca="1" si="3"/>
        <v>0</v>
      </c>
      <c r="BG12" s="21">
        <f t="shared" ca="1" si="3"/>
        <v>0</v>
      </c>
      <c r="BH12" s="21">
        <f t="shared" ca="1" si="3"/>
        <v>0</v>
      </c>
      <c r="BI12" s="21">
        <f t="shared" ca="1" si="3"/>
        <v>41330339.916249484</v>
      </c>
      <c r="BJ12" s="21">
        <f t="shared" ca="1" si="3"/>
        <v>0</v>
      </c>
      <c r="BK12" s="21">
        <f t="shared" ca="1" si="3"/>
        <v>0</v>
      </c>
      <c r="BL12" s="21">
        <f t="shared" ca="1" si="3"/>
        <v>0</v>
      </c>
      <c r="BM12" s="21">
        <f t="shared" ca="1" si="3"/>
        <v>0</v>
      </c>
      <c r="BN12" s="21">
        <f t="shared" ca="1" si="3"/>
        <v>0</v>
      </c>
      <c r="BO12" s="21">
        <f t="shared" ca="1" si="3"/>
        <v>0</v>
      </c>
      <c r="BP12" s="21">
        <f t="shared" ca="1" si="3"/>
        <v>0</v>
      </c>
      <c r="BQ12" s="21">
        <f t="shared" ca="1" si="4"/>
        <v>0</v>
      </c>
      <c r="BR12" s="21">
        <f t="shared" ca="1" si="4"/>
        <v>0</v>
      </c>
      <c r="BS12" s="21">
        <f t="shared" ca="1" si="4"/>
        <v>0</v>
      </c>
      <c r="BT12" s="21">
        <f t="shared" ca="1" si="4"/>
        <v>0</v>
      </c>
      <c r="BU12" s="21">
        <f t="shared" ca="1" si="4"/>
        <v>0</v>
      </c>
      <c r="BV12" s="21">
        <f t="shared" ca="1" si="4"/>
        <v>0</v>
      </c>
      <c r="BW12" s="21">
        <f t="shared" ca="1" si="4"/>
        <v>0</v>
      </c>
      <c r="BX12" s="21">
        <f t="shared" ca="1" si="4"/>
        <v>0</v>
      </c>
      <c r="BY12" s="21">
        <f t="shared" ca="1" si="4"/>
        <v>0</v>
      </c>
      <c r="BZ12" s="21">
        <f t="shared" ca="1" si="4"/>
        <v>0</v>
      </c>
      <c r="CA12" s="21">
        <f t="shared" ca="1" si="4"/>
        <v>0</v>
      </c>
      <c r="CB12" s="21">
        <f t="shared" ca="1" si="4"/>
        <v>0</v>
      </c>
      <c r="CC12" s="21">
        <f t="shared" ca="1" si="4"/>
        <v>0</v>
      </c>
      <c r="CD12" s="21">
        <f t="shared" ca="1" si="4"/>
        <v>0</v>
      </c>
      <c r="CE12" s="21">
        <f t="shared" ca="1" si="4"/>
        <v>0</v>
      </c>
      <c r="CF12" s="21">
        <f t="shared" ca="1" si="4"/>
        <v>0</v>
      </c>
      <c r="CG12" s="21">
        <f t="shared" ca="1" si="4"/>
        <v>0</v>
      </c>
      <c r="CH12" s="21">
        <f t="shared" ca="1" si="5"/>
        <v>0</v>
      </c>
      <c r="CI12" s="21">
        <f t="shared" ca="1" si="5"/>
        <v>0</v>
      </c>
      <c r="CJ12" s="22">
        <f t="shared" ca="1" si="11"/>
        <v>0</v>
      </c>
      <c r="CK12" s="21">
        <f t="shared" ca="1" si="6"/>
        <v>0</v>
      </c>
      <c r="CL12" s="21">
        <f t="shared" ca="1" si="6"/>
        <v>0</v>
      </c>
      <c r="CM12" s="22">
        <f t="shared" ca="1" si="12"/>
        <v>0</v>
      </c>
      <c r="CN12" s="21">
        <f t="shared" ca="1" si="7"/>
        <v>0</v>
      </c>
      <c r="CO12" s="21">
        <f t="shared" ca="1" si="7"/>
        <v>0</v>
      </c>
      <c r="CP12" s="22">
        <f t="shared" ca="1" si="13"/>
        <v>0</v>
      </c>
      <c r="CQ12" s="21">
        <f t="shared" ca="1" si="8"/>
        <v>0</v>
      </c>
      <c r="CR12" s="21">
        <f t="shared" ca="1" si="8"/>
        <v>0</v>
      </c>
      <c r="CS12" s="21">
        <f t="shared" ca="1" si="8"/>
        <v>0</v>
      </c>
      <c r="CT12" s="21">
        <f t="shared" ca="1" si="8"/>
        <v>0</v>
      </c>
      <c r="CU12" s="21">
        <f t="shared" ca="1" si="8"/>
        <v>0</v>
      </c>
      <c r="CV12" s="22">
        <f t="shared" ca="1" si="9"/>
        <v>41330339.916249484</v>
      </c>
    </row>
    <row r="13" spans="1:100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0"/>
        <v>165515026.09999999</v>
      </c>
      <c r="E13" s="21">
        <f t="shared" ca="1" si="0"/>
        <v>246227.23</v>
      </c>
      <c r="F13" s="21">
        <f t="shared" ca="1" si="0"/>
        <v>80328565.679999992</v>
      </c>
      <c r="G13" s="21">
        <f t="shared" ca="1" si="0"/>
        <v>84940233.189999998</v>
      </c>
      <c r="H13" s="21">
        <f t="shared" ca="1" si="0"/>
        <v>9036701.3900000006</v>
      </c>
      <c r="I13" s="21">
        <f t="shared" ca="1" si="0"/>
        <v>115564.81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14113982.01</v>
      </c>
      <c r="P13" s="21">
        <f t="shared" ca="1" si="0"/>
        <v>0</v>
      </c>
      <c r="Q13" s="21">
        <f t="shared" ca="1" si="0"/>
        <v>490451.22</v>
      </c>
      <c r="R13" s="21">
        <f t="shared" ca="1" si="0"/>
        <v>0</v>
      </c>
      <c r="S13" s="21">
        <f t="shared" ca="1" si="0"/>
        <v>0</v>
      </c>
      <c r="T13" s="21">
        <f t="shared" ca="1" si="0"/>
        <v>870027508.98000002</v>
      </c>
      <c r="U13" s="21">
        <f t="shared" ca="1" si="1"/>
        <v>11120480.717405999</v>
      </c>
      <c r="V13" s="21">
        <f t="shared" ca="1" si="1"/>
        <v>20207235.629999999</v>
      </c>
      <c r="W13" s="21">
        <f t="shared" ca="1" si="1"/>
        <v>13363940.07</v>
      </c>
      <c r="X13" s="21">
        <f t="shared" ca="1" si="1"/>
        <v>0</v>
      </c>
      <c r="Y13" s="21">
        <f t="shared" ca="1" si="1"/>
        <v>9262.25</v>
      </c>
      <c r="Z13" s="21">
        <f t="shared" ca="1" si="1"/>
        <v>889544.28</v>
      </c>
      <c r="AA13" s="21">
        <f t="shared" ca="1" si="1"/>
        <v>0</v>
      </c>
      <c r="AB13" s="21">
        <f t="shared" ca="1" si="1"/>
        <v>0</v>
      </c>
      <c r="AC13" s="21">
        <f t="shared" ca="1" si="1"/>
        <v>151570.71</v>
      </c>
      <c r="AD13" s="21">
        <f t="shared" ca="1" si="1"/>
        <v>16134231.02</v>
      </c>
      <c r="AE13" s="21">
        <f t="shared" ca="1" si="1"/>
        <v>0</v>
      </c>
      <c r="AF13" s="21">
        <f t="shared" ca="1" si="1"/>
        <v>0</v>
      </c>
      <c r="AG13" s="21">
        <f t="shared" ca="1" si="1"/>
        <v>0</v>
      </c>
      <c r="AH13" s="21">
        <f t="shared" ca="1" si="1"/>
        <v>0</v>
      </c>
      <c r="AI13" s="21">
        <f t="shared" ca="1" si="1"/>
        <v>0</v>
      </c>
      <c r="AJ13" s="21">
        <f t="shared" ca="1" si="1"/>
        <v>1379780.68</v>
      </c>
      <c r="AK13" s="21">
        <f t="shared" ca="1" si="2"/>
        <v>0</v>
      </c>
      <c r="AL13" s="21">
        <f t="shared" ca="1" si="2"/>
        <v>0</v>
      </c>
      <c r="AM13" s="21">
        <f t="shared" ca="1" si="2"/>
        <v>0</v>
      </c>
      <c r="AN13" s="21">
        <f t="shared" ca="1" si="2"/>
        <v>0</v>
      </c>
      <c r="AO13" s="21">
        <f t="shared" ca="1" si="2"/>
        <v>0</v>
      </c>
      <c r="AP13" s="21">
        <f t="shared" ca="1" si="2"/>
        <v>0</v>
      </c>
      <c r="AQ13" s="21">
        <f t="shared" ca="1" si="2"/>
        <v>0</v>
      </c>
      <c r="AR13" s="21">
        <f t="shared" ca="1" si="2"/>
        <v>0</v>
      </c>
      <c r="AS13" s="21">
        <f t="shared" ca="1" si="2"/>
        <v>0</v>
      </c>
      <c r="AT13" s="21">
        <f t="shared" ca="1" si="2"/>
        <v>0</v>
      </c>
      <c r="AU13" s="21">
        <f t="shared" ca="1" si="2"/>
        <v>692355.3</v>
      </c>
      <c r="AV13" s="21">
        <f t="shared" ca="1" si="2"/>
        <v>125332.44</v>
      </c>
      <c r="AW13" s="21">
        <f t="shared" ca="1" si="2"/>
        <v>0</v>
      </c>
      <c r="AX13" s="21">
        <f t="shared" ca="1" si="2"/>
        <v>150321.70000000001</v>
      </c>
      <c r="AY13" s="21">
        <f t="shared" ca="1" si="2"/>
        <v>0</v>
      </c>
      <c r="AZ13" s="21">
        <f t="shared" ca="1" si="2"/>
        <v>0</v>
      </c>
      <c r="BA13" s="21">
        <f t="shared" ca="1" si="3"/>
        <v>0</v>
      </c>
      <c r="BB13" s="21">
        <f t="shared" ca="1" si="3"/>
        <v>0</v>
      </c>
      <c r="BC13" s="21">
        <f t="shared" ca="1" si="3"/>
        <v>0</v>
      </c>
      <c r="BD13" s="21">
        <f t="shared" ca="1" si="3"/>
        <v>6809.95</v>
      </c>
      <c r="BE13" s="21">
        <f t="shared" ca="1" si="3"/>
        <v>0</v>
      </c>
      <c r="BF13" s="21">
        <f t="shared" ca="1" si="3"/>
        <v>0</v>
      </c>
      <c r="BG13" s="21">
        <f t="shared" ca="1" si="3"/>
        <v>0</v>
      </c>
      <c r="BH13" s="21">
        <f t="shared" ca="1" si="3"/>
        <v>0</v>
      </c>
      <c r="BI13" s="21">
        <f t="shared" ca="1" si="3"/>
        <v>0</v>
      </c>
      <c r="BJ13" s="21">
        <f t="shared" ca="1" si="3"/>
        <v>0</v>
      </c>
      <c r="BK13" s="21">
        <f t="shared" ca="1" si="3"/>
        <v>0</v>
      </c>
      <c r="BL13" s="21">
        <f t="shared" ca="1" si="3"/>
        <v>0</v>
      </c>
      <c r="BM13" s="21">
        <f t="shared" ca="1" si="3"/>
        <v>0</v>
      </c>
      <c r="BN13" s="21">
        <f t="shared" ca="1" si="3"/>
        <v>30153.03</v>
      </c>
      <c r="BO13" s="21">
        <f t="shared" ca="1" si="3"/>
        <v>0</v>
      </c>
      <c r="BP13" s="21">
        <f t="shared" ca="1" si="3"/>
        <v>8200325.6900000004</v>
      </c>
      <c r="BQ13" s="21">
        <f t="shared" ca="1" si="4"/>
        <v>175434.21</v>
      </c>
      <c r="BR13" s="21">
        <f t="shared" ca="1" si="4"/>
        <v>30106711.469999999</v>
      </c>
      <c r="BS13" s="21">
        <f t="shared" ca="1" si="4"/>
        <v>13303501.470000001</v>
      </c>
      <c r="BT13" s="21">
        <f t="shared" ca="1" si="4"/>
        <v>0</v>
      </c>
      <c r="BU13" s="21">
        <f t="shared" ca="1" si="4"/>
        <v>0</v>
      </c>
      <c r="BV13" s="21">
        <f t="shared" ca="1" si="4"/>
        <v>0</v>
      </c>
      <c r="BW13" s="21">
        <f t="shared" ca="1" si="4"/>
        <v>0</v>
      </c>
      <c r="BX13" s="21">
        <f t="shared" ca="1" si="4"/>
        <v>0</v>
      </c>
      <c r="BY13" s="21">
        <f t="shared" ca="1" si="4"/>
        <v>0</v>
      </c>
      <c r="BZ13" s="21">
        <f t="shared" ca="1" si="4"/>
        <v>0</v>
      </c>
      <c r="CA13" s="21">
        <f t="shared" ca="1" si="4"/>
        <v>0</v>
      </c>
      <c r="CB13" s="21">
        <f t="shared" ca="1" si="4"/>
        <v>0</v>
      </c>
      <c r="CC13" s="21">
        <f t="shared" ca="1" si="4"/>
        <v>0</v>
      </c>
      <c r="CD13" s="21">
        <f t="shared" ca="1" si="4"/>
        <v>0</v>
      </c>
      <c r="CE13" s="21">
        <f t="shared" ca="1" si="4"/>
        <v>0</v>
      </c>
      <c r="CF13" s="21">
        <f t="shared" ca="1" si="4"/>
        <v>0</v>
      </c>
      <c r="CG13" s="21">
        <f t="shared" ca="1" si="4"/>
        <v>0</v>
      </c>
      <c r="CH13" s="21">
        <f t="shared" ca="1" si="5"/>
        <v>0</v>
      </c>
      <c r="CI13" s="21">
        <f t="shared" ca="1" si="5"/>
        <v>0</v>
      </c>
      <c r="CJ13" s="22">
        <f t="shared" ca="1" si="11"/>
        <v>70568.319999999992</v>
      </c>
      <c r="CK13" s="21">
        <f t="shared" ca="1" si="6"/>
        <v>0</v>
      </c>
      <c r="CL13" s="21">
        <f t="shared" ca="1" si="6"/>
        <v>0</v>
      </c>
      <c r="CM13" s="22">
        <f t="shared" ca="1" si="12"/>
        <v>67559.839999999997</v>
      </c>
      <c r="CN13" s="21">
        <f t="shared" ca="1" si="7"/>
        <v>0</v>
      </c>
      <c r="CO13" s="21">
        <f t="shared" ca="1" si="7"/>
        <v>67559.839999999997</v>
      </c>
      <c r="CP13" s="22">
        <f t="shared" ca="1" si="13"/>
        <v>3008.48</v>
      </c>
      <c r="CQ13" s="21">
        <f t="shared" ca="1" si="8"/>
        <v>0</v>
      </c>
      <c r="CR13" s="21">
        <f t="shared" ca="1" si="8"/>
        <v>3008.48</v>
      </c>
      <c r="CS13" s="21">
        <f t="shared" ca="1" si="8"/>
        <v>66220.320000000007</v>
      </c>
      <c r="CT13" s="21">
        <f t="shared" ca="1" si="8"/>
        <v>0</v>
      </c>
      <c r="CU13" s="21">
        <f t="shared" ca="1" si="8"/>
        <v>0</v>
      </c>
      <c r="CV13" s="22">
        <f t="shared" ca="1" si="9"/>
        <v>1175483013.7674062</v>
      </c>
    </row>
    <row r="14" spans="1:100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0"/>
        <v>1486929421.1900001</v>
      </c>
      <c r="E14" s="21">
        <f t="shared" ca="1" si="0"/>
        <v>419838.93999999994</v>
      </c>
      <c r="F14" s="21">
        <f t="shared" ca="1" si="0"/>
        <v>324355145.51364022</v>
      </c>
      <c r="G14" s="21">
        <f t="shared" ca="1" si="0"/>
        <v>1162154436.7363598</v>
      </c>
      <c r="H14" s="21">
        <f t="shared" ca="1" si="0"/>
        <v>7853875.9399999995</v>
      </c>
      <c r="I14" s="21">
        <f t="shared" ca="1" si="0"/>
        <v>17452.510000000002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1">
        <f t="shared" ca="1" si="0"/>
        <v>7932572.8600000003</v>
      </c>
      <c r="P14" s="21">
        <f t="shared" ca="1" si="0"/>
        <v>0</v>
      </c>
      <c r="Q14" s="21">
        <f t="shared" ca="1" si="0"/>
        <v>78715.89</v>
      </c>
      <c r="R14" s="21">
        <f t="shared" ca="1" si="0"/>
        <v>0</v>
      </c>
      <c r="S14" s="21">
        <f t="shared" ca="1" si="0"/>
        <v>0</v>
      </c>
      <c r="T14" s="21">
        <f t="shared" ca="1" si="0"/>
        <v>1369783997.6799998</v>
      </c>
      <c r="U14" s="21">
        <f t="shared" ca="1" si="1"/>
        <v>101350330.91</v>
      </c>
      <c r="V14" s="21">
        <f t="shared" ca="1" si="1"/>
        <v>1799170.3100000019</v>
      </c>
      <c r="W14" s="21">
        <f t="shared" ca="1" si="1"/>
        <v>21673122.090000004</v>
      </c>
      <c r="X14" s="21">
        <f t="shared" ca="1" si="1"/>
        <v>0</v>
      </c>
      <c r="Y14" s="21">
        <f t="shared" ca="1" si="1"/>
        <v>1160403.03</v>
      </c>
      <c r="Z14" s="21">
        <f t="shared" ca="1" si="1"/>
        <v>11160569.099999998</v>
      </c>
      <c r="AA14" s="21">
        <f t="shared" ca="1" si="1"/>
        <v>0</v>
      </c>
      <c r="AB14" s="21">
        <f t="shared" ca="1" si="1"/>
        <v>0</v>
      </c>
      <c r="AC14" s="21">
        <f t="shared" ca="1" si="1"/>
        <v>118072.94</v>
      </c>
      <c r="AD14" s="21">
        <f t="shared" ca="1" si="1"/>
        <v>514588.79000000015</v>
      </c>
      <c r="AE14" s="21">
        <f t="shared" ca="1" si="1"/>
        <v>50124.15</v>
      </c>
      <c r="AF14" s="21">
        <f t="shared" ca="1" si="1"/>
        <v>317703.43</v>
      </c>
      <c r="AG14" s="21">
        <f t="shared" ca="1" si="1"/>
        <v>0</v>
      </c>
      <c r="AH14" s="21">
        <f t="shared" ca="1" si="1"/>
        <v>0</v>
      </c>
      <c r="AI14" s="21">
        <f t="shared" ca="1" si="1"/>
        <v>0</v>
      </c>
      <c r="AJ14" s="21">
        <f t="shared" ca="1" si="1"/>
        <v>4393402.3899999997</v>
      </c>
      <c r="AK14" s="21">
        <f t="shared" ca="1" si="2"/>
        <v>0</v>
      </c>
      <c r="AL14" s="21">
        <f t="shared" ca="1" si="2"/>
        <v>0</v>
      </c>
      <c r="AM14" s="21">
        <f t="shared" ca="1" si="2"/>
        <v>3370822.8099999996</v>
      </c>
      <c r="AN14" s="21">
        <f t="shared" ca="1" si="2"/>
        <v>0</v>
      </c>
      <c r="AO14" s="21">
        <f t="shared" ca="1" si="2"/>
        <v>0</v>
      </c>
      <c r="AP14" s="21">
        <f t="shared" ca="1" si="2"/>
        <v>7685.6200000000008</v>
      </c>
      <c r="AQ14" s="21">
        <f t="shared" ca="1" si="2"/>
        <v>0</v>
      </c>
      <c r="AR14" s="21">
        <f t="shared" ca="1" si="2"/>
        <v>0</v>
      </c>
      <c r="AS14" s="21">
        <f t="shared" ca="1" si="2"/>
        <v>0</v>
      </c>
      <c r="AT14" s="21">
        <f t="shared" ca="1" si="2"/>
        <v>0</v>
      </c>
      <c r="AU14" s="21">
        <f t="shared" ca="1" si="2"/>
        <v>0</v>
      </c>
      <c r="AV14" s="21">
        <f t="shared" ca="1" si="2"/>
        <v>0</v>
      </c>
      <c r="AW14" s="21">
        <f t="shared" ca="1" si="2"/>
        <v>0</v>
      </c>
      <c r="AX14" s="21">
        <f t="shared" ca="1" si="2"/>
        <v>0</v>
      </c>
      <c r="AY14" s="21">
        <f t="shared" ca="1" si="2"/>
        <v>0</v>
      </c>
      <c r="AZ14" s="21">
        <f t="shared" ca="1" si="2"/>
        <v>0</v>
      </c>
      <c r="BA14" s="21">
        <f t="shared" ca="1" si="3"/>
        <v>0</v>
      </c>
      <c r="BB14" s="21">
        <f t="shared" ca="1" si="3"/>
        <v>0</v>
      </c>
      <c r="BC14" s="21">
        <f t="shared" ca="1" si="3"/>
        <v>0</v>
      </c>
      <c r="BD14" s="21">
        <f t="shared" ca="1" si="3"/>
        <v>730379.36000000103</v>
      </c>
      <c r="BE14" s="21">
        <f t="shared" ca="1" si="3"/>
        <v>0</v>
      </c>
      <c r="BF14" s="21">
        <f t="shared" ca="1" si="3"/>
        <v>0</v>
      </c>
      <c r="BG14" s="21">
        <f t="shared" ca="1" si="3"/>
        <v>0</v>
      </c>
      <c r="BH14" s="21">
        <f t="shared" ca="1" si="3"/>
        <v>0</v>
      </c>
      <c r="BI14" s="21">
        <f t="shared" ca="1" si="3"/>
        <v>0</v>
      </c>
      <c r="BJ14" s="21">
        <f t="shared" ca="1" si="3"/>
        <v>0</v>
      </c>
      <c r="BK14" s="21">
        <f t="shared" ca="1" si="3"/>
        <v>0</v>
      </c>
      <c r="BL14" s="21">
        <f t="shared" ca="1" si="3"/>
        <v>0</v>
      </c>
      <c r="BM14" s="21">
        <f t="shared" ca="1" si="3"/>
        <v>0</v>
      </c>
      <c r="BN14" s="21">
        <f t="shared" ca="1" si="3"/>
        <v>9721.2300000000214</v>
      </c>
      <c r="BO14" s="21">
        <f t="shared" ca="1" si="3"/>
        <v>0</v>
      </c>
      <c r="BP14" s="21">
        <f t="shared" ca="1" si="3"/>
        <v>2891684.5700000003</v>
      </c>
      <c r="BQ14" s="21">
        <f t="shared" ca="1" si="4"/>
        <v>351851.73000000004</v>
      </c>
      <c r="BR14" s="21">
        <f t="shared" ca="1" si="4"/>
        <v>15197055.310000002</v>
      </c>
      <c r="BS14" s="21">
        <f t="shared" ca="1" si="4"/>
        <v>3243389.0600000005</v>
      </c>
      <c r="BT14" s="21">
        <f t="shared" ca="1" si="4"/>
        <v>0</v>
      </c>
      <c r="BU14" s="21">
        <f t="shared" ca="1" si="4"/>
        <v>0</v>
      </c>
      <c r="BV14" s="21">
        <f t="shared" ca="1" si="4"/>
        <v>0</v>
      </c>
      <c r="BW14" s="21">
        <f t="shared" ca="1" si="4"/>
        <v>0</v>
      </c>
      <c r="BX14" s="21">
        <f t="shared" ca="1" si="4"/>
        <v>940263.47</v>
      </c>
      <c r="BY14" s="21">
        <f t="shared" ca="1" si="4"/>
        <v>0</v>
      </c>
      <c r="BZ14" s="21">
        <f t="shared" ca="1" si="4"/>
        <v>0</v>
      </c>
      <c r="CA14" s="21">
        <f t="shared" ca="1" si="4"/>
        <v>25537837.600000001</v>
      </c>
      <c r="CB14" s="21">
        <f t="shared" ca="1" si="4"/>
        <v>353843896.18000001</v>
      </c>
      <c r="CC14" s="21">
        <f t="shared" ca="1" si="4"/>
        <v>3212299.04</v>
      </c>
      <c r="CD14" s="21">
        <f t="shared" ca="1" si="4"/>
        <v>154102815.91999999</v>
      </c>
      <c r="CE14" s="21">
        <f t="shared" ca="1" si="4"/>
        <v>0</v>
      </c>
      <c r="CF14" s="21">
        <f t="shared" ca="1" si="4"/>
        <v>0</v>
      </c>
      <c r="CG14" s="21">
        <f t="shared" ca="1" si="4"/>
        <v>3363351.3</v>
      </c>
      <c r="CH14" s="21">
        <f t="shared" ca="1" si="5"/>
        <v>26304724.129999999</v>
      </c>
      <c r="CI14" s="21">
        <f t="shared" ca="1" si="5"/>
        <v>0</v>
      </c>
      <c r="CJ14" s="22">
        <f t="shared" ca="1" si="11"/>
        <v>210834790.41000003</v>
      </c>
      <c r="CK14" s="21">
        <f t="shared" ca="1" si="6"/>
        <v>221696.710000038</v>
      </c>
      <c r="CL14" s="21">
        <f t="shared" ca="1" si="6"/>
        <v>0</v>
      </c>
      <c r="CM14" s="22">
        <f t="shared" ca="1" si="12"/>
        <v>55737600.739999995</v>
      </c>
      <c r="CN14" s="21">
        <f t="shared" ca="1" si="7"/>
        <v>885459.72</v>
      </c>
      <c r="CO14" s="21">
        <f t="shared" ca="1" si="7"/>
        <v>54852141.019999996</v>
      </c>
      <c r="CP14" s="22">
        <f t="shared" ca="1" si="13"/>
        <v>154875492.96000001</v>
      </c>
      <c r="CQ14" s="21">
        <f t="shared" ca="1" si="8"/>
        <v>5978114.0700000003</v>
      </c>
      <c r="CR14" s="21">
        <f t="shared" ca="1" si="8"/>
        <v>148897378.89000002</v>
      </c>
      <c r="CS14" s="21">
        <f t="shared" ca="1" si="8"/>
        <v>5986989.8700000197</v>
      </c>
      <c r="CT14" s="21">
        <f t="shared" ca="1" si="8"/>
        <v>0</v>
      </c>
      <c r="CU14" s="21">
        <f t="shared" ca="1" si="8"/>
        <v>0</v>
      </c>
      <c r="CV14" s="22">
        <f t="shared" ca="1" si="9"/>
        <v>3825063080.8199997</v>
      </c>
    </row>
    <row r="15" spans="1:100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1">
        <f t="shared" ca="1" si="0"/>
        <v>0</v>
      </c>
      <c r="S15" s="21">
        <f t="shared" ca="1" si="0"/>
        <v>0</v>
      </c>
      <c r="T15" s="21">
        <f t="shared" ca="1" si="0"/>
        <v>0</v>
      </c>
      <c r="U15" s="21">
        <f t="shared" ca="1" si="1"/>
        <v>0</v>
      </c>
      <c r="V15" s="21">
        <f t="shared" ca="1" si="1"/>
        <v>0</v>
      </c>
      <c r="W15" s="21">
        <f t="shared" ca="1" si="1"/>
        <v>0</v>
      </c>
      <c r="X15" s="21">
        <f t="shared" ca="1" si="1"/>
        <v>0</v>
      </c>
      <c r="Y15" s="21">
        <f t="shared" ca="1" si="1"/>
        <v>0</v>
      </c>
      <c r="Z15" s="21">
        <f t="shared" ca="1" si="1"/>
        <v>0</v>
      </c>
      <c r="AA15" s="21">
        <f t="shared" ca="1" si="1"/>
        <v>0</v>
      </c>
      <c r="AB15" s="21">
        <f t="shared" ca="1" si="1"/>
        <v>0</v>
      </c>
      <c r="AC15" s="21">
        <f t="shared" ca="1" si="1"/>
        <v>0</v>
      </c>
      <c r="AD15" s="21">
        <f t="shared" ca="1" si="1"/>
        <v>0</v>
      </c>
      <c r="AE15" s="21">
        <f t="shared" ca="1" si="1"/>
        <v>0</v>
      </c>
      <c r="AF15" s="21">
        <f t="shared" ca="1" si="1"/>
        <v>0</v>
      </c>
      <c r="AG15" s="21">
        <f t="shared" ca="1" si="1"/>
        <v>0</v>
      </c>
      <c r="AH15" s="21">
        <f t="shared" ca="1" si="1"/>
        <v>0</v>
      </c>
      <c r="AI15" s="21">
        <f t="shared" ca="1" si="1"/>
        <v>0</v>
      </c>
      <c r="AJ15" s="21">
        <f t="shared" ca="1" si="1"/>
        <v>0</v>
      </c>
      <c r="AK15" s="21">
        <f t="shared" ca="1" si="2"/>
        <v>0</v>
      </c>
      <c r="AL15" s="21">
        <f t="shared" ca="1" si="2"/>
        <v>0</v>
      </c>
      <c r="AM15" s="21">
        <f t="shared" ca="1" si="2"/>
        <v>0</v>
      </c>
      <c r="AN15" s="21">
        <f t="shared" ca="1" si="2"/>
        <v>0</v>
      </c>
      <c r="AO15" s="21">
        <f t="shared" ca="1" si="2"/>
        <v>0</v>
      </c>
      <c r="AP15" s="21">
        <f t="shared" ca="1" si="2"/>
        <v>0</v>
      </c>
      <c r="AQ15" s="21">
        <f t="shared" ca="1" si="2"/>
        <v>0</v>
      </c>
      <c r="AR15" s="21">
        <f t="shared" ca="1" si="2"/>
        <v>0</v>
      </c>
      <c r="AS15" s="21">
        <f t="shared" ca="1" si="2"/>
        <v>0</v>
      </c>
      <c r="AT15" s="21">
        <f t="shared" ca="1" si="2"/>
        <v>0</v>
      </c>
      <c r="AU15" s="21">
        <f t="shared" ca="1" si="2"/>
        <v>0</v>
      </c>
      <c r="AV15" s="21">
        <f t="shared" ca="1" si="2"/>
        <v>0</v>
      </c>
      <c r="AW15" s="21">
        <f t="shared" ca="1" si="2"/>
        <v>0</v>
      </c>
      <c r="AX15" s="21">
        <f t="shared" ca="1" si="2"/>
        <v>0</v>
      </c>
      <c r="AY15" s="21">
        <f t="shared" ca="1" si="2"/>
        <v>0</v>
      </c>
      <c r="AZ15" s="21">
        <f t="shared" ca="1" si="2"/>
        <v>0</v>
      </c>
      <c r="BA15" s="21">
        <f t="shared" ca="1" si="3"/>
        <v>0</v>
      </c>
      <c r="BB15" s="21">
        <f t="shared" ca="1" si="3"/>
        <v>0</v>
      </c>
      <c r="BC15" s="21">
        <f t="shared" ca="1" si="3"/>
        <v>0</v>
      </c>
      <c r="BD15" s="21">
        <f t="shared" ca="1" si="3"/>
        <v>0</v>
      </c>
      <c r="BE15" s="21">
        <f t="shared" ca="1" si="3"/>
        <v>0</v>
      </c>
      <c r="BF15" s="21">
        <f t="shared" ca="1" si="3"/>
        <v>0</v>
      </c>
      <c r="BG15" s="21">
        <f t="shared" ca="1" si="3"/>
        <v>0</v>
      </c>
      <c r="BH15" s="21">
        <f t="shared" ca="1" si="3"/>
        <v>0</v>
      </c>
      <c r="BI15" s="21">
        <f t="shared" ca="1" si="3"/>
        <v>0</v>
      </c>
      <c r="BJ15" s="21">
        <f t="shared" ca="1" si="3"/>
        <v>0</v>
      </c>
      <c r="BK15" s="21">
        <f t="shared" ca="1" si="3"/>
        <v>0</v>
      </c>
      <c r="BL15" s="21">
        <f t="shared" ca="1" si="3"/>
        <v>0</v>
      </c>
      <c r="BM15" s="21">
        <f t="shared" ca="1" si="3"/>
        <v>0</v>
      </c>
      <c r="BN15" s="21">
        <f t="shared" ca="1" si="3"/>
        <v>0</v>
      </c>
      <c r="BO15" s="21">
        <f t="shared" ca="1" si="3"/>
        <v>0</v>
      </c>
      <c r="BP15" s="21">
        <f t="shared" ca="1" si="3"/>
        <v>93600455.514285699</v>
      </c>
      <c r="BQ15" s="21">
        <f t="shared" ca="1" si="4"/>
        <v>0</v>
      </c>
      <c r="BR15" s="21">
        <f t="shared" ca="1" si="4"/>
        <v>0</v>
      </c>
      <c r="BS15" s="21">
        <f t="shared" ca="1" si="4"/>
        <v>5304597441.0861912</v>
      </c>
      <c r="BT15" s="21">
        <f t="shared" ca="1" si="4"/>
        <v>0</v>
      </c>
      <c r="BU15" s="21">
        <f t="shared" ca="1" si="4"/>
        <v>0</v>
      </c>
      <c r="BV15" s="21">
        <f t="shared" ca="1" si="4"/>
        <v>0</v>
      </c>
      <c r="BW15" s="21">
        <f t="shared" ca="1" si="4"/>
        <v>0</v>
      </c>
      <c r="BX15" s="21">
        <f t="shared" ca="1" si="4"/>
        <v>0</v>
      </c>
      <c r="BY15" s="21">
        <f t="shared" ca="1" si="4"/>
        <v>0</v>
      </c>
      <c r="BZ15" s="21">
        <f t="shared" ca="1" si="4"/>
        <v>0</v>
      </c>
      <c r="CA15" s="21">
        <f t="shared" ca="1" si="4"/>
        <v>0</v>
      </c>
      <c r="CB15" s="21">
        <f t="shared" ca="1" si="4"/>
        <v>0</v>
      </c>
      <c r="CC15" s="21">
        <f t="shared" ca="1" si="4"/>
        <v>0</v>
      </c>
      <c r="CD15" s="21">
        <f t="shared" ca="1" si="4"/>
        <v>0</v>
      </c>
      <c r="CE15" s="21">
        <f t="shared" ca="1" si="4"/>
        <v>0</v>
      </c>
      <c r="CF15" s="21">
        <f t="shared" ca="1" si="4"/>
        <v>0</v>
      </c>
      <c r="CG15" s="21">
        <f t="shared" ca="1" si="4"/>
        <v>0</v>
      </c>
      <c r="CH15" s="21">
        <f t="shared" ca="1" si="5"/>
        <v>0</v>
      </c>
      <c r="CI15" s="21">
        <f t="shared" ca="1" si="5"/>
        <v>128.59047619047618</v>
      </c>
      <c r="CJ15" s="22">
        <f t="shared" ca="1" si="11"/>
        <v>0</v>
      </c>
      <c r="CK15" s="21">
        <f t="shared" ca="1" si="6"/>
        <v>0</v>
      </c>
      <c r="CL15" s="21">
        <f t="shared" ca="1" si="6"/>
        <v>0</v>
      </c>
      <c r="CM15" s="22">
        <f t="shared" ca="1" si="12"/>
        <v>0</v>
      </c>
      <c r="CN15" s="21">
        <f t="shared" ca="1" si="7"/>
        <v>0</v>
      </c>
      <c r="CO15" s="21">
        <f t="shared" ca="1" si="7"/>
        <v>0</v>
      </c>
      <c r="CP15" s="22">
        <f t="shared" ca="1" si="13"/>
        <v>0</v>
      </c>
      <c r="CQ15" s="21">
        <f t="shared" ca="1" si="8"/>
        <v>0</v>
      </c>
      <c r="CR15" s="21">
        <f t="shared" ca="1" si="8"/>
        <v>0</v>
      </c>
      <c r="CS15" s="21">
        <f t="shared" ca="1" si="8"/>
        <v>0</v>
      </c>
      <c r="CT15" s="21">
        <f t="shared" ca="1" si="8"/>
        <v>0</v>
      </c>
      <c r="CU15" s="21">
        <f t="shared" ca="1" si="8"/>
        <v>0</v>
      </c>
      <c r="CV15" s="22">
        <f t="shared" ca="1" si="9"/>
        <v>5398198025.1909533</v>
      </c>
    </row>
    <row r="16" spans="1:100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1">
        <f t="shared" ca="1" si="0"/>
        <v>0</v>
      </c>
      <c r="S16" s="21">
        <f t="shared" ca="1" si="0"/>
        <v>0</v>
      </c>
      <c r="T16" s="21">
        <f t="shared" ca="1" si="0"/>
        <v>0</v>
      </c>
      <c r="U16" s="21">
        <f t="shared" ca="1" si="1"/>
        <v>0</v>
      </c>
      <c r="V16" s="21">
        <f t="shared" ca="1" si="1"/>
        <v>0</v>
      </c>
      <c r="W16" s="21">
        <f t="shared" ca="1" si="1"/>
        <v>0</v>
      </c>
      <c r="X16" s="21">
        <f t="shared" ca="1" si="1"/>
        <v>0</v>
      </c>
      <c r="Y16" s="21">
        <f t="shared" ca="1" si="1"/>
        <v>0</v>
      </c>
      <c r="Z16" s="21">
        <f t="shared" ca="1" si="1"/>
        <v>0</v>
      </c>
      <c r="AA16" s="21">
        <f t="shared" ca="1" si="1"/>
        <v>0</v>
      </c>
      <c r="AB16" s="21">
        <f t="shared" ca="1" si="1"/>
        <v>0</v>
      </c>
      <c r="AC16" s="21">
        <f t="shared" ca="1" si="1"/>
        <v>0</v>
      </c>
      <c r="AD16" s="21">
        <f t="shared" ca="1" si="1"/>
        <v>0</v>
      </c>
      <c r="AE16" s="21">
        <f t="shared" ca="1" si="1"/>
        <v>0</v>
      </c>
      <c r="AF16" s="21">
        <f t="shared" ca="1" si="1"/>
        <v>0</v>
      </c>
      <c r="AG16" s="21">
        <f t="shared" ca="1" si="1"/>
        <v>0</v>
      </c>
      <c r="AH16" s="21">
        <f t="shared" ca="1" si="1"/>
        <v>0</v>
      </c>
      <c r="AI16" s="21">
        <f t="shared" ca="1" si="1"/>
        <v>0</v>
      </c>
      <c r="AJ16" s="21">
        <f t="shared" ca="1" si="1"/>
        <v>0</v>
      </c>
      <c r="AK16" s="21">
        <f t="shared" ca="1" si="2"/>
        <v>0</v>
      </c>
      <c r="AL16" s="21">
        <f t="shared" ca="1" si="2"/>
        <v>0</v>
      </c>
      <c r="AM16" s="21">
        <f t="shared" ca="1" si="2"/>
        <v>0</v>
      </c>
      <c r="AN16" s="21">
        <f t="shared" ca="1" si="2"/>
        <v>0</v>
      </c>
      <c r="AO16" s="21">
        <f t="shared" ca="1" si="2"/>
        <v>0</v>
      </c>
      <c r="AP16" s="21">
        <f t="shared" ca="1" si="2"/>
        <v>0</v>
      </c>
      <c r="AQ16" s="21">
        <f t="shared" ca="1" si="2"/>
        <v>0</v>
      </c>
      <c r="AR16" s="21">
        <f t="shared" ca="1" si="2"/>
        <v>0</v>
      </c>
      <c r="AS16" s="21">
        <f t="shared" ca="1" si="2"/>
        <v>0</v>
      </c>
      <c r="AT16" s="21">
        <f t="shared" ca="1" si="2"/>
        <v>0</v>
      </c>
      <c r="AU16" s="21">
        <f t="shared" ca="1" si="2"/>
        <v>0</v>
      </c>
      <c r="AV16" s="21">
        <f t="shared" ca="1" si="2"/>
        <v>0</v>
      </c>
      <c r="AW16" s="21">
        <f t="shared" ca="1" si="2"/>
        <v>0</v>
      </c>
      <c r="AX16" s="21">
        <f t="shared" ca="1" si="2"/>
        <v>0</v>
      </c>
      <c r="AY16" s="21">
        <f t="shared" ca="1" si="2"/>
        <v>0</v>
      </c>
      <c r="AZ16" s="21">
        <f t="shared" ca="1" si="2"/>
        <v>0</v>
      </c>
      <c r="BA16" s="21">
        <f t="shared" ca="1" si="3"/>
        <v>0</v>
      </c>
      <c r="BB16" s="21">
        <f t="shared" ca="1" si="3"/>
        <v>0</v>
      </c>
      <c r="BC16" s="21">
        <f t="shared" ca="1" si="3"/>
        <v>0</v>
      </c>
      <c r="BD16" s="21">
        <f t="shared" ca="1" si="3"/>
        <v>0</v>
      </c>
      <c r="BE16" s="21">
        <f t="shared" ca="1" si="3"/>
        <v>0</v>
      </c>
      <c r="BF16" s="21">
        <f t="shared" ca="1" si="3"/>
        <v>0</v>
      </c>
      <c r="BG16" s="21">
        <f t="shared" ca="1" si="3"/>
        <v>0</v>
      </c>
      <c r="BH16" s="21">
        <f t="shared" ca="1" si="3"/>
        <v>0</v>
      </c>
      <c r="BI16" s="21">
        <f t="shared" ca="1" si="3"/>
        <v>39234858.658727005</v>
      </c>
      <c r="BJ16" s="21">
        <f t="shared" ca="1" si="3"/>
        <v>19825664.297629002</v>
      </c>
      <c r="BK16" s="21">
        <f t="shared" ca="1" si="3"/>
        <v>0</v>
      </c>
      <c r="BL16" s="21">
        <f t="shared" ca="1" si="3"/>
        <v>0</v>
      </c>
      <c r="BM16" s="21">
        <f t="shared" ca="1" si="3"/>
        <v>0</v>
      </c>
      <c r="BN16" s="21">
        <f t="shared" ca="1" si="3"/>
        <v>0</v>
      </c>
      <c r="BO16" s="21">
        <f t="shared" ca="1" si="3"/>
        <v>0</v>
      </c>
      <c r="BP16" s="21">
        <f t="shared" ca="1" si="3"/>
        <v>0</v>
      </c>
      <c r="BQ16" s="21">
        <f t="shared" ca="1" si="4"/>
        <v>0</v>
      </c>
      <c r="BR16" s="21">
        <f t="shared" ca="1" si="4"/>
        <v>0</v>
      </c>
      <c r="BS16" s="21">
        <f t="shared" ca="1" si="4"/>
        <v>0</v>
      </c>
      <c r="BT16" s="21">
        <f t="shared" ca="1" si="4"/>
        <v>0</v>
      </c>
      <c r="BU16" s="21">
        <f t="shared" ca="1" si="4"/>
        <v>0</v>
      </c>
      <c r="BV16" s="21">
        <f t="shared" ca="1" si="4"/>
        <v>0</v>
      </c>
      <c r="BW16" s="21">
        <f t="shared" ca="1" si="4"/>
        <v>0</v>
      </c>
      <c r="BX16" s="21">
        <f t="shared" ca="1" si="4"/>
        <v>0</v>
      </c>
      <c r="BY16" s="21">
        <f t="shared" ca="1" si="4"/>
        <v>0</v>
      </c>
      <c r="BZ16" s="21">
        <f t="shared" ca="1" si="4"/>
        <v>0</v>
      </c>
      <c r="CA16" s="21">
        <f t="shared" ca="1" si="4"/>
        <v>0</v>
      </c>
      <c r="CB16" s="21">
        <f t="shared" ca="1" si="4"/>
        <v>0</v>
      </c>
      <c r="CC16" s="21">
        <f t="shared" ca="1" si="4"/>
        <v>0</v>
      </c>
      <c r="CD16" s="21">
        <f t="shared" ca="1" si="4"/>
        <v>0</v>
      </c>
      <c r="CE16" s="21">
        <f t="shared" ca="1" si="4"/>
        <v>0</v>
      </c>
      <c r="CF16" s="21">
        <f t="shared" ca="1" si="4"/>
        <v>0</v>
      </c>
      <c r="CG16" s="21">
        <f t="shared" ca="1" si="4"/>
        <v>0</v>
      </c>
      <c r="CH16" s="21">
        <f t="shared" ca="1" si="5"/>
        <v>0</v>
      </c>
      <c r="CI16" s="21">
        <f t="shared" ca="1" si="5"/>
        <v>0</v>
      </c>
      <c r="CJ16" s="22">
        <f t="shared" ca="1" si="11"/>
        <v>0</v>
      </c>
      <c r="CK16" s="21">
        <f t="shared" ca="1" si="6"/>
        <v>0</v>
      </c>
      <c r="CL16" s="21">
        <f t="shared" ca="1" si="6"/>
        <v>0</v>
      </c>
      <c r="CM16" s="22">
        <f t="shared" ca="1" si="12"/>
        <v>0</v>
      </c>
      <c r="CN16" s="21">
        <f t="shared" ca="1" si="7"/>
        <v>0</v>
      </c>
      <c r="CO16" s="21">
        <f t="shared" ca="1" si="7"/>
        <v>0</v>
      </c>
      <c r="CP16" s="22">
        <f t="shared" ca="1" si="13"/>
        <v>0</v>
      </c>
      <c r="CQ16" s="21">
        <f t="shared" ca="1" si="8"/>
        <v>0</v>
      </c>
      <c r="CR16" s="21">
        <f t="shared" ca="1" si="8"/>
        <v>0</v>
      </c>
      <c r="CS16" s="21">
        <f t="shared" ca="1" si="8"/>
        <v>0</v>
      </c>
      <c r="CT16" s="21">
        <f t="shared" ca="1" si="8"/>
        <v>0</v>
      </c>
      <c r="CU16" s="21">
        <f t="shared" ca="1" si="8"/>
        <v>0</v>
      </c>
      <c r="CV16" s="22">
        <f t="shared" ca="1" si="9"/>
        <v>59060522.956356004</v>
      </c>
    </row>
    <row r="17" spans="1:100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0"/>
        <v>182919264</v>
      </c>
      <c r="E17" s="21">
        <f t="shared" ca="1" si="0"/>
        <v>-434511</v>
      </c>
      <c r="F17" s="21">
        <f t="shared" ca="1" si="0"/>
        <v>100327595</v>
      </c>
      <c r="G17" s="21">
        <f t="shared" ca="1" si="0"/>
        <v>83026180</v>
      </c>
      <c r="H17" s="21">
        <f t="shared" ca="1" si="0"/>
        <v>15252598</v>
      </c>
      <c r="I17" s="21">
        <f t="shared" ca="1" si="0"/>
        <v>73587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0"/>
        <v>37445583.759999998</v>
      </c>
      <c r="P17" s="21">
        <f t="shared" ca="1" si="0"/>
        <v>0</v>
      </c>
      <c r="Q17" s="21">
        <f t="shared" ca="1" si="0"/>
        <v>3039634.78</v>
      </c>
      <c r="R17" s="21">
        <f t="shared" ca="1" si="0"/>
        <v>0</v>
      </c>
      <c r="S17" s="21">
        <f t="shared" ca="1" si="0"/>
        <v>0</v>
      </c>
      <c r="T17" s="21">
        <f t="shared" ca="1" si="0"/>
        <v>2987503.62</v>
      </c>
      <c r="U17" s="21">
        <f t="shared" ca="1" si="1"/>
        <v>0</v>
      </c>
      <c r="V17" s="21">
        <f t="shared" ca="1" si="1"/>
        <v>1557593.2999999998</v>
      </c>
      <c r="W17" s="21">
        <f t="shared" ca="1" si="1"/>
        <v>7094367.1200000001</v>
      </c>
      <c r="X17" s="21">
        <f t="shared" ca="1" si="1"/>
        <v>20666</v>
      </c>
      <c r="Y17" s="21">
        <f t="shared" ca="1" si="1"/>
        <v>11722021.77</v>
      </c>
      <c r="Z17" s="21">
        <f t="shared" ca="1" si="1"/>
        <v>26323538.5</v>
      </c>
      <c r="AA17" s="21">
        <f t="shared" ca="1" si="1"/>
        <v>0</v>
      </c>
      <c r="AB17" s="21">
        <f t="shared" ca="1" si="1"/>
        <v>0</v>
      </c>
      <c r="AC17" s="21">
        <f t="shared" ca="1" si="1"/>
        <v>547662.39</v>
      </c>
      <c r="AD17" s="21">
        <f t="shared" ca="1" si="1"/>
        <v>2493242.2599999998</v>
      </c>
      <c r="AE17" s="21">
        <f t="shared" ca="1" si="1"/>
        <v>0</v>
      </c>
      <c r="AF17" s="21">
        <f t="shared" ca="1" si="1"/>
        <v>541143.30000000005</v>
      </c>
      <c r="AG17" s="21">
        <f t="shared" ca="1" si="1"/>
        <v>21583.94</v>
      </c>
      <c r="AH17" s="21">
        <f t="shared" ca="1" si="1"/>
        <v>17700</v>
      </c>
      <c r="AI17" s="21">
        <f t="shared" ca="1" si="1"/>
        <v>0</v>
      </c>
      <c r="AJ17" s="21">
        <f t="shared" ca="1" si="1"/>
        <v>0</v>
      </c>
      <c r="AK17" s="21">
        <f t="shared" ca="1" si="2"/>
        <v>0</v>
      </c>
      <c r="AL17" s="21">
        <f t="shared" ca="1" si="2"/>
        <v>0</v>
      </c>
      <c r="AM17" s="21">
        <f t="shared" ca="1" si="2"/>
        <v>3987667.4</v>
      </c>
      <c r="AN17" s="21">
        <f t="shared" ca="1" si="2"/>
        <v>8428.57</v>
      </c>
      <c r="AO17" s="21">
        <f t="shared" ca="1" si="2"/>
        <v>0</v>
      </c>
      <c r="AP17" s="21">
        <f t="shared" ca="1" si="2"/>
        <v>114528.89</v>
      </c>
      <c r="AQ17" s="21">
        <f t="shared" ca="1" si="2"/>
        <v>0</v>
      </c>
      <c r="AR17" s="21">
        <f t="shared" ca="1" si="2"/>
        <v>0</v>
      </c>
      <c r="AS17" s="21">
        <f t="shared" ca="1" si="2"/>
        <v>0</v>
      </c>
      <c r="AT17" s="21">
        <f t="shared" ca="1" si="2"/>
        <v>280986249.76999998</v>
      </c>
      <c r="AU17" s="21">
        <f t="shared" ca="1" si="2"/>
        <v>21529841.780000001</v>
      </c>
      <c r="AV17" s="21">
        <f t="shared" ca="1" si="2"/>
        <v>33991763.969999999</v>
      </c>
      <c r="AW17" s="21">
        <f t="shared" ca="1" si="2"/>
        <v>0</v>
      </c>
      <c r="AX17" s="21">
        <f t="shared" ca="1" si="2"/>
        <v>18126523.280000001</v>
      </c>
      <c r="AY17" s="21">
        <f t="shared" ca="1" si="2"/>
        <v>0</v>
      </c>
      <c r="AZ17" s="21">
        <f t="shared" ca="1" si="2"/>
        <v>0</v>
      </c>
      <c r="BA17" s="21">
        <f t="shared" ca="1" si="3"/>
        <v>0</v>
      </c>
      <c r="BB17" s="21">
        <f t="shared" ca="1" si="3"/>
        <v>0</v>
      </c>
      <c r="BC17" s="21">
        <f t="shared" ca="1" si="3"/>
        <v>0</v>
      </c>
      <c r="BD17" s="21">
        <f t="shared" ca="1" si="3"/>
        <v>-241141</v>
      </c>
      <c r="BE17" s="21">
        <f t="shared" ca="1" si="3"/>
        <v>0</v>
      </c>
      <c r="BF17" s="21">
        <f t="shared" ca="1" si="3"/>
        <v>0</v>
      </c>
      <c r="BG17" s="21">
        <f t="shared" ca="1" si="3"/>
        <v>0</v>
      </c>
      <c r="BH17" s="21">
        <f t="shared" ca="1" si="3"/>
        <v>0</v>
      </c>
      <c r="BI17" s="21">
        <f t="shared" ca="1" si="3"/>
        <v>0</v>
      </c>
      <c r="BJ17" s="21">
        <f t="shared" ca="1" si="3"/>
        <v>0</v>
      </c>
      <c r="BK17" s="21">
        <f t="shared" ca="1" si="3"/>
        <v>0</v>
      </c>
      <c r="BL17" s="21">
        <f t="shared" ca="1" si="3"/>
        <v>0</v>
      </c>
      <c r="BM17" s="21">
        <f t="shared" ca="1" si="3"/>
        <v>0</v>
      </c>
      <c r="BN17" s="21">
        <f t="shared" ca="1" si="3"/>
        <v>42732349.039999999</v>
      </c>
      <c r="BO17" s="21">
        <f t="shared" ca="1" si="3"/>
        <v>0</v>
      </c>
      <c r="BP17" s="21">
        <f t="shared" ca="1" si="3"/>
        <v>83427579</v>
      </c>
      <c r="BQ17" s="21">
        <f t="shared" ca="1" si="4"/>
        <v>102647</v>
      </c>
      <c r="BR17" s="21">
        <f t="shared" ca="1" si="4"/>
        <v>82708451</v>
      </c>
      <c r="BS17" s="21">
        <f t="shared" ca="1" si="4"/>
        <v>7444091</v>
      </c>
      <c r="BT17" s="21">
        <f t="shared" ca="1" si="4"/>
        <v>0</v>
      </c>
      <c r="BU17" s="21">
        <f t="shared" ca="1" si="4"/>
        <v>0</v>
      </c>
      <c r="BV17" s="21">
        <f t="shared" ca="1" si="4"/>
        <v>236537</v>
      </c>
      <c r="BW17" s="21">
        <f t="shared" ca="1" si="4"/>
        <v>0</v>
      </c>
      <c r="BX17" s="21">
        <f t="shared" ca="1" si="4"/>
        <v>0</v>
      </c>
      <c r="BY17" s="21">
        <f t="shared" ca="1" si="4"/>
        <v>0</v>
      </c>
      <c r="BZ17" s="21">
        <f t="shared" ca="1" si="4"/>
        <v>0</v>
      </c>
      <c r="CA17" s="21">
        <f t="shared" ca="1" si="4"/>
        <v>0</v>
      </c>
      <c r="CB17" s="21">
        <f t="shared" ca="1" si="4"/>
        <v>0</v>
      </c>
      <c r="CC17" s="21">
        <f t="shared" ca="1" si="4"/>
        <v>0</v>
      </c>
      <c r="CD17" s="21">
        <f t="shared" ca="1" si="4"/>
        <v>0</v>
      </c>
      <c r="CE17" s="21">
        <f t="shared" ca="1" si="4"/>
        <v>0</v>
      </c>
      <c r="CF17" s="21">
        <f t="shared" ca="1" si="4"/>
        <v>0</v>
      </c>
      <c r="CG17" s="21">
        <f t="shared" ca="1" si="4"/>
        <v>0</v>
      </c>
      <c r="CH17" s="21">
        <f t="shared" ca="1" si="5"/>
        <v>0</v>
      </c>
      <c r="CI17" s="21">
        <f t="shared" ca="1" si="5"/>
        <v>0</v>
      </c>
      <c r="CJ17" s="22">
        <f t="shared" ca="1" si="11"/>
        <v>0</v>
      </c>
      <c r="CK17" s="21">
        <f t="shared" ca="1" si="6"/>
        <v>0</v>
      </c>
      <c r="CL17" s="21">
        <f t="shared" ca="1" si="6"/>
        <v>0</v>
      </c>
      <c r="CM17" s="22">
        <f t="shared" ca="1" si="12"/>
        <v>0</v>
      </c>
      <c r="CN17" s="21">
        <f t="shared" ca="1" si="7"/>
        <v>0</v>
      </c>
      <c r="CO17" s="21">
        <f t="shared" ca="1" si="7"/>
        <v>0</v>
      </c>
      <c r="CP17" s="22">
        <f t="shared" ca="1" si="13"/>
        <v>0</v>
      </c>
      <c r="CQ17" s="21">
        <f t="shared" ca="1" si="8"/>
        <v>0</v>
      </c>
      <c r="CR17" s="21">
        <f t="shared" ca="1" si="8"/>
        <v>0</v>
      </c>
      <c r="CS17" s="21">
        <f t="shared" ca="1" si="8"/>
        <v>14496</v>
      </c>
      <c r="CT17" s="21">
        <f t="shared" ca="1" si="8"/>
        <v>350383.41</v>
      </c>
      <c r="CU17" s="21">
        <f t="shared" ca="1" si="8"/>
        <v>0</v>
      </c>
      <c r="CV17" s="22">
        <f t="shared" ca="1" si="9"/>
        <v>867578085.85000002</v>
      </c>
    </row>
    <row r="18" spans="1:100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0"/>
        <v>28858.74</v>
      </c>
      <c r="E18" s="21">
        <f t="shared" ca="1" si="0"/>
        <v>638.86474517824854</v>
      </c>
      <c r="F18" s="21">
        <f t="shared" ca="1" si="0"/>
        <v>18721.16454622629</v>
      </c>
      <c r="G18" s="21">
        <f t="shared" ca="1" si="0"/>
        <v>9498.7107085954631</v>
      </c>
      <c r="H18" s="21">
        <f t="shared" ca="1" si="0"/>
        <v>0</v>
      </c>
      <c r="I18" s="21">
        <f t="shared" ca="1" si="0"/>
        <v>86642.55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0"/>
        <v>25000</v>
      </c>
      <c r="P18" s="21">
        <f t="shared" ca="1" si="0"/>
        <v>0</v>
      </c>
      <c r="Q18" s="21">
        <f t="shared" ca="1" si="0"/>
        <v>0</v>
      </c>
      <c r="R18" s="21">
        <f t="shared" ca="1" si="0"/>
        <v>0</v>
      </c>
      <c r="S18" s="21">
        <f t="shared" ca="1" si="0"/>
        <v>0</v>
      </c>
      <c r="T18" s="21">
        <f t="shared" ca="1" si="0"/>
        <v>0</v>
      </c>
      <c r="U18" s="21">
        <f t="shared" ca="1" si="1"/>
        <v>0</v>
      </c>
      <c r="V18" s="21">
        <f t="shared" ca="1" si="1"/>
        <v>0</v>
      </c>
      <c r="W18" s="21">
        <f t="shared" ca="1" si="1"/>
        <v>2068.9</v>
      </c>
      <c r="X18" s="21">
        <f t="shared" ca="1" si="1"/>
        <v>0</v>
      </c>
      <c r="Y18" s="21">
        <f t="shared" ca="1" si="1"/>
        <v>15738</v>
      </c>
      <c r="Z18" s="21">
        <f t="shared" ca="1" si="1"/>
        <v>65269.03</v>
      </c>
      <c r="AA18" s="21">
        <f t="shared" ca="1" si="1"/>
        <v>0</v>
      </c>
      <c r="AB18" s="21">
        <f t="shared" ca="1" si="1"/>
        <v>0</v>
      </c>
      <c r="AC18" s="21">
        <f t="shared" ca="1" si="1"/>
        <v>2243.85</v>
      </c>
      <c r="AD18" s="21">
        <f t="shared" ca="1" si="1"/>
        <v>1505.94</v>
      </c>
      <c r="AE18" s="21">
        <f t="shared" ca="1" si="1"/>
        <v>0</v>
      </c>
      <c r="AF18" s="21">
        <f t="shared" ca="1" si="1"/>
        <v>0</v>
      </c>
      <c r="AG18" s="21">
        <f t="shared" ca="1" si="1"/>
        <v>0</v>
      </c>
      <c r="AH18" s="21">
        <f t="shared" ca="1" si="1"/>
        <v>0</v>
      </c>
      <c r="AI18" s="21">
        <f t="shared" ca="1" si="1"/>
        <v>0</v>
      </c>
      <c r="AJ18" s="21">
        <f t="shared" ca="1" si="1"/>
        <v>1126229.94</v>
      </c>
      <c r="AK18" s="21">
        <f t="shared" ca="1" si="2"/>
        <v>0</v>
      </c>
      <c r="AL18" s="21">
        <f t="shared" ca="1" si="2"/>
        <v>0</v>
      </c>
      <c r="AM18" s="21">
        <f t="shared" ca="1" si="2"/>
        <v>22380.95</v>
      </c>
      <c r="AN18" s="21">
        <f t="shared" ca="1" si="2"/>
        <v>0</v>
      </c>
      <c r="AO18" s="21">
        <f t="shared" ca="1" si="2"/>
        <v>0</v>
      </c>
      <c r="AP18" s="21">
        <f t="shared" ca="1" si="2"/>
        <v>0</v>
      </c>
      <c r="AQ18" s="21">
        <f t="shared" ca="1" si="2"/>
        <v>0</v>
      </c>
      <c r="AR18" s="21">
        <f t="shared" ca="1" si="2"/>
        <v>0</v>
      </c>
      <c r="AS18" s="21">
        <f t="shared" ca="1" si="2"/>
        <v>0</v>
      </c>
      <c r="AT18" s="21">
        <f t="shared" ca="1" si="2"/>
        <v>226239.66</v>
      </c>
      <c r="AU18" s="21">
        <f t="shared" ca="1" si="2"/>
        <v>364.44</v>
      </c>
      <c r="AV18" s="21">
        <f t="shared" ca="1" si="2"/>
        <v>0</v>
      </c>
      <c r="AW18" s="21">
        <f t="shared" ca="1" si="2"/>
        <v>0</v>
      </c>
      <c r="AX18" s="21">
        <f t="shared" ca="1" si="2"/>
        <v>486.99</v>
      </c>
      <c r="AY18" s="21">
        <f t="shared" ca="1" si="2"/>
        <v>0</v>
      </c>
      <c r="AZ18" s="21">
        <f t="shared" ca="1" si="2"/>
        <v>0</v>
      </c>
      <c r="BA18" s="21">
        <f t="shared" ca="1" si="3"/>
        <v>0</v>
      </c>
      <c r="BB18" s="21">
        <f t="shared" ca="1" si="3"/>
        <v>0</v>
      </c>
      <c r="BC18" s="21">
        <f t="shared" ca="1" si="3"/>
        <v>0</v>
      </c>
      <c r="BD18" s="21">
        <f t="shared" ca="1" si="3"/>
        <v>14930.87</v>
      </c>
      <c r="BE18" s="21">
        <f t="shared" ca="1" si="3"/>
        <v>0</v>
      </c>
      <c r="BF18" s="21">
        <f t="shared" ca="1" si="3"/>
        <v>0</v>
      </c>
      <c r="BG18" s="21">
        <f t="shared" ca="1" si="3"/>
        <v>0</v>
      </c>
      <c r="BH18" s="21">
        <f t="shared" ca="1" si="3"/>
        <v>0</v>
      </c>
      <c r="BI18" s="21">
        <f t="shared" ca="1" si="3"/>
        <v>0</v>
      </c>
      <c r="BJ18" s="21">
        <f t="shared" ca="1" si="3"/>
        <v>0</v>
      </c>
      <c r="BK18" s="21">
        <f t="shared" ca="1" si="3"/>
        <v>0</v>
      </c>
      <c r="BL18" s="21">
        <f t="shared" ca="1" si="3"/>
        <v>0</v>
      </c>
      <c r="BM18" s="21">
        <f t="shared" ca="1" si="3"/>
        <v>0</v>
      </c>
      <c r="BN18" s="21">
        <f t="shared" ca="1" si="3"/>
        <v>1678.24</v>
      </c>
      <c r="BO18" s="21">
        <f t="shared" ca="1" si="3"/>
        <v>0</v>
      </c>
      <c r="BP18" s="21">
        <f t="shared" ca="1" si="3"/>
        <v>2072.39</v>
      </c>
      <c r="BQ18" s="21">
        <f t="shared" ca="1" si="4"/>
        <v>0</v>
      </c>
      <c r="BR18" s="21">
        <f t="shared" ca="1" si="4"/>
        <v>67566.26999999999</v>
      </c>
      <c r="BS18" s="21">
        <f t="shared" ca="1" si="4"/>
        <v>3034.9399999999996</v>
      </c>
      <c r="BT18" s="21">
        <f t="shared" ca="1" si="4"/>
        <v>0</v>
      </c>
      <c r="BU18" s="21">
        <f t="shared" ca="1" si="4"/>
        <v>0</v>
      </c>
      <c r="BV18" s="21">
        <f t="shared" ca="1" si="4"/>
        <v>0</v>
      </c>
      <c r="BW18" s="21">
        <f t="shared" ca="1" si="4"/>
        <v>0</v>
      </c>
      <c r="BX18" s="21">
        <f t="shared" ca="1" si="4"/>
        <v>0</v>
      </c>
      <c r="BY18" s="21">
        <f t="shared" ca="1" si="4"/>
        <v>0</v>
      </c>
      <c r="BZ18" s="21">
        <f t="shared" ca="1" si="4"/>
        <v>0</v>
      </c>
      <c r="CA18" s="21">
        <f t="shared" ca="1" si="4"/>
        <v>0</v>
      </c>
      <c r="CB18" s="21">
        <f t="shared" ca="1" si="4"/>
        <v>0</v>
      </c>
      <c r="CC18" s="21">
        <f t="shared" ca="1" si="4"/>
        <v>0</v>
      </c>
      <c r="CD18" s="21">
        <f t="shared" ca="1" si="4"/>
        <v>0</v>
      </c>
      <c r="CE18" s="21">
        <f t="shared" ca="1" si="4"/>
        <v>0</v>
      </c>
      <c r="CF18" s="21">
        <f t="shared" ca="1" si="4"/>
        <v>0</v>
      </c>
      <c r="CG18" s="21">
        <f t="shared" ca="1" si="4"/>
        <v>0</v>
      </c>
      <c r="CH18" s="21">
        <f t="shared" ca="1" si="5"/>
        <v>0</v>
      </c>
      <c r="CI18" s="21">
        <f t="shared" ca="1" si="5"/>
        <v>0</v>
      </c>
      <c r="CJ18" s="22">
        <f t="shared" ca="1" si="11"/>
        <v>0</v>
      </c>
      <c r="CK18" s="21">
        <f t="shared" ca="1" si="6"/>
        <v>0</v>
      </c>
      <c r="CL18" s="21">
        <f t="shared" ca="1" si="6"/>
        <v>0</v>
      </c>
      <c r="CM18" s="22">
        <f t="shared" ca="1" si="12"/>
        <v>0</v>
      </c>
      <c r="CN18" s="21">
        <f t="shared" ca="1" si="7"/>
        <v>0</v>
      </c>
      <c r="CO18" s="21">
        <f t="shared" ca="1" si="7"/>
        <v>0</v>
      </c>
      <c r="CP18" s="22">
        <f t="shared" ca="1" si="13"/>
        <v>0</v>
      </c>
      <c r="CQ18" s="21">
        <f t="shared" ca="1" si="8"/>
        <v>0</v>
      </c>
      <c r="CR18" s="21">
        <f t="shared" ca="1" si="8"/>
        <v>0</v>
      </c>
      <c r="CS18" s="21">
        <f t="shared" ca="1" si="8"/>
        <v>27836.004399999998</v>
      </c>
      <c r="CT18" s="21">
        <f t="shared" ca="1" si="8"/>
        <v>0</v>
      </c>
      <c r="CU18" s="21">
        <f t="shared" ca="1" si="8"/>
        <v>0</v>
      </c>
      <c r="CV18" s="22">
        <f t="shared" ca="1" si="9"/>
        <v>1720147.7043999997</v>
      </c>
    </row>
    <row r="19" spans="1:100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7654325.5463199988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1">
        <f t="shared" ca="1" si="0"/>
        <v>0</v>
      </c>
      <c r="S19" s="21">
        <f t="shared" ca="1" si="0"/>
        <v>0</v>
      </c>
      <c r="T19" s="21">
        <f t="shared" ca="1" si="0"/>
        <v>0</v>
      </c>
      <c r="U19" s="21">
        <f t="shared" ca="1" si="1"/>
        <v>0</v>
      </c>
      <c r="V19" s="21">
        <f t="shared" ca="1" si="1"/>
        <v>0</v>
      </c>
      <c r="W19" s="21">
        <f t="shared" ca="1" si="1"/>
        <v>0</v>
      </c>
      <c r="X19" s="21">
        <f t="shared" ca="1" si="1"/>
        <v>0</v>
      </c>
      <c r="Y19" s="21">
        <f t="shared" ca="1" si="1"/>
        <v>0</v>
      </c>
      <c r="Z19" s="21">
        <f t="shared" ca="1" si="1"/>
        <v>0</v>
      </c>
      <c r="AA19" s="21">
        <f t="shared" ca="1" si="1"/>
        <v>0</v>
      </c>
      <c r="AB19" s="21">
        <f t="shared" ca="1" si="1"/>
        <v>0</v>
      </c>
      <c r="AC19" s="21">
        <f t="shared" ca="1" si="1"/>
        <v>0</v>
      </c>
      <c r="AD19" s="21">
        <f t="shared" ca="1" si="1"/>
        <v>0</v>
      </c>
      <c r="AE19" s="21">
        <f t="shared" ca="1" si="1"/>
        <v>0</v>
      </c>
      <c r="AF19" s="21">
        <f t="shared" ca="1" si="1"/>
        <v>0</v>
      </c>
      <c r="AG19" s="21">
        <f t="shared" ca="1" si="1"/>
        <v>0</v>
      </c>
      <c r="AH19" s="21">
        <f t="shared" ca="1" si="1"/>
        <v>0</v>
      </c>
      <c r="AI19" s="21">
        <f t="shared" ca="1" si="1"/>
        <v>0</v>
      </c>
      <c r="AJ19" s="21">
        <f t="shared" ca="1" si="1"/>
        <v>0</v>
      </c>
      <c r="AK19" s="21">
        <f t="shared" ca="1" si="2"/>
        <v>0</v>
      </c>
      <c r="AL19" s="21">
        <f t="shared" ca="1" si="2"/>
        <v>0</v>
      </c>
      <c r="AM19" s="21">
        <f t="shared" ca="1" si="2"/>
        <v>0</v>
      </c>
      <c r="AN19" s="21">
        <f t="shared" ca="1" si="2"/>
        <v>0</v>
      </c>
      <c r="AO19" s="21">
        <f t="shared" ca="1" si="2"/>
        <v>0</v>
      </c>
      <c r="AP19" s="21">
        <f t="shared" ca="1" si="2"/>
        <v>0</v>
      </c>
      <c r="AQ19" s="21">
        <f t="shared" ca="1" si="2"/>
        <v>0</v>
      </c>
      <c r="AR19" s="21">
        <f t="shared" ca="1" si="2"/>
        <v>0</v>
      </c>
      <c r="AS19" s="21">
        <f t="shared" ca="1" si="2"/>
        <v>0</v>
      </c>
      <c r="AT19" s="21">
        <f t="shared" ca="1" si="2"/>
        <v>0</v>
      </c>
      <c r="AU19" s="21">
        <f t="shared" ca="1" si="2"/>
        <v>0</v>
      </c>
      <c r="AV19" s="21">
        <f t="shared" ca="1" si="2"/>
        <v>0</v>
      </c>
      <c r="AW19" s="21">
        <f t="shared" ca="1" si="2"/>
        <v>0</v>
      </c>
      <c r="AX19" s="21">
        <f t="shared" ca="1" si="2"/>
        <v>0</v>
      </c>
      <c r="AY19" s="21">
        <f t="shared" ca="1" si="2"/>
        <v>0</v>
      </c>
      <c r="AZ19" s="21">
        <f t="shared" ca="1" si="2"/>
        <v>0</v>
      </c>
      <c r="BA19" s="21">
        <f t="shared" ca="1" si="3"/>
        <v>0</v>
      </c>
      <c r="BB19" s="21">
        <f t="shared" ca="1" si="3"/>
        <v>0</v>
      </c>
      <c r="BC19" s="21">
        <f t="shared" ca="1" si="3"/>
        <v>0</v>
      </c>
      <c r="BD19" s="21">
        <f t="shared" ca="1" si="3"/>
        <v>0</v>
      </c>
      <c r="BE19" s="21">
        <f t="shared" ca="1" si="3"/>
        <v>0</v>
      </c>
      <c r="BF19" s="21">
        <f t="shared" ca="1" si="3"/>
        <v>0</v>
      </c>
      <c r="BG19" s="21">
        <f t="shared" ca="1" si="3"/>
        <v>0</v>
      </c>
      <c r="BH19" s="21">
        <f t="shared" ca="1" si="3"/>
        <v>0</v>
      </c>
      <c r="BI19" s="21">
        <f t="shared" ca="1" si="3"/>
        <v>92565226.025043994</v>
      </c>
      <c r="BJ19" s="21">
        <f t="shared" ca="1" si="3"/>
        <v>4815167.590032001</v>
      </c>
      <c r="BK19" s="21">
        <f t="shared" ca="1" si="3"/>
        <v>0</v>
      </c>
      <c r="BL19" s="21">
        <f t="shared" ca="1" si="3"/>
        <v>0</v>
      </c>
      <c r="BM19" s="21">
        <f t="shared" ca="1" si="3"/>
        <v>0</v>
      </c>
      <c r="BN19" s="21">
        <f t="shared" ca="1" si="3"/>
        <v>0</v>
      </c>
      <c r="BO19" s="21">
        <f t="shared" ca="1" si="3"/>
        <v>0</v>
      </c>
      <c r="BP19" s="21">
        <f t="shared" ca="1" si="3"/>
        <v>0</v>
      </c>
      <c r="BQ19" s="21">
        <f t="shared" ca="1" si="4"/>
        <v>0</v>
      </c>
      <c r="BR19" s="21">
        <f t="shared" ca="1" si="4"/>
        <v>0</v>
      </c>
      <c r="BS19" s="21">
        <f t="shared" ca="1" si="4"/>
        <v>0</v>
      </c>
      <c r="BT19" s="21">
        <f t="shared" ca="1" si="4"/>
        <v>0</v>
      </c>
      <c r="BU19" s="21">
        <f t="shared" ca="1" si="4"/>
        <v>0</v>
      </c>
      <c r="BV19" s="21">
        <f t="shared" ca="1" si="4"/>
        <v>0</v>
      </c>
      <c r="BW19" s="21">
        <f t="shared" ca="1" si="4"/>
        <v>0</v>
      </c>
      <c r="BX19" s="21">
        <f t="shared" ca="1" si="4"/>
        <v>0</v>
      </c>
      <c r="BY19" s="21">
        <f t="shared" ca="1" si="4"/>
        <v>0</v>
      </c>
      <c r="BZ19" s="21">
        <f t="shared" ca="1" si="4"/>
        <v>0</v>
      </c>
      <c r="CA19" s="21">
        <f t="shared" ca="1" si="4"/>
        <v>0</v>
      </c>
      <c r="CB19" s="21">
        <f t="shared" ca="1" si="4"/>
        <v>0</v>
      </c>
      <c r="CC19" s="21">
        <f t="shared" ca="1" si="4"/>
        <v>0</v>
      </c>
      <c r="CD19" s="21">
        <f t="shared" ca="1" si="4"/>
        <v>0</v>
      </c>
      <c r="CE19" s="21">
        <f t="shared" ca="1" si="4"/>
        <v>0</v>
      </c>
      <c r="CF19" s="21">
        <f t="shared" ca="1" si="4"/>
        <v>0</v>
      </c>
      <c r="CG19" s="21">
        <f t="shared" ca="1" si="4"/>
        <v>0</v>
      </c>
      <c r="CH19" s="21">
        <f t="shared" ca="1" si="5"/>
        <v>0</v>
      </c>
      <c r="CI19" s="21">
        <f t="shared" ca="1" si="5"/>
        <v>0</v>
      </c>
      <c r="CJ19" s="22">
        <f t="shared" ca="1" si="11"/>
        <v>0</v>
      </c>
      <c r="CK19" s="21">
        <f t="shared" ca="1" si="6"/>
        <v>0</v>
      </c>
      <c r="CL19" s="21">
        <f t="shared" ca="1" si="6"/>
        <v>0</v>
      </c>
      <c r="CM19" s="22">
        <f t="shared" ca="1" si="12"/>
        <v>0</v>
      </c>
      <c r="CN19" s="21">
        <f t="shared" ca="1" si="7"/>
        <v>0</v>
      </c>
      <c r="CO19" s="21">
        <f t="shared" ca="1" si="7"/>
        <v>0</v>
      </c>
      <c r="CP19" s="22">
        <f t="shared" ca="1" si="13"/>
        <v>0</v>
      </c>
      <c r="CQ19" s="21">
        <f t="shared" ca="1" si="8"/>
        <v>0</v>
      </c>
      <c r="CR19" s="21">
        <f t="shared" ca="1" si="8"/>
        <v>0</v>
      </c>
      <c r="CS19" s="21">
        <f t="shared" ca="1" si="8"/>
        <v>0</v>
      </c>
      <c r="CT19" s="21">
        <f t="shared" ca="1" si="8"/>
        <v>0</v>
      </c>
      <c r="CU19" s="21">
        <f t="shared" ca="1" si="8"/>
        <v>0</v>
      </c>
      <c r="CV19" s="22">
        <f t="shared" ca="1" si="9"/>
        <v>105034719.16139598</v>
      </c>
    </row>
    <row r="20" spans="1:100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0"/>
        <v>11933506.01</v>
      </c>
      <c r="E20" s="21">
        <f t="shared" ca="1" si="0"/>
        <v>7448249.6100000003</v>
      </c>
      <c r="F20" s="21">
        <f t="shared" ca="1" si="0"/>
        <v>4119027.09</v>
      </c>
      <c r="G20" s="21">
        <f t="shared" ca="1" si="0"/>
        <v>366229.31</v>
      </c>
      <c r="H20" s="21">
        <f t="shared" ca="1" si="0"/>
        <v>0</v>
      </c>
      <c r="I20" s="21">
        <f t="shared" ca="1" si="0"/>
        <v>1985774.7900000003</v>
      </c>
      <c r="J20" s="21">
        <f t="shared" ca="1" si="0"/>
        <v>0</v>
      </c>
      <c r="K20" s="21">
        <f t="shared" ca="1" si="0"/>
        <v>0</v>
      </c>
      <c r="L20" s="21">
        <f t="shared" ca="1" si="0"/>
        <v>4500</v>
      </c>
      <c r="M20" s="21">
        <f t="shared" ca="1" si="0"/>
        <v>0</v>
      </c>
      <c r="N20" s="21">
        <f t="shared" ca="1" si="0"/>
        <v>0</v>
      </c>
      <c r="O20" s="21">
        <f t="shared" ca="1" si="0"/>
        <v>17209.68</v>
      </c>
      <c r="P20" s="21">
        <f t="shared" ca="1" si="0"/>
        <v>0</v>
      </c>
      <c r="Q20" s="21">
        <f t="shared" ca="1" si="0"/>
        <v>1719564.18</v>
      </c>
      <c r="R20" s="21">
        <f t="shared" ca="1" si="0"/>
        <v>0</v>
      </c>
      <c r="S20" s="21">
        <f t="shared" ca="1" si="0"/>
        <v>0</v>
      </c>
      <c r="T20" s="21">
        <f t="shared" ca="1" si="0"/>
        <v>267484945.60000002</v>
      </c>
      <c r="U20" s="21">
        <f t="shared" ca="1" si="1"/>
        <v>11330335.890000001</v>
      </c>
      <c r="V20" s="21">
        <f t="shared" ca="1" si="1"/>
        <v>2650394.0699999998</v>
      </c>
      <c r="W20" s="21">
        <f t="shared" ca="1" si="1"/>
        <v>11813766.33</v>
      </c>
      <c r="X20" s="21">
        <f t="shared" ca="1" si="1"/>
        <v>0</v>
      </c>
      <c r="Y20" s="21">
        <f t="shared" ca="1" si="1"/>
        <v>540538.69999999995</v>
      </c>
      <c r="Z20" s="21">
        <f t="shared" ca="1" si="1"/>
        <v>1898192.9500000002</v>
      </c>
      <c r="AA20" s="21">
        <f t="shared" ca="1" si="1"/>
        <v>0</v>
      </c>
      <c r="AB20" s="21">
        <f t="shared" ca="1" si="1"/>
        <v>0</v>
      </c>
      <c r="AC20" s="21">
        <f t="shared" ca="1" si="1"/>
        <v>142096.69999999998</v>
      </c>
      <c r="AD20" s="21">
        <f t="shared" ca="1" si="1"/>
        <v>429760.05000000005</v>
      </c>
      <c r="AE20" s="21">
        <f t="shared" ca="1" si="1"/>
        <v>0</v>
      </c>
      <c r="AF20" s="21">
        <f t="shared" ca="1" si="1"/>
        <v>0</v>
      </c>
      <c r="AG20" s="21">
        <f t="shared" ca="1" si="1"/>
        <v>0</v>
      </c>
      <c r="AH20" s="21">
        <f t="shared" ca="1" si="1"/>
        <v>0</v>
      </c>
      <c r="AI20" s="21">
        <f t="shared" ca="1" si="1"/>
        <v>0</v>
      </c>
      <c r="AJ20" s="21">
        <f t="shared" ca="1" si="1"/>
        <v>1222385.03</v>
      </c>
      <c r="AK20" s="21">
        <f t="shared" ca="1" si="2"/>
        <v>0</v>
      </c>
      <c r="AL20" s="21">
        <f t="shared" ca="1" si="2"/>
        <v>0</v>
      </c>
      <c r="AM20" s="21">
        <f t="shared" ca="1" si="2"/>
        <v>662160.94999999995</v>
      </c>
      <c r="AN20" s="21">
        <f t="shared" ca="1" si="2"/>
        <v>0</v>
      </c>
      <c r="AO20" s="21">
        <f t="shared" ca="1" si="2"/>
        <v>0</v>
      </c>
      <c r="AP20" s="21">
        <f t="shared" ca="1" si="2"/>
        <v>560</v>
      </c>
      <c r="AQ20" s="21">
        <f t="shared" ca="1" si="2"/>
        <v>0</v>
      </c>
      <c r="AR20" s="21">
        <f t="shared" ca="1" si="2"/>
        <v>0</v>
      </c>
      <c r="AS20" s="21">
        <f t="shared" ca="1" si="2"/>
        <v>0</v>
      </c>
      <c r="AT20" s="21">
        <f t="shared" ca="1" si="2"/>
        <v>0</v>
      </c>
      <c r="AU20" s="21">
        <f t="shared" ca="1" si="2"/>
        <v>0</v>
      </c>
      <c r="AV20" s="21">
        <f t="shared" ca="1" si="2"/>
        <v>0</v>
      </c>
      <c r="AW20" s="21">
        <f t="shared" ca="1" si="2"/>
        <v>0</v>
      </c>
      <c r="AX20" s="21">
        <f t="shared" ca="1" si="2"/>
        <v>0</v>
      </c>
      <c r="AY20" s="21">
        <f t="shared" ca="1" si="2"/>
        <v>0</v>
      </c>
      <c r="AZ20" s="21">
        <f t="shared" ca="1" si="2"/>
        <v>0</v>
      </c>
      <c r="BA20" s="21">
        <f t="shared" ca="1" si="3"/>
        <v>0</v>
      </c>
      <c r="BB20" s="21">
        <f t="shared" ca="1" si="3"/>
        <v>0</v>
      </c>
      <c r="BC20" s="21">
        <f t="shared" ca="1" si="3"/>
        <v>0</v>
      </c>
      <c r="BD20" s="21">
        <f t="shared" ca="1" si="3"/>
        <v>555093.49</v>
      </c>
      <c r="BE20" s="21">
        <f t="shared" ca="1" si="3"/>
        <v>0</v>
      </c>
      <c r="BF20" s="21">
        <f t="shared" ca="1" si="3"/>
        <v>0</v>
      </c>
      <c r="BG20" s="21">
        <f t="shared" ca="1" si="3"/>
        <v>0</v>
      </c>
      <c r="BH20" s="21">
        <f t="shared" ca="1" si="3"/>
        <v>0</v>
      </c>
      <c r="BI20" s="21">
        <f t="shared" ca="1" si="3"/>
        <v>0</v>
      </c>
      <c r="BJ20" s="21">
        <f t="shared" ca="1" si="3"/>
        <v>0</v>
      </c>
      <c r="BK20" s="21">
        <f t="shared" ca="1" si="3"/>
        <v>0</v>
      </c>
      <c r="BL20" s="21">
        <f t="shared" ca="1" si="3"/>
        <v>0</v>
      </c>
      <c r="BM20" s="21">
        <f t="shared" ca="1" si="3"/>
        <v>0</v>
      </c>
      <c r="BN20" s="21">
        <f t="shared" ca="1" si="3"/>
        <v>115621.64000000001</v>
      </c>
      <c r="BO20" s="21">
        <f t="shared" ca="1" si="3"/>
        <v>0</v>
      </c>
      <c r="BP20" s="21">
        <f t="shared" ca="1" si="3"/>
        <v>27914.760000000002</v>
      </c>
      <c r="BQ20" s="21">
        <f t="shared" ca="1" si="4"/>
        <v>80215.53</v>
      </c>
      <c r="BR20" s="21">
        <f t="shared" ca="1" si="4"/>
        <v>3337928.38</v>
      </c>
      <c r="BS20" s="21">
        <f t="shared" ca="1" si="4"/>
        <v>714770.72000000009</v>
      </c>
      <c r="BT20" s="21">
        <f t="shared" ca="1" si="4"/>
        <v>0</v>
      </c>
      <c r="BU20" s="21">
        <f t="shared" ca="1" si="4"/>
        <v>0</v>
      </c>
      <c r="BV20" s="21">
        <f t="shared" ca="1" si="4"/>
        <v>0</v>
      </c>
      <c r="BW20" s="21">
        <f t="shared" ca="1" si="4"/>
        <v>0</v>
      </c>
      <c r="BX20" s="21">
        <f t="shared" ca="1" si="4"/>
        <v>0</v>
      </c>
      <c r="BY20" s="21">
        <f t="shared" ca="1" si="4"/>
        <v>0</v>
      </c>
      <c r="BZ20" s="21">
        <f t="shared" ca="1" si="4"/>
        <v>203061812.09</v>
      </c>
      <c r="CA20" s="21">
        <f t="shared" ca="1" si="4"/>
        <v>0</v>
      </c>
      <c r="CB20" s="21">
        <f t="shared" ca="1" si="4"/>
        <v>4189045.36</v>
      </c>
      <c r="CC20" s="21">
        <f t="shared" ca="1" si="4"/>
        <v>0</v>
      </c>
      <c r="CD20" s="21">
        <f t="shared" ca="1" si="4"/>
        <v>0</v>
      </c>
      <c r="CE20" s="21">
        <f t="shared" ca="1" si="4"/>
        <v>0</v>
      </c>
      <c r="CF20" s="21">
        <f t="shared" ca="1" si="4"/>
        <v>0</v>
      </c>
      <c r="CG20" s="21">
        <f t="shared" ca="1" si="4"/>
        <v>0</v>
      </c>
      <c r="CH20" s="21">
        <f t="shared" ca="1" si="5"/>
        <v>1044272.84</v>
      </c>
      <c r="CI20" s="21">
        <f t="shared" ca="1" si="5"/>
        <v>0</v>
      </c>
      <c r="CJ20" s="22">
        <f t="shared" ca="1" si="11"/>
        <v>22938620.419999998</v>
      </c>
      <c r="CK20" s="21">
        <f t="shared" ca="1" si="6"/>
        <v>43024.46</v>
      </c>
      <c r="CL20" s="21">
        <f t="shared" ca="1" si="6"/>
        <v>0</v>
      </c>
      <c r="CM20" s="22">
        <f t="shared" ca="1" si="12"/>
        <v>5496502.3099999996</v>
      </c>
      <c r="CN20" s="21">
        <f t="shared" ca="1" si="7"/>
        <v>645434.69000000006</v>
      </c>
      <c r="CO20" s="21">
        <f t="shared" ca="1" si="7"/>
        <v>4851067.6199999992</v>
      </c>
      <c r="CP20" s="22">
        <f t="shared" ca="1" si="13"/>
        <v>17399093.649999999</v>
      </c>
      <c r="CQ20" s="21">
        <f t="shared" ca="1" si="8"/>
        <v>2224077.67</v>
      </c>
      <c r="CR20" s="21">
        <f t="shared" ca="1" si="8"/>
        <v>15175015.98</v>
      </c>
      <c r="CS20" s="21">
        <f t="shared" ca="1" si="8"/>
        <v>315361.47000000003</v>
      </c>
      <c r="CT20" s="21">
        <f t="shared" ca="1" si="8"/>
        <v>0</v>
      </c>
      <c r="CU20" s="21">
        <f t="shared" ca="1" si="8"/>
        <v>0</v>
      </c>
      <c r="CV20" s="22">
        <f t="shared" ca="1" si="9"/>
        <v>550216347.62999988</v>
      </c>
    </row>
    <row r="21" spans="1:100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0"/>
        <v>30511139.489999998</v>
      </c>
      <c r="E21" s="21">
        <f t="shared" ca="1" si="0"/>
        <v>14515720.16</v>
      </c>
      <c r="F21" s="21">
        <f t="shared" ca="1" si="0"/>
        <v>7350771.9199999999</v>
      </c>
      <c r="G21" s="21">
        <f t="shared" ca="1" si="0"/>
        <v>8644647.4100000001</v>
      </c>
      <c r="H21" s="21">
        <f t="shared" ca="1" si="0"/>
        <v>0</v>
      </c>
      <c r="I21" s="21">
        <f t="shared" ca="1" si="0"/>
        <v>837389.17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72107.55</v>
      </c>
      <c r="P21" s="21">
        <f t="shared" ca="1" si="0"/>
        <v>0</v>
      </c>
      <c r="Q21" s="21">
        <f t="shared" ca="1" si="0"/>
        <v>0</v>
      </c>
      <c r="R21" s="21">
        <f t="shared" ca="1" si="0"/>
        <v>0</v>
      </c>
      <c r="S21" s="21">
        <f t="shared" ca="1" si="0"/>
        <v>0</v>
      </c>
      <c r="T21" s="21">
        <f t="shared" ca="1" si="0"/>
        <v>2315209.5699999998</v>
      </c>
      <c r="U21" s="21">
        <f t="shared" ca="1" si="1"/>
        <v>7376465.21</v>
      </c>
      <c r="V21" s="21">
        <f t="shared" ca="1" si="1"/>
        <v>3852355.32</v>
      </c>
      <c r="W21" s="21">
        <f t="shared" ca="1" si="1"/>
        <v>55846035.600000001</v>
      </c>
      <c r="X21" s="21">
        <f t="shared" ca="1" si="1"/>
        <v>0</v>
      </c>
      <c r="Y21" s="21">
        <f t="shared" ca="1" si="1"/>
        <v>395880.67</v>
      </c>
      <c r="Z21" s="21">
        <f t="shared" ca="1" si="1"/>
        <v>964789.9</v>
      </c>
      <c r="AA21" s="21">
        <f t="shared" ca="1" si="1"/>
        <v>0</v>
      </c>
      <c r="AB21" s="21">
        <f t="shared" ca="1" si="1"/>
        <v>0</v>
      </c>
      <c r="AC21" s="21">
        <f t="shared" ca="1" si="1"/>
        <v>104727.54</v>
      </c>
      <c r="AD21" s="21">
        <f t="shared" ca="1" si="1"/>
        <v>48273.83</v>
      </c>
      <c r="AE21" s="21">
        <f t="shared" ca="1" si="1"/>
        <v>0</v>
      </c>
      <c r="AF21" s="21">
        <f t="shared" ca="1" si="1"/>
        <v>18225</v>
      </c>
      <c r="AG21" s="21">
        <f t="shared" ca="1" si="1"/>
        <v>0</v>
      </c>
      <c r="AH21" s="21">
        <f t="shared" ca="1" si="1"/>
        <v>0</v>
      </c>
      <c r="AI21" s="21">
        <f t="shared" ca="1" si="1"/>
        <v>0</v>
      </c>
      <c r="AJ21" s="21">
        <f t="shared" ca="1" si="1"/>
        <v>0</v>
      </c>
      <c r="AK21" s="21">
        <f t="shared" ca="1" si="2"/>
        <v>0</v>
      </c>
      <c r="AL21" s="21">
        <f t="shared" ca="1" si="2"/>
        <v>0</v>
      </c>
      <c r="AM21" s="21">
        <f t="shared" ca="1" si="2"/>
        <v>0</v>
      </c>
      <c r="AN21" s="21">
        <f t="shared" ca="1" si="2"/>
        <v>0</v>
      </c>
      <c r="AO21" s="21">
        <f t="shared" ca="1" si="2"/>
        <v>0</v>
      </c>
      <c r="AP21" s="21">
        <f t="shared" ca="1" si="2"/>
        <v>111248.5</v>
      </c>
      <c r="AQ21" s="21">
        <f t="shared" ca="1" si="2"/>
        <v>0</v>
      </c>
      <c r="AR21" s="21">
        <f t="shared" ca="1" si="2"/>
        <v>0</v>
      </c>
      <c r="AS21" s="21">
        <f t="shared" ca="1" si="2"/>
        <v>0</v>
      </c>
      <c r="AT21" s="21">
        <f t="shared" ca="1" si="2"/>
        <v>0</v>
      </c>
      <c r="AU21" s="21">
        <f t="shared" ca="1" si="2"/>
        <v>0</v>
      </c>
      <c r="AV21" s="21">
        <f t="shared" ca="1" si="2"/>
        <v>0</v>
      </c>
      <c r="AW21" s="21">
        <f t="shared" ca="1" si="2"/>
        <v>0</v>
      </c>
      <c r="AX21" s="21">
        <f t="shared" ca="1" si="2"/>
        <v>0</v>
      </c>
      <c r="AY21" s="21">
        <f t="shared" ca="1" si="2"/>
        <v>0</v>
      </c>
      <c r="AZ21" s="21">
        <f t="shared" ca="1" si="2"/>
        <v>0</v>
      </c>
      <c r="BA21" s="21">
        <f t="shared" ca="1" si="3"/>
        <v>0</v>
      </c>
      <c r="BB21" s="21">
        <f t="shared" ca="1" si="3"/>
        <v>0</v>
      </c>
      <c r="BC21" s="21">
        <f t="shared" ca="1" si="3"/>
        <v>0</v>
      </c>
      <c r="BD21" s="21">
        <f t="shared" ca="1" si="3"/>
        <v>1990855.42</v>
      </c>
      <c r="BE21" s="21">
        <f t="shared" ca="1" si="3"/>
        <v>0</v>
      </c>
      <c r="BF21" s="21">
        <f t="shared" ca="1" si="3"/>
        <v>0</v>
      </c>
      <c r="BG21" s="21">
        <f t="shared" ca="1" si="3"/>
        <v>0</v>
      </c>
      <c r="BH21" s="21">
        <f t="shared" ca="1" si="3"/>
        <v>0</v>
      </c>
      <c r="BI21" s="21">
        <f t="shared" ca="1" si="3"/>
        <v>0</v>
      </c>
      <c r="BJ21" s="21">
        <f t="shared" ca="1" si="3"/>
        <v>0</v>
      </c>
      <c r="BK21" s="21">
        <f t="shared" ca="1" si="3"/>
        <v>0</v>
      </c>
      <c r="BL21" s="21">
        <f t="shared" ca="1" si="3"/>
        <v>0</v>
      </c>
      <c r="BM21" s="21">
        <f t="shared" ca="1" si="3"/>
        <v>0</v>
      </c>
      <c r="BN21" s="21">
        <f t="shared" ca="1" si="3"/>
        <v>55868.74</v>
      </c>
      <c r="BO21" s="21">
        <f t="shared" ca="1" si="3"/>
        <v>0</v>
      </c>
      <c r="BP21" s="21">
        <f t="shared" ca="1" si="3"/>
        <v>3665327.55</v>
      </c>
      <c r="BQ21" s="21">
        <f t="shared" ca="1" si="4"/>
        <v>0</v>
      </c>
      <c r="BR21" s="21">
        <f t="shared" ca="1" si="4"/>
        <v>283833.92</v>
      </c>
      <c r="BS21" s="21">
        <f t="shared" ca="1" si="4"/>
        <v>394280.69</v>
      </c>
      <c r="BT21" s="21">
        <f t="shared" ca="1" si="4"/>
        <v>0</v>
      </c>
      <c r="BU21" s="21">
        <f t="shared" ca="1" si="4"/>
        <v>0</v>
      </c>
      <c r="BV21" s="21">
        <f t="shared" ca="1" si="4"/>
        <v>242533.75</v>
      </c>
      <c r="BW21" s="21">
        <f t="shared" ca="1" si="4"/>
        <v>0</v>
      </c>
      <c r="BX21" s="21">
        <f t="shared" ca="1" si="4"/>
        <v>0</v>
      </c>
      <c r="BY21" s="21">
        <f t="shared" ca="1" si="4"/>
        <v>0</v>
      </c>
      <c r="BZ21" s="21">
        <f t="shared" ca="1" si="4"/>
        <v>0</v>
      </c>
      <c r="CA21" s="21">
        <f t="shared" ca="1" si="4"/>
        <v>0</v>
      </c>
      <c r="CB21" s="21">
        <f t="shared" ca="1" si="4"/>
        <v>0</v>
      </c>
      <c r="CC21" s="21">
        <f t="shared" ca="1" si="4"/>
        <v>0</v>
      </c>
      <c r="CD21" s="21">
        <f t="shared" ca="1" si="4"/>
        <v>0</v>
      </c>
      <c r="CE21" s="21">
        <f t="shared" ca="1" si="4"/>
        <v>0</v>
      </c>
      <c r="CF21" s="21">
        <f t="shared" ca="1" si="4"/>
        <v>0</v>
      </c>
      <c r="CG21" s="21">
        <f t="shared" ca="1" si="4"/>
        <v>0</v>
      </c>
      <c r="CH21" s="21">
        <f t="shared" ca="1" si="5"/>
        <v>0</v>
      </c>
      <c r="CI21" s="21">
        <f t="shared" ca="1" si="5"/>
        <v>0</v>
      </c>
      <c r="CJ21" s="22">
        <f t="shared" ca="1" si="11"/>
        <v>5126628.95</v>
      </c>
      <c r="CK21" s="21">
        <f t="shared" ca="1" si="6"/>
        <v>0</v>
      </c>
      <c r="CL21" s="21">
        <f t="shared" ca="1" si="6"/>
        <v>0</v>
      </c>
      <c r="CM21" s="22">
        <f t="shared" ca="1" si="12"/>
        <v>5126628.95</v>
      </c>
      <c r="CN21" s="21">
        <f t="shared" ca="1" si="7"/>
        <v>5126628.95</v>
      </c>
      <c r="CO21" s="21">
        <f t="shared" ca="1" si="7"/>
        <v>0</v>
      </c>
      <c r="CP21" s="22">
        <f t="shared" ca="1" si="13"/>
        <v>0</v>
      </c>
      <c r="CQ21" s="21">
        <f t="shared" ca="1" si="8"/>
        <v>0</v>
      </c>
      <c r="CR21" s="21">
        <f t="shared" ca="1" si="8"/>
        <v>0</v>
      </c>
      <c r="CS21" s="21">
        <f t="shared" ca="1" si="8"/>
        <v>136151.84</v>
      </c>
      <c r="CT21" s="21">
        <f t="shared" ca="1" si="8"/>
        <v>0</v>
      </c>
      <c r="CU21" s="21">
        <f t="shared" ca="1" si="8"/>
        <v>0</v>
      </c>
      <c r="CV21" s="22">
        <f t="shared" ca="1" si="9"/>
        <v>114349328.21000001</v>
      </c>
    </row>
    <row r="22" spans="1:100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0"/>
        <v>1710470912.1600001</v>
      </c>
      <c r="E22" s="21">
        <f t="shared" ca="1" si="0"/>
        <v>4112675.48</v>
      </c>
      <c r="F22" s="21">
        <f t="shared" ca="1" si="0"/>
        <v>620999353.19000006</v>
      </c>
      <c r="G22" s="21">
        <f t="shared" ca="1" si="0"/>
        <v>1085358883.49</v>
      </c>
      <c r="H22" s="21">
        <f t="shared" ca="1" si="0"/>
        <v>181708.28</v>
      </c>
      <c r="I22" s="21">
        <f t="shared" ca="1" si="0"/>
        <v>3536795.46</v>
      </c>
      <c r="J22" s="21">
        <f t="shared" ca="1" si="0"/>
        <v>0</v>
      </c>
      <c r="K22" s="21">
        <f t="shared" ca="1" si="0"/>
        <v>0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1">
        <f t="shared" ca="1" si="0"/>
        <v>106848772.51000001</v>
      </c>
      <c r="P22" s="21">
        <f t="shared" ca="1" si="0"/>
        <v>0</v>
      </c>
      <c r="Q22" s="21">
        <f t="shared" ca="1" si="0"/>
        <v>927404322.72000003</v>
      </c>
      <c r="R22" s="21">
        <f t="shared" ca="1" si="0"/>
        <v>0</v>
      </c>
      <c r="S22" s="21">
        <f t="shared" ca="1" si="0"/>
        <v>0</v>
      </c>
      <c r="T22" s="21">
        <f t="shared" ref="T22" ca="1" si="14">IFERROR(INDIRECT("'"&amp;$B$2&amp;"'!"&amp;ADDRESS(MATCH($B22,INDIRECT("'"&amp;$B$2&amp;"'!$B$1:$B$1095"),0),MATCH(T$5,INDIRECT("'"&amp;$B$2&amp;"'!5:5"),0))),0)</f>
        <v>1463361367.8299999</v>
      </c>
      <c r="U22" s="21">
        <f t="shared" ca="1" si="1"/>
        <v>656363455.68000007</v>
      </c>
      <c r="V22" s="21">
        <f t="shared" ca="1" si="1"/>
        <v>17961745.73</v>
      </c>
      <c r="W22" s="21">
        <f t="shared" ca="1" si="1"/>
        <v>318888570.63999999</v>
      </c>
      <c r="X22" s="21">
        <f t="shared" ca="1" si="1"/>
        <v>639826.62</v>
      </c>
      <c r="Y22" s="21">
        <f t="shared" ca="1" si="1"/>
        <v>160454254.88999999</v>
      </c>
      <c r="Z22" s="21">
        <f t="shared" ca="1" si="1"/>
        <v>363248363.25</v>
      </c>
      <c r="AA22" s="21">
        <f t="shared" ca="1" si="1"/>
        <v>37139.67</v>
      </c>
      <c r="AB22" s="21">
        <f t="shared" ca="1" si="1"/>
        <v>0</v>
      </c>
      <c r="AC22" s="21">
        <f t="shared" ca="1" si="1"/>
        <v>0</v>
      </c>
      <c r="AD22" s="21">
        <f t="shared" ca="1" si="1"/>
        <v>10580433.77</v>
      </c>
      <c r="AE22" s="21">
        <f t="shared" ca="1" si="1"/>
        <v>0</v>
      </c>
      <c r="AF22" s="21">
        <f t="shared" ca="1" si="1"/>
        <v>8773732.2300000004</v>
      </c>
      <c r="AG22" s="21">
        <f t="shared" ca="1" si="1"/>
        <v>205694347.81999999</v>
      </c>
      <c r="AH22" s="21">
        <f t="shared" ca="1" si="1"/>
        <v>222363686.81999999</v>
      </c>
      <c r="AI22" s="21">
        <f t="shared" ca="1" si="1"/>
        <v>24165585.43</v>
      </c>
      <c r="AJ22" s="21">
        <f t="shared" ref="AJ22:AY37" ca="1" si="15">IFERROR(INDIRECT("'"&amp;$B$2&amp;"'!"&amp;ADDRESS(MATCH($B22,INDIRECT("'"&amp;$B$2&amp;"'!$B$1:$B$1095"),0),MATCH(AJ$5,INDIRECT("'"&amp;$B$2&amp;"'!5:5"),0))),0)</f>
        <v>19973385.369999997</v>
      </c>
      <c r="AK22" s="21">
        <f t="shared" ca="1" si="15"/>
        <v>36321.410000000003</v>
      </c>
      <c r="AL22" s="21">
        <f t="shared" ca="1" si="15"/>
        <v>0</v>
      </c>
      <c r="AM22" s="21">
        <f t="shared" ca="1" si="15"/>
        <v>27802114.109999999</v>
      </c>
      <c r="AN22" s="21">
        <f t="shared" ca="1" si="15"/>
        <v>4574673.4400000004</v>
      </c>
      <c r="AO22" s="21">
        <f t="shared" ca="1" si="15"/>
        <v>0</v>
      </c>
      <c r="AP22" s="21">
        <f t="shared" ca="1" si="15"/>
        <v>544074.88</v>
      </c>
      <c r="AQ22" s="21">
        <f t="shared" ca="1" si="15"/>
        <v>0</v>
      </c>
      <c r="AR22" s="21">
        <f t="shared" ca="1" si="15"/>
        <v>0</v>
      </c>
      <c r="AS22" s="21">
        <f t="shared" ca="1" si="15"/>
        <v>0</v>
      </c>
      <c r="AT22" s="21">
        <f t="shared" ca="1" si="15"/>
        <v>451544666.22000003</v>
      </c>
      <c r="AU22" s="21">
        <f t="shared" ca="1" si="15"/>
        <v>266990588.08000001</v>
      </c>
      <c r="AV22" s="21">
        <f t="shared" ca="1" si="15"/>
        <v>0</v>
      </c>
      <c r="AW22" s="21">
        <f t="shared" ca="1" si="15"/>
        <v>0</v>
      </c>
      <c r="AX22" s="21">
        <f t="shared" ca="1" si="15"/>
        <v>0</v>
      </c>
      <c r="AY22" s="21">
        <f t="shared" ca="1" si="15"/>
        <v>0</v>
      </c>
      <c r="AZ22" s="21">
        <f t="shared" ca="1" si="2"/>
        <v>0</v>
      </c>
      <c r="BA22" s="21">
        <f t="shared" ca="1" si="3"/>
        <v>0</v>
      </c>
      <c r="BB22" s="21">
        <f t="shared" ca="1" si="3"/>
        <v>0</v>
      </c>
      <c r="BC22" s="21">
        <f t="shared" ca="1" si="3"/>
        <v>0</v>
      </c>
      <c r="BD22" s="21">
        <f t="shared" ca="1" si="3"/>
        <v>31879681.09</v>
      </c>
      <c r="BE22" s="21">
        <f t="shared" ca="1" si="3"/>
        <v>0</v>
      </c>
      <c r="BF22" s="21">
        <f t="shared" ca="1" si="3"/>
        <v>0</v>
      </c>
      <c r="BG22" s="21">
        <f t="shared" ca="1" si="3"/>
        <v>0</v>
      </c>
      <c r="BH22" s="21">
        <f t="shared" ca="1" si="3"/>
        <v>26363.79</v>
      </c>
      <c r="BI22" s="21">
        <f t="shared" ca="1" si="3"/>
        <v>1765813.83</v>
      </c>
      <c r="BJ22" s="21">
        <f t="shared" ca="1" si="3"/>
        <v>0</v>
      </c>
      <c r="BK22" s="21">
        <f t="shared" ca="1" si="3"/>
        <v>0</v>
      </c>
      <c r="BL22" s="21">
        <f t="shared" ca="1" si="3"/>
        <v>17583.47</v>
      </c>
      <c r="BM22" s="21">
        <f t="shared" ca="1" si="3"/>
        <v>0</v>
      </c>
      <c r="BN22" s="21">
        <f t="shared" ca="1" si="3"/>
        <v>1320185.3600000001</v>
      </c>
      <c r="BO22" s="21">
        <f t="shared" ca="1" si="3"/>
        <v>0</v>
      </c>
      <c r="BP22" s="21">
        <f t="shared" ref="BP22:CF36" ca="1" si="16">IFERROR(INDIRECT("'"&amp;$B$2&amp;"'!"&amp;ADDRESS(MATCH($B22,INDIRECT("'"&amp;$B$2&amp;"'!$B$1:$B$1095"),0),MATCH(BP$5,INDIRECT("'"&amp;$B$2&amp;"'!5:5"),0))),0)</f>
        <v>66126805.409999996</v>
      </c>
      <c r="BQ22" s="21">
        <f t="shared" ca="1" si="16"/>
        <v>1251256.99</v>
      </c>
      <c r="BR22" s="21">
        <f t="shared" ca="1" si="16"/>
        <v>3999437636.3600001</v>
      </c>
      <c r="BS22" s="21">
        <f t="shared" ca="1" si="16"/>
        <v>63364371.780000001</v>
      </c>
      <c r="BT22" s="21">
        <f t="shared" ca="1" si="16"/>
        <v>0</v>
      </c>
      <c r="BU22" s="21">
        <f t="shared" ca="1" si="16"/>
        <v>0</v>
      </c>
      <c r="BV22" s="21">
        <f t="shared" ca="1" si="16"/>
        <v>0</v>
      </c>
      <c r="BW22" s="21">
        <f t="shared" ca="1" si="16"/>
        <v>0</v>
      </c>
      <c r="BX22" s="21">
        <f t="shared" ca="1" si="16"/>
        <v>8465425.0199999996</v>
      </c>
      <c r="BY22" s="21">
        <f t="shared" ca="1" si="16"/>
        <v>0</v>
      </c>
      <c r="BZ22" s="21">
        <f t="shared" ca="1" si="16"/>
        <v>0</v>
      </c>
      <c r="CA22" s="21">
        <f t="shared" ca="1" si="16"/>
        <v>230005935.38999999</v>
      </c>
      <c r="CB22" s="21">
        <f t="shared" ca="1" si="16"/>
        <v>3176427846.2600002</v>
      </c>
      <c r="CC22" s="21">
        <f t="shared" ca="1" si="16"/>
        <v>29156538.77</v>
      </c>
      <c r="CD22" s="21">
        <f t="shared" ca="1" si="16"/>
        <v>1392483640.55</v>
      </c>
      <c r="CE22" s="21">
        <f t="shared" ca="1" si="16"/>
        <v>11041.86</v>
      </c>
      <c r="CF22" s="21">
        <f t="shared" ca="1" si="16"/>
        <v>0</v>
      </c>
      <c r="CG22" s="21">
        <f t="shared" ref="CG22:CI36" ca="1" si="17">IFERROR(INDIRECT("'"&amp;$B$2&amp;"'!"&amp;ADDRESS(MATCH($B22,INDIRECT("'"&amp;$B$2&amp;"'!$B$1:$B$1095"),0),MATCH(CG$5,INDIRECT("'"&amp;$B$2&amp;"'!5:5"),0))),0)</f>
        <v>29929107.190000001</v>
      </c>
      <c r="CH22" s="21">
        <f t="shared" ca="1" si="17"/>
        <v>237555352.69</v>
      </c>
      <c r="CI22" s="21">
        <f t="shared" ca="1" si="17"/>
        <v>0</v>
      </c>
      <c r="CJ22" s="22">
        <f t="shared" ca="1" si="11"/>
        <v>7156049211.7400007</v>
      </c>
      <c r="CK22" s="21">
        <f t="shared" ca="1" si="6"/>
        <v>0</v>
      </c>
      <c r="CL22" s="21">
        <f t="shared" ca="1" si="6"/>
        <v>202325.5</v>
      </c>
      <c r="CM22" s="22">
        <f t="shared" ca="1" si="12"/>
        <v>1645724994.0899999</v>
      </c>
      <c r="CN22" s="21">
        <f t="shared" ca="1" si="7"/>
        <v>581.07000000000005</v>
      </c>
      <c r="CO22" s="21">
        <f t="shared" ca="1" si="7"/>
        <v>1645724413.02</v>
      </c>
      <c r="CP22" s="22">
        <f t="shared" ca="1" si="13"/>
        <v>5510121892.1500006</v>
      </c>
      <c r="CQ22" s="21">
        <f t="shared" ca="1" si="8"/>
        <v>3846677.3</v>
      </c>
      <c r="CR22" s="21">
        <f t="shared" ca="1" si="8"/>
        <v>5506275214.8500004</v>
      </c>
      <c r="CS22" s="21">
        <f t="shared" ca="1" si="8"/>
        <v>6497752.5599999996</v>
      </c>
      <c r="CT22" s="21">
        <f t="shared" ca="1" si="8"/>
        <v>0</v>
      </c>
      <c r="CU22" s="21">
        <f t="shared" ca="1" si="8"/>
        <v>0</v>
      </c>
      <c r="CV22" s="22">
        <f t="shared" ca="1" si="9"/>
        <v>23404212395.130005</v>
      </c>
    </row>
    <row r="23" spans="1:100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256544664.28</v>
      </c>
      <c r="E23" s="21">
        <f t="shared" ref="E23:T38" ca="1" si="18">IFERROR(INDIRECT("'"&amp;$B$2&amp;"'!"&amp;ADDRESS(MATCH($B23,INDIRECT("'"&amp;$B$2&amp;"'!$B$1:$B$1095"),0),MATCH(E$5,INDIRECT("'"&amp;$B$2&amp;"'!5:5"),0))),0)</f>
        <v>2109265.19</v>
      </c>
      <c r="F23" s="21">
        <f t="shared" ca="1" si="18"/>
        <v>108731325.86994371</v>
      </c>
      <c r="G23" s="21">
        <f t="shared" ca="1" si="18"/>
        <v>145704073.2200563</v>
      </c>
      <c r="H23" s="21">
        <f t="shared" ca="1" si="18"/>
        <v>0</v>
      </c>
      <c r="I23" s="21">
        <f t="shared" ca="1" si="18"/>
        <v>706547.09999999986</v>
      </c>
      <c r="J23" s="21">
        <f t="shared" ca="1" si="18"/>
        <v>0</v>
      </c>
      <c r="K23" s="21">
        <f t="shared" ca="1" si="18"/>
        <v>0</v>
      </c>
      <c r="L23" s="21">
        <f t="shared" ca="1" si="18"/>
        <v>0</v>
      </c>
      <c r="M23" s="21">
        <f t="shared" ca="1" si="18"/>
        <v>0</v>
      </c>
      <c r="N23" s="21">
        <f t="shared" ca="1" si="18"/>
        <v>0</v>
      </c>
      <c r="O23" s="21">
        <f t="shared" ca="1" si="18"/>
        <v>159031760.66</v>
      </c>
      <c r="P23" s="21">
        <f t="shared" ca="1" si="18"/>
        <v>0</v>
      </c>
      <c r="Q23" s="21">
        <f t="shared" ca="1" si="18"/>
        <v>3652478.4699999993</v>
      </c>
      <c r="R23" s="21">
        <f t="shared" ca="1" si="18"/>
        <v>0</v>
      </c>
      <c r="S23" s="21">
        <f t="shared" ca="1" si="18"/>
        <v>0</v>
      </c>
      <c r="T23" s="21">
        <f t="shared" ca="1" si="18"/>
        <v>7889041.8599999985</v>
      </c>
      <c r="U23" s="21">
        <f t="shared" ref="U23:AJ38" ca="1" si="19">IFERROR(INDIRECT("'"&amp;$B$2&amp;"'!"&amp;ADDRESS(MATCH($B23,INDIRECT("'"&amp;$B$2&amp;"'!$B$1:$B$1095"),0),MATCH(U$5,INDIRECT("'"&amp;$B$2&amp;"'!5:5"),0))),0)</f>
        <v>120530.04</v>
      </c>
      <c r="V23" s="21">
        <f t="shared" ca="1" si="19"/>
        <v>1802791.2800000003</v>
      </c>
      <c r="W23" s="21">
        <f t="shared" ca="1" si="19"/>
        <v>8612958.6700000018</v>
      </c>
      <c r="X23" s="21">
        <f t="shared" ca="1" si="19"/>
        <v>1794</v>
      </c>
      <c r="Y23" s="21">
        <f t="shared" ca="1" si="19"/>
        <v>3625560.7600000002</v>
      </c>
      <c r="Z23" s="21">
        <f t="shared" ca="1" si="19"/>
        <v>22236291.120000001</v>
      </c>
      <c r="AA23" s="21">
        <f t="shared" ca="1" si="19"/>
        <v>0</v>
      </c>
      <c r="AB23" s="21">
        <f t="shared" ca="1" si="19"/>
        <v>0</v>
      </c>
      <c r="AC23" s="21">
        <f t="shared" ca="1" si="19"/>
        <v>0</v>
      </c>
      <c r="AD23" s="21">
        <f t="shared" ca="1" si="19"/>
        <v>9227.33</v>
      </c>
      <c r="AE23" s="21">
        <f t="shared" ca="1" si="19"/>
        <v>0</v>
      </c>
      <c r="AF23" s="21">
        <f t="shared" ca="1" si="19"/>
        <v>568042.34</v>
      </c>
      <c r="AG23" s="21">
        <f t="shared" ca="1" si="19"/>
        <v>0</v>
      </c>
      <c r="AH23" s="21">
        <f t="shared" ca="1" si="19"/>
        <v>0</v>
      </c>
      <c r="AI23" s="21">
        <f t="shared" ca="1" si="19"/>
        <v>0</v>
      </c>
      <c r="AJ23" s="21">
        <f t="shared" ca="1" si="15"/>
        <v>0</v>
      </c>
      <c r="AK23" s="21">
        <f t="shared" ca="1" si="15"/>
        <v>-10.950000000000001</v>
      </c>
      <c r="AL23" s="21">
        <f t="shared" ca="1" si="15"/>
        <v>0</v>
      </c>
      <c r="AM23" s="21">
        <f t="shared" ca="1" si="15"/>
        <v>229031.61000000002</v>
      </c>
      <c r="AN23" s="21">
        <f t="shared" ca="1" si="15"/>
        <v>0</v>
      </c>
      <c r="AO23" s="21">
        <f t="shared" ca="1" si="15"/>
        <v>0</v>
      </c>
      <c r="AP23" s="21">
        <f t="shared" ca="1" si="15"/>
        <v>11590.8</v>
      </c>
      <c r="AQ23" s="21">
        <f t="shared" ca="1" si="15"/>
        <v>0</v>
      </c>
      <c r="AR23" s="21">
        <f t="shared" ca="1" si="15"/>
        <v>0</v>
      </c>
      <c r="AS23" s="21">
        <f t="shared" ca="1" si="15"/>
        <v>0</v>
      </c>
      <c r="AT23" s="21">
        <f t="shared" ca="1" si="15"/>
        <v>0</v>
      </c>
      <c r="AU23" s="21">
        <f t="shared" ca="1" si="15"/>
        <v>0</v>
      </c>
      <c r="AV23" s="21">
        <f t="shared" ca="1" si="15"/>
        <v>0</v>
      </c>
      <c r="AW23" s="21">
        <f t="shared" ca="1" si="15"/>
        <v>0</v>
      </c>
      <c r="AX23" s="21">
        <f t="shared" ca="1" si="15"/>
        <v>0</v>
      </c>
      <c r="AY23" s="21">
        <f t="shared" ca="1" si="15"/>
        <v>0</v>
      </c>
      <c r="AZ23" s="21">
        <f t="shared" ref="AZ23:BO38" ca="1" si="20">IFERROR(INDIRECT("'"&amp;$B$2&amp;"'!"&amp;ADDRESS(MATCH($B23,INDIRECT("'"&amp;$B$2&amp;"'!$B$1:$B$1095"),0),MATCH(AZ$5,INDIRECT("'"&amp;$B$2&amp;"'!5:5"),0))),0)</f>
        <v>0</v>
      </c>
      <c r="BA23" s="21">
        <f t="shared" ca="1" si="20"/>
        <v>0</v>
      </c>
      <c r="BB23" s="21">
        <f t="shared" ca="1" si="20"/>
        <v>0</v>
      </c>
      <c r="BC23" s="21">
        <f t="shared" ca="1" si="20"/>
        <v>0</v>
      </c>
      <c r="BD23" s="21">
        <f t="shared" ca="1" si="20"/>
        <v>2589056.3900000015</v>
      </c>
      <c r="BE23" s="21">
        <f t="shared" ca="1" si="20"/>
        <v>0</v>
      </c>
      <c r="BF23" s="21">
        <f t="shared" ca="1" si="20"/>
        <v>0</v>
      </c>
      <c r="BG23" s="21">
        <f t="shared" ca="1" si="20"/>
        <v>0</v>
      </c>
      <c r="BH23" s="21">
        <f t="shared" ca="1" si="20"/>
        <v>0</v>
      </c>
      <c r="BI23" s="21">
        <f t="shared" ca="1" si="20"/>
        <v>0</v>
      </c>
      <c r="BJ23" s="21">
        <f t="shared" ca="1" si="20"/>
        <v>0</v>
      </c>
      <c r="BK23" s="21">
        <f t="shared" ca="1" si="20"/>
        <v>0</v>
      </c>
      <c r="BL23" s="21">
        <f t="shared" ca="1" si="20"/>
        <v>0</v>
      </c>
      <c r="BM23" s="21">
        <f t="shared" ca="1" si="20"/>
        <v>0</v>
      </c>
      <c r="BN23" s="21">
        <f t="shared" ca="1" si="20"/>
        <v>29387.789999999994</v>
      </c>
      <c r="BO23" s="21">
        <f t="shared" ca="1" si="20"/>
        <v>0</v>
      </c>
      <c r="BP23" s="21">
        <f t="shared" ca="1" si="16"/>
        <v>690956.06</v>
      </c>
      <c r="BQ23" s="21">
        <f t="shared" ca="1" si="16"/>
        <v>7971089.3300019177</v>
      </c>
      <c r="BR23" s="21">
        <f t="shared" ca="1" si="16"/>
        <v>17301973.150000002</v>
      </c>
      <c r="BS23" s="21">
        <f t="shared" ca="1" si="16"/>
        <v>5608607.8300000001</v>
      </c>
      <c r="BT23" s="21">
        <f t="shared" ca="1" si="16"/>
        <v>0</v>
      </c>
      <c r="BU23" s="21">
        <f t="shared" ca="1" si="16"/>
        <v>0</v>
      </c>
      <c r="BV23" s="21">
        <f t="shared" ca="1" si="16"/>
        <v>0</v>
      </c>
      <c r="BW23" s="21">
        <f t="shared" ca="1" si="16"/>
        <v>0</v>
      </c>
      <c r="BX23" s="21">
        <f t="shared" ca="1" si="16"/>
        <v>0</v>
      </c>
      <c r="BY23" s="21">
        <f t="shared" ca="1" si="16"/>
        <v>0</v>
      </c>
      <c r="BZ23" s="21">
        <f t="shared" ca="1" si="16"/>
        <v>0</v>
      </c>
      <c r="CA23" s="21">
        <f t="shared" ca="1" si="16"/>
        <v>186880.19</v>
      </c>
      <c r="CB23" s="21">
        <f t="shared" ca="1" si="16"/>
        <v>-9.0949470177292804E-13</v>
      </c>
      <c r="CC23" s="21">
        <f t="shared" ca="1" si="16"/>
        <v>0</v>
      </c>
      <c r="CD23" s="21">
        <f t="shared" ca="1" si="16"/>
        <v>0</v>
      </c>
      <c r="CE23" s="21">
        <f t="shared" ca="1" si="16"/>
        <v>0</v>
      </c>
      <c r="CF23" s="21">
        <f t="shared" ca="1" si="16"/>
        <v>0</v>
      </c>
      <c r="CG23" s="21">
        <f t="shared" ca="1" si="17"/>
        <v>0</v>
      </c>
      <c r="CH23" s="21">
        <f t="shared" ca="1" si="17"/>
        <v>0</v>
      </c>
      <c r="CI23" s="21">
        <f t="shared" ca="1" si="17"/>
        <v>0</v>
      </c>
      <c r="CJ23" s="22">
        <f ca="1">CK23+CL23+CM23+CP23</f>
        <v>23682580.920000002</v>
      </c>
      <c r="CK23" s="21">
        <f t="shared" ref="CK23:CL42" ca="1" si="21">IFERROR(INDIRECT("'"&amp;$B$2&amp;"'!"&amp;ADDRESS(MATCH($B23,INDIRECT("'"&amp;$B$2&amp;"'!$B$1:$B$1095"),0),MATCH(CK$5,INDIRECT("'"&amp;$B$2&amp;"'!5:5"),0))),0)</f>
        <v>0</v>
      </c>
      <c r="CL23" s="21">
        <f t="shared" ca="1" si="21"/>
        <v>0</v>
      </c>
      <c r="CM23" s="22">
        <f ca="1">+CN23+CO23</f>
        <v>1844838.71</v>
      </c>
      <c r="CN23" s="21">
        <f t="shared" ref="CN23:CO42" ca="1" si="22">IFERROR(INDIRECT("'"&amp;$B$2&amp;"'!"&amp;ADDRESS(MATCH($B23,INDIRECT("'"&amp;$B$2&amp;"'!$B$1:$B$1095"),0),MATCH(CN$5,INDIRECT("'"&amp;$B$2&amp;"'!5:5"),0))),0)</f>
        <v>65901</v>
      </c>
      <c r="CO23" s="21">
        <f t="shared" ca="1" si="22"/>
        <v>1778937.71</v>
      </c>
      <c r="CP23" s="22">
        <f ca="1">+CQ23+CR23</f>
        <v>21837742.210000001</v>
      </c>
      <c r="CQ23" s="21">
        <f t="shared" ref="CQ23:CU38" ca="1" si="23">IFERROR(INDIRECT("'"&amp;$B$2&amp;"'!"&amp;ADDRESS(MATCH($B23,INDIRECT("'"&amp;$B$2&amp;"'!$B$1:$B$1095"),0),MATCH(CQ$5,INDIRECT("'"&amp;$B$2&amp;"'!5:5"),0))),0)</f>
        <v>38563</v>
      </c>
      <c r="CR23" s="21">
        <f t="shared" ca="1" si="23"/>
        <v>21799179.210000001</v>
      </c>
      <c r="CS23" s="21">
        <f t="shared" ca="1" si="23"/>
        <v>41317632.850002505</v>
      </c>
      <c r="CT23" s="21">
        <f t="shared" ca="1" si="23"/>
        <v>549449.27</v>
      </c>
      <c r="CU23" s="21">
        <f t="shared" ca="1" si="23"/>
        <v>0</v>
      </c>
      <c r="CV23" s="22">
        <f t="shared" ca="1" si="9"/>
        <v>564969913.15000451</v>
      </c>
    </row>
    <row r="24" spans="1:100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55961692.639999896</v>
      </c>
      <c r="E24" s="21">
        <f t="shared" ca="1" si="18"/>
        <v>502720.05</v>
      </c>
      <c r="F24" s="21">
        <f t="shared" ca="1" si="18"/>
        <v>13441614.839999899</v>
      </c>
      <c r="G24" s="21">
        <f t="shared" ca="1" si="18"/>
        <v>42017357.75</v>
      </c>
      <c r="H24" s="21">
        <f t="shared" ca="1" si="18"/>
        <v>728441.76</v>
      </c>
      <c r="I24" s="21">
        <f t="shared" ca="1" si="18"/>
        <v>1164376.83</v>
      </c>
      <c r="J24" s="21">
        <f t="shared" ca="1" si="18"/>
        <v>1396224.84</v>
      </c>
      <c r="K24" s="21">
        <f t="shared" ca="1" si="18"/>
        <v>0</v>
      </c>
      <c r="L24" s="21">
        <f t="shared" ca="1" si="18"/>
        <v>0</v>
      </c>
      <c r="M24" s="21">
        <f t="shared" ca="1" si="18"/>
        <v>0</v>
      </c>
      <c r="N24" s="21">
        <f t="shared" ca="1" si="18"/>
        <v>0</v>
      </c>
      <c r="O24" s="21">
        <f t="shared" ca="1" si="18"/>
        <v>30312706.030000001</v>
      </c>
      <c r="P24" s="21">
        <f t="shared" ca="1" si="18"/>
        <v>0</v>
      </c>
      <c r="Q24" s="21">
        <f t="shared" ca="1" si="18"/>
        <v>1773595.45</v>
      </c>
      <c r="R24" s="21">
        <f t="shared" ca="1" si="18"/>
        <v>0</v>
      </c>
      <c r="S24" s="21">
        <f t="shared" ca="1" si="18"/>
        <v>0</v>
      </c>
      <c r="T24" s="21">
        <f t="shared" ca="1" si="18"/>
        <v>21142570.3700004</v>
      </c>
      <c r="U24" s="21">
        <f t="shared" ca="1" si="19"/>
        <v>108361.5</v>
      </c>
      <c r="V24" s="21">
        <f t="shared" ca="1" si="19"/>
        <v>5985824.7500000596</v>
      </c>
      <c r="W24" s="21">
        <f t="shared" ca="1" si="19"/>
        <v>34398305.219999902</v>
      </c>
      <c r="X24" s="21">
        <f t="shared" ca="1" si="19"/>
        <v>0</v>
      </c>
      <c r="Y24" s="21">
        <f t="shared" ca="1" si="19"/>
        <v>3530118.8900001198</v>
      </c>
      <c r="Z24" s="21">
        <f t="shared" ca="1" si="19"/>
        <v>8833395.0700000003</v>
      </c>
      <c r="AA24" s="21">
        <f t="shared" ca="1" si="19"/>
        <v>0</v>
      </c>
      <c r="AB24" s="21">
        <f t="shared" ca="1" si="19"/>
        <v>0</v>
      </c>
      <c r="AC24" s="21">
        <f t="shared" ca="1" si="19"/>
        <v>380481.68999999901</v>
      </c>
      <c r="AD24" s="21">
        <f t="shared" ca="1" si="19"/>
        <v>1126682.6200000001</v>
      </c>
      <c r="AE24" s="21">
        <f t="shared" ca="1" si="19"/>
        <v>0</v>
      </c>
      <c r="AF24" s="21">
        <f t="shared" ca="1" si="19"/>
        <v>399300.47</v>
      </c>
      <c r="AG24" s="21">
        <f t="shared" ca="1" si="19"/>
        <v>0</v>
      </c>
      <c r="AH24" s="21">
        <f t="shared" ca="1" si="19"/>
        <v>0</v>
      </c>
      <c r="AI24" s="21">
        <f t="shared" ca="1" si="19"/>
        <v>0</v>
      </c>
      <c r="AJ24" s="21">
        <f t="shared" ca="1" si="15"/>
        <v>1735</v>
      </c>
      <c r="AK24" s="21">
        <f t="shared" ca="1" si="15"/>
        <v>0</v>
      </c>
      <c r="AL24" s="21">
        <f t="shared" ca="1" si="15"/>
        <v>0</v>
      </c>
      <c r="AM24" s="21">
        <f t="shared" ca="1" si="15"/>
        <v>446422.76</v>
      </c>
      <c r="AN24" s="21">
        <f t="shared" ca="1" si="15"/>
        <v>20617</v>
      </c>
      <c r="AO24" s="21">
        <f t="shared" ca="1" si="15"/>
        <v>0</v>
      </c>
      <c r="AP24" s="21">
        <f t="shared" ca="1" si="15"/>
        <v>1376653.01</v>
      </c>
      <c r="AQ24" s="21">
        <f t="shared" ca="1" si="15"/>
        <v>0</v>
      </c>
      <c r="AR24" s="21">
        <f t="shared" ca="1" si="15"/>
        <v>0</v>
      </c>
      <c r="AS24" s="21">
        <f t="shared" ca="1" si="15"/>
        <v>0</v>
      </c>
      <c r="AT24" s="21">
        <f t="shared" ca="1" si="15"/>
        <v>127069178.08</v>
      </c>
      <c r="AU24" s="21">
        <f t="shared" ca="1" si="15"/>
        <v>10013768.2400002</v>
      </c>
      <c r="AV24" s="21">
        <f t="shared" ca="1" si="15"/>
        <v>10127510.8799999</v>
      </c>
      <c r="AW24" s="21">
        <f t="shared" ca="1" si="15"/>
        <v>0</v>
      </c>
      <c r="AX24" s="21">
        <f t="shared" ca="1" si="15"/>
        <v>0</v>
      </c>
      <c r="AY24" s="21">
        <f t="shared" ca="1" si="15"/>
        <v>0</v>
      </c>
      <c r="AZ24" s="21">
        <f t="shared" ca="1" si="20"/>
        <v>0</v>
      </c>
      <c r="BA24" s="21">
        <f t="shared" ca="1" si="20"/>
        <v>0</v>
      </c>
      <c r="BB24" s="21">
        <f t="shared" ca="1" si="20"/>
        <v>0</v>
      </c>
      <c r="BC24" s="21">
        <f t="shared" ca="1" si="20"/>
        <v>0</v>
      </c>
      <c r="BD24" s="21">
        <f t="shared" ca="1" si="20"/>
        <v>5742102.4799995897</v>
      </c>
      <c r="BE24" s="21">
        <f t="shared" ca="1" si="20"/>
        <v>0</v>
      </c>
      <c r="BF24" s="21">
        <f t="shared" ca="1" si="20"/>
        <v>0</v>
      </c>
      <c r="BG24" s="21">
        <f t="shared" ca="1" si="20"/>
        <v>0</v>
      </c>
      <c r="BH24" s="21">
        <f t="shared" ca="1" si="20"/>
        <v>0</v>
      </c>
      <c r="BI24" s="21">
        <f t="shared" ca="1" si="20"/>
        <v>0</v>
      </c>
      <c r="BJ24" s="21">
        <f t="shared" ca="1" si="20"/>
        <v>0</v>
      </c>
      <c r="BK24" s="21">
        <f t="shared" ca="1" si="20"/>
        <v>0</v>
      </c>
      <c r="BL24" s="21">
        <f t="shared" ca="1" si="20"/>
        <v>0</v>
      </c>
      <c r="BM24" s="21">
        <f t="shared" ca="1" si="20"/>
        <v>0</v>
      </c>
      <c r="BN24" s="21">
        <f t="shared" ca="1" si="20"/>
        <v>337146.96000000101</v>
      </c>
      <c r="BO24" s="21">
        <f t="shared" ca="1" si="20"/>
        <v>0</v>
      </c>
      <c r="BP24" s="21">
        <f t="shared" ca="1" si="16"/>
        <v>23503370.98</v>
      </c>
      <c r="BQ24" s="21">
        <f t="shared" ca="1" si="16"/>
        <v>0</v>
      </c>
      <c r="BR24" s="21">
        <f t="shared" ca="1" si="16"/>
        <v>2053038.49</v>
      </c>
      <c r="BS24" s="21">
        <f t="shared" ca="1" si="16"/>
        <v>12192372.889999799</v>
      </c>
      <c r="BT24" s="21">
        <f t="shared" ca="1" si="16"/>
        <v>0</v>
      </c>
      <c r="BU24" s="21">
        <f t="shared" ca="1" si="16"/>
        <v>0</v>
      </c>
      <c r="BV24" s="21">
        <f t="shared" ca="1" si="16"/>
        <v>0</v>
      </c>
      <c r="BW24" s="21">
        <f t="shared" ca="1" si="16"/>
        <v>0</v>
      </c>
      <c r="BX24" s="21">
        <f t="shared" ca="1" si="16"/>
        <v>0</v>
      </c>
      <c r="BY24" s="21">
        <f t="shared" ca="1" si="16"/>
        <v>0</v>
      </c>
      <c r="BZ24" s="21">
        <f t="shared" ca="1" si="16"/>
        <v>0</v>
      </c>
      <c r="CA24" s="21">
        <f t="shared" ca="1" si="16"/>
        <v>0</v>
      </c>
      <c r="CB24" s="21">
        <f t="shared" ca="1" si="16"/>
        <v>317656.7</v>
      </c>
      <c r="CC24" s="21">
        <f t="shared" ca="1" si="16"/>
        <v>0</v>
      </c>
      <c r="CD24" s="21">
        <f t="shared" ca="1" si="16"/>
        <v>69840046.030000001</v>
      </c>
      <c r="CE24" s="21">
        <f t="shared" ca="1" si="16"/>
        <v>0</v>
      </c>
      <c r="CF24" s="21">
        <f t="shared" ca="1" si="16"/>
        <v>0</v>
      </c>
      <c r="CG24" s="21">
        <f t="shared" ca="1" si="17"/>
        <v>0</v>
      </c>
      <c r="CH24" s="21">
        <f t="shared" ca="1" si="17"/>
        <v>132135.99</v>
      </c>
      <c r="CI24" s="21">
        <f t="shared" ca="1" si="17"/>
        <v>11112</v>
      </c>
      <c r="CJ24" s="22">
        <f ca="1">CK24+CL24+CM24+CP24</f>
        <v>98395270.280000299</v>
      </c>
      <c r="CK24" s="21">
        <f t="shared" ca="1" si="21"/>
        <v>19000</v>
      </c>
      <c r="CL24" s="21">
        <f t="shared" ca="1" si="21"/>
        <v>0</v>
      </c>
      <c r="CM24" s="22">
        <f ca="1">+CN24+CO24</f>
        <v>90953428.720000297</v>
      </c>
      <c r="CN24" s="21">
        <f t="shared" ca="1" si="22"/>
        <v>0</v>
      </c>
      <c r="CO24" s="21">
        <f t="shared" ca="1" si="22"/>
        <v>90953428.720000297</v>
      </c>
      <c r="CP24" s="22">
        <f ca="1">+CQ24+CR24</f>
        <v>7422841.5599999996</v>
      </c>
      <c r="CQ24" s="21">
        <f t="shared" ca="1" si="23"/>
        <v>505021.96</v>
      </c>
      <c r="CR24" s="21">
        <f t="shared" ca="1" si="23"/>
        <v>6917819.5999999996</v>
      </c>
      <c r="CS24" s="21">
        <f t="shared" ca="1" si="23"/>
        <v>107559.69</v>
      </c>
      <c r="CT24" s="21">
        <f t="shared" ca="1" si="23"/>
        <v>0</v>
      </c>
      <c r="CU24" s="21">
        <f t="shared" ca="1" si="23"/>
        <v>0</v>
      </c>
      <c r="CV24" s="22">
        <f t="shared" ca="1" si="9"/>
        <v>528929775.59000021</v>
      </c>
    </row>
    <row r="25" spans="1:100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5" ca="1" si="24">+E25+F25+G25</f>
        <v>38644.9</v>
      </c>
      <c r="E25" s="21">
        <f t="shared" ca="1" si="18"/>
        <v>36486.04</v>
      </c>
      <c r="F25" s="21">
        <f t="shared" ca="1" si="18"/>
        <v>2158.86</v>
      </c>
      <c r="G25" s="21">
        <f t="shared" ca="1" si="18"/>
        <v>0</v>
      </c>
      <c r="H25" s="21">
        <f t="shared" ca="1" si="18"/>
        <v>2.64</v>
      </c>
      <c r="I25" s="21">
        <f t="shared" ca="1" si="18"/>
        <v>149806.24</v>
      </c>
      <c r="J25" s="21">
        <f t="shared" ca="1" si="18"/>
        <v>0</v>
      </c>
      <c r="K25" s="21">
        <f t="shared" ca="1" si="18"/>
        <v>0</v>
      </c>
      <c r="L25" s="21">
        <f t="shared" ca="1" si="18"/>
        <v>0</v>
      </c>
      <c r="M25" s="21">
        <f t="shared" ca="1" si="18"/>
        <v>0</v>
      </c>
      <c r="N25" s="21">
        <f t="shared" ca="1" si="18"/>
        <v>0</v>
      </c>
      <c r="O25" s="21">
        <f t="shared" ca="1" si="18"/>
        <v>-342.4</v>
      </c>
      <c r="P25" s="21">
        <f t="shared" ca="1" si="18"/>
        <v>0</v>
      </c>
      <c r="Q25" s="21">
        <f t="shared" ca="1" si="18"/>
        <v>0</v>
      </c>
      <c r="R25" s="21">
        <f t="shared" ca="1" si="18"/>
        <v>0</v>
      </c>
      <c r="S25" s="21">
        <f t="shared" ca="1" si="18"/>
        <v>0</v>
      </c>
      <c r="T25" s="21">
        <f t="shared" ca="1" si="18"/>
        <v>2220658.8699999996</v>
      </c>
      <c r="U25" s="21">
        <f t="shared" ca="1" si="19"/>
        <v>29738.73</v>
      </c>
      <c r="V25" s="21">
        <f t="shared" ca="1" si="19"/>
        <v>276527.48999999987</v>
      </c>
      <c r="W25" s="21">
        <f t="shared" ca="1" si="19"/>
        <v>2078546.9799999997</v>
      </c>
      <c r="X25" s="21">
        <f t="shared" ca="1" si="19"/>
        <v>0</v>
      </c>
      <c r="Y25" s="21">
        <f t="shared" ca="1" si="19"/>
        <v>317.22000000000003</v>
      </c>
      <c r="Z25" s="21">
        <f t="shared" ca="1" si="19"/>
        <v>10326.629999999999</v>
      </c>
      <c r="AA25" s="21">
        <f t="shared" ca="1" si="19"/>
        <v>0</v>
      </c>
      <c r="AB25" s="21">
        <f t="shared" ca="1" si="19"/>
        <v>0</v>
      </c>
      <c r="AC25" s="21">
        <f t="shared" ca="1" si="19"/>
        <v>1863.3899999999999</v>
      </c>
      <c r="AD25" s="21">
        <f t="shared" ca="1" si="19"/>
        <v>56.320000000000007</v>
      </c>
      <c r="AE25" s="21">
        <f t="shared" ca="1" si="19"/>
        <v>0</v>
      </c>
      <c r="AF25" s="21">
        <f t="shared" ca="1" si="19"/>
        <v>0</v>
      </c>
      <c r="AG25" s="21">
        <f t="shared" ca="1" si="19"/>
        <v>0</v>
      </c>
      <c r="AH25" s="21">
        <f t="shared" ca="1" si="19"/>
        <v>0</v>
      </c>
      <c r="AI25" s="21">
        <f t="shared" ca="1" si="19"/>
        <v>0</v>
      </c>
      <c r="AJ25" s="21">
        <f t="shared" ca="1" si="15"/>
        <v>810</v>
      </c>
      <c r="AK25" s="21">
        <f t="shared" ca="1" si="15"/>
        <v>0</v>
      </c>
      <c r="AL25" s="21">
        <f t="shared" ca="1" si="15"/>
        <v>0</v>
      </c>
      <c r="AM25" s="21">
        <f t="shared" ca="1" si="15"/>
        <v>61471.02</v>
      </c>
      <c r="AN25" s="21">
        <f t="shared" ca="1" si="15"/>
        <v>0</v>
      </c>
      <c r="AO25" s="21">
        <f t="shared" ca="1" si="15"/>
        <v>0</v>
      </c>
      <c r="AP25" s="21">
        <f t="shared" ca="1" si="15"/>
        <v>0.5</v>
      </c>
      <c r="AQ25" s="21">
        <f t="shared" ca="1" si="15"/>
        <v>0</v>
      </c>
      <c r="AR25" s="21">
        <f t="shared" ca="1" si="15"/>
        <v>0</v>
      </c>
      <c r="AS25" s="21">
        <f t="shared" ca="1" si="15"/>
        <v>0</v>
      </c>
      <c r="AT25" s="21">
        <f t="shared" ca="1" si="15"/>
        <v>249867.35</v>
      </c>
      <c r="AU25" s="21">
        <f t="shared" ca="1" si="15"/>
        <v>233.88</v>
      </c>
      <c r="AV25" s="21">
        <f t="shared" ca="1" si="15"/>
        <v>817.88</v>
      </c>
      <c r="AW25" s="21">
        <f t="shared" ca="1" si="15"/>
        <v>0</v>
      </c>
      <c r="AX25" s="21">
        <f t="shared" ca="1" si="15"/>
        <v>95.33</v>
      </c>
      <c r="AY25" s="21">
        <f t="shared" ca="1" si="15"/>
        <v>0</v>
      </c>
      <c r="AZ25" s="21">
        <f t="shared" ca="1" si="20"/>
        <v>0</v>
      </c>
      <c r="BA25" s="21">
        <f t="shared" ca="1" si="20"/>
        <v>0</v>
      </c>
      <c r="BB25" s="21">
        <f t="shared" ca="1" si="20"/>
        <v>0</v>
      </c>
      <c r="BC25" s="21">
        <f t="shared" ca="1" si="20"/>
        <v>0</v>
      </c>
      <c r="BD25" s="21">
        <f t="shared" ca="1" si="20"/>
        <v>106180.6</v>
      </c>
      <c r="BE25" s="21">
        <f t="shared" ca="1" si="20"/>
        <v>0</v>
      </c>
      <c r="BF25" s="21">
        <f t="shared" ca="1" si="20"/>
        <v>0</v>
      </c>
      <c r="BG25" s="21">
        <f t="shared" ca="1" si="20"/>
        <v>0</v>
      </c>
      <c r="BH25" s="21">
        <f t="shared" ca="1" si="20"/>
        <v>0</v>
      </c>
      <c r="BI25" s="21">
        <f t="shared" ca="1" si="20"/>
        <v>0</v>
      </c>
      <c r="BJ25" s="21">
        <f t="shared" ca="1" si="20"/>
        <v>0</v>
      </c>
      <c r="BK25" s="21">
        <f t="shared" ca="1" si="20"/>
        <v>0</v>
      </c>
      <c r="BL25" s="21">
        <f t="shared" ca="1" si="20"/>
        <v>0</v>
      </c>
      <c r="BM25" s="21">
        <f t="shared" ca="1" si="20"/>
        <v>0</v>
      </c>
      <c r="BN25" s="21">
        <f t="shared" ca="1" si="20"/>
        <v>1829.3299999999997</v>
      </c>
      <c r="BO25" s="21">
        <f t="shared" ca="1" si="20"/>
        <v>0</v>
      </c>
      <c r="BP25" s="21">
        <f t="shared" ca="1" si="16"/>
        <v>2471.44</v>
      </c>
      <c r="BQ25" s="21">
        <f t="shared" ca="1" si="16"/>
        <v>0</v>
      </c>
      <c r="BR25" s="21">
        <f t="shared" ca="1" si="16"/>
        <v>88773</v>
      </c>
      <c r="BS25" s="21">
        <f t="shared" ca="1" si="16"/>
        <v>40388.049999999996</v>
      </c>
      <c r="BT25" s="21">
        <f t="shared" ca="1" si="16"/>
        <v>0</v>
      </c>
      <c r="BU25" s="21">
        <f t="shared" ca="1" si="16"/>
        <v>0</v>
      </c>
      <c r="BV25" s="21">
        <f t="shared" ca="1" si="16"/>
        <v>0</v>
      </c>
      <c r="BW25" s="21">
        <f t="shared" ca="1" si="16"/>
        <v>0</v>
      </c>
      <c r="BX25" s="21">
        <f t="shared" ca="1" si="16"/>
        <v>0</v>
      </c>
      <c r="BY25" s="21">
        <f t="shared" ca="1" si="16"/>
        <v>0</v>
      </c>
      <c r="BZ25" s="21">
        <f t="shared" ca="1" si="16"/>
        <v>0</v>
      </c>
      <c r="CA25" s="21">
        <f t="shared" ca="1" si="16"/>
        <v>0</v>
      </c>
      <c r="CB25" s="21">
        <f t="shared" ca="1" si="16"/>
        <v>0</v>
      </c>
      <c r="CC25" s="21">
        <f t="shared" ca="1" si="16"/>
        <v>0</v>
      </c>
      <c r="CD25" s="21">
        <f t="shared" ca="1" si="16"/>
        <v>0</v>
      </c>
      <c r="CE25" s="21">
        <f t="shared" ca="1" si="16"/>
        <v>2610</v>
      </c>
      <c r="CF25" s="21">
        <f t="shared" ca="1" si="16"/>
        <v>0</v>
      </c>
      <c r="CG25" s="21">
        <f t="shared" ca="1" si="17"/>
        <v>0</v>
      </c>
      <c r="CH25" s="21">
        <f t="shared" ca="1" si="17"/>
        <v>0</v>
      </c>
      <c r="CI25" s="21">
        <f t="shared" ca="1" si="17"/>
        <v>1170</v>
      </c>
      <c r="CJ25" s="22">
        <f t="shared" ref="CJ25:CJ75" ca="1" si="25">CK25+CL25+CM25+CP25</f>
        <v>10853132.140000001</v>
      </c>
      <c r="CK25" s="21">
        <f t="shared" ca="1" si="21"/>
        <v>0</v>
      </c>
      <c r="CL25" s="21">
        <f t="shared" ca="1" si="21"/>
        <v>2925</v>
      </c>
      <c r="CM25" s="22">
        <f t="shared" ref="CM25:CM75" ca="1" si="26">+CN25+CO25</f>
        <v>807538.4</v>
      </c>
      <c r="CN25" s="21">
        <f t="shared" ca="1" si="22"/>
        <v>52304.090000000004</v>
      </c>
      <c r="CO25" s="21">
        <f t="shared" ca="1" si="22"/>
        <v>755234.31</v>
      </c>
      <c r="CP25" s="22">
        <f t="shared" ref="CP25:CP75" ca="1" si="27">+CQ25+CR25</f>
        <v>10042668.74</v>
      </c>
      <c r="CQ25" s="21">
        <f t="shared" ca="1" si="23"/>
        <v>0</v>
      </c>
      <c r="CR25" s="21">
        <f t="shared" ca="1" si="23"/>
        <v>10042668.74</v>
      </c>
      <c r="CS25" s="21">
        <f t="shared" ca="1" si="23"/>
        <v>126080.35999999999</v>
      </c>
      <c r="CT25" s="21">
        <f t="shared" ca="1" si="23"/>
        <v>0</v>
      </c>
      <c r="CU25" s="21">
        <f t="shared" ca="1" si="23"/>
        <v>0</v>
      </c>
      <c r="CV25" s="22">
        <f t="shared" ca="1" si="9"/>
        <v>16342077.889999999</v>
      </c>
    </row>
    <row r="26" spans="1:100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24"/>
        <v>382331239.35127801</v>
      </c>
      <c r="E26" s="21">
        <f t="shared" ca="1" si="18"/>
        <v>3616854.1665846286</v>
      </c>
      <c r="F26" s="21">
        <f t="shared" ca="1" si="18"/>
        <v>313344341.98631519</v>
      </c>
      <c r="G26" s="21">
        <f t="shared" ca="1" si="18"/>
        <v>65370043.198378205</v>
      </c>
      <c r="H26" s="21">
        <f t="shared" ca="1" si="18"/>
        <v>412.51892850000002</v>
      </c>
      <c r="I26" s="21">
        <f t="shared" ca="1" si="18"/>
        <v>1757391.9640774999</v>
      </c>
      <c r="J26" s="21">
        <f t="shared" ca="1" si="18"/>
        <v>0</v>
      </c>
      <c r="K26" s="21">
        <f t="shared" ca="1" si="18"/>
        <v>0</v>
      </c>
      <c r="L26" s="21">
        <f t="shared" ca="1" si="18"/>
        <v>0</v>
      </c>
      <c r="M26" s="21">
        <f t="shared" ca="1" si="18"/>
        <v>0</v>
      </c>
      <c r="N26" s="21">
        <f t="shared" ca="1" si="18"/>
        <v>0</v>
      </c>
      <c r="O26" s="21">
        <f t="shared" ca="1" si="18"/>
        <v>8348789.3450420182</v>
      </c>
      <c r="P26" s="21">
        <f t="shared" ca="1" si="18"/>
        <v>0</v>
      </c>
      <c r="Q26" s="21">
        <f t="shared" ca="1" si="18"/>
        <v>1309740.1259979999</v>
      </c>
      <c r="R26" s="21">
        <f t="shared" ca="1" si="18"/>
        <v>0</v>
      </c>
      <c r="S26" s="21">
        <f t="shared" ca="1" si="18"/>
        <v>0</v>
      </c>
      <c r="T26" s="21">
        <f t="shared" ca="1" si="18"/>
        <v>286273292.88144773</v>
      </c>
      <c r="U26" s="21">
        <f t="shared" ca="1" si="19"/>
        <v>27646896.674737003</v>
      </c>
      <c r="V26" s="21">
        <f t="shared" ca="1" si="19"/>
        <v>4824664.6316834725</v>
      </c>
      <c r="W26" s="21">
        <f t="shared" ca="1" si="19"/>
        <v>34862482.844453223</v>
      </c>
      <c r="X26" s="21">
        <f t="shared" ca="1" si="19"/>
        <v>0</v>
      </c>
      <c r="Y26" s="21">
        <f t="shared" ca="1" si="19"/>
        <v>1240416.737863</v>
      </c>
      <c r="Z26" s="21">
        <f t="shared" ca="1" si="19"/>
        <v>7316837.0510919271</v>
      </c>
      <c r="AA26" s="21">
        <f t="shared" ca="1" si="19"/>
        <v>0</v>
      </c>
      <c r="AB26" s="21">
        <f t="shared" ca="1" si="19"/>
        <v>0</v>
      </c>
      <c r="AC26" s="21">
        <f t="shared" ca="1" si="19"/>
        <v>58836.366876446999</v>
      </c>
      <c r="AD26" s="21">
        <f t="shared" ca="1" si="19"/>
        <v>1105408.3763184701</v>
      </c>
      <c r="AE26" s="21">
        <f t="shared" ca="1" si="19"/>
        <v>0</v>
      </c>
      <c r="AF26" s="21">
        <f t="shared" ca="1" si="19"/>
        <v>24231.239990000002</v>
      </c>
      <c r="AG26" s="21">
        <f t="shared" ca="1" si="19"/>
        <v>0</v>
      </c>
      <c r="AH26" s="21">
        <f t="shared" ca="1" si="19"/>
        <v>0</v>
      </c>
      <c r="AI26" s="21">
        <f t="shared" ca="1" si="19"/>
        <v>0</v>
      </c>
      <c r="AJ26" s="21">
        <f t="shared" ca="1" si="15"/>
        <v>1187968.99</v>
      </c>
      <c r="AK26" s="21">
        <f t="shared" ca="1" si="15"/>
        <v>3291.7599942000002</v>
      </c>
      <c r="AL26" s="21">
        <f t="shared" ca="1" si="15"/>
        <v>0</v>
      </c>
      <c r="AM26" s="21">
        <f t="shared" ca="1" si="15"/>
        <v>72053.450015000009</v>
      </c>
      <c r="AN26" s="21">
        <f t="shared" ca="1" si="15"/>
        <v>0</v>
      </c>
      <c r="AO26" s="21">
        <f t="shared" ca="1" si="15"/>
        <v>0</v>
      </c>
      <c r="AP26" s="21">
        <f t="shared" ca="1" si="15"/>
        <v>36608.507508099996</v>
      </c>
      <c r="AQ26" s="21">
        <f t="shared" ca="1" si="15"/>
        <v>0</v>
      </c>
      <c r="AR26" s="21">
        <f t="shared" ca="1" si="15"/>
        <v>0</v>
      </c>
      <c r="AS26" s="21">
        <f t="shared" ca="1" si="15"/>
        <v>0</v>
      </c>
      <c r="AT26" s="21">
        <f t="shared" ca="1" si="15"/>
        <v>0</v>
      </c>
      <c r="AU26" s="21">
        <f t="shared" ca="1" si="15"/>
        <v>0</v>
      </c>
      <c r="AV26" s="21">
        <f t="shared" ca="1" si="15"/>
        <v>0</v>
      </c>
      <c r="AW26" s="21">
        <f t="shared" ca="1" si="15"/>
        <v>0</v>
      </c>
      <c r="AX26" s="21">
        <f t="shared" ca="1" si="15"/>
        <v>0</v>
      </c>
      <c r="AY26" s="21">
        <f t="shared" ca="1" si="15"/>
        <v>0</v>
      </c>
      <c r="AZ26" s="21">
        <f t="shared" ca="1" si="20"/>
        <v>0</v>
      </c>
      <c r="BA26" s="21">
        <f t="shared" ca="1" si="20"/>
        <v>0</v>
      </c>
      <c r="BB26" s="21">
        <f t="shared" ca="1" si="20"/>
        <v>0</v>
      </c>
      <c r="BC26" s="21">
        <f t="shared" ca="1" si="20"/>
        <v>0</v>
      </c>
      <c r="BD26" s="21">
        <f t="shared" ca="1" si="20"/>
        <v>596880.0513690447</v>
      </c>
      <c r="BE26" s="21">
        <f t="shared" ca="1" si="20"/>
        <v>0</v>
      </c>
      <c r="BF26" s="21">
        <f t="shared" ca="1" si="20"/>
        <v>0</v>
      </c>
      <c r="BG26" s="21">
        <f t="shared" ca="1" si="20"/>
        <v>0</v>
      </c>
      <c r="BH26" s="21">
        <f t="shared" ca="1" si="20"/>
        <v>0</v>
      </c>
      <c r="BI26" s="21">
        <f t="shared" ca="1" si="20"/>
        <v>0</v>
      </c>
      <c r="BJ26" s="21">
        <f t="shared" ca="1" si="20"/>
        <v>0</v>
      </c>
      <c r="BK26" s="21">
        <f t="shared" ca="1" si="20"/>
        <v>0</v>
      </c>
      <c r="BL26" s="21">
        <f t="shared" ca="1" si="20"/>
        <v>0</v>
      </c>
      <c r="BM26" s="21">
        <f t="shared" ca="1" si="20"/>
        <v>0</v>
      </c>
      <c r="BN26" s="21">
        <f t="shared" ca="1" si="20"/>
        <v>138884.96226687907</v>
      </c>
      <c r="BO26" s="21">
        <f t="shared" ca="1" si="20"/>
        <v>0</v>
      </c>
      <c r="BP26" s="21">
        <f t="shared" ca="1" si="16"/>
        <v>4264342.9168033982</v>
      </c>
      <c r="BQ26" s="21">
        <f t="shared" ca="1" si="16"/>
        <v>17801954.234949004</v>
      </c>
      <c r="BR26" s="21">
        <f t="shared" ca="1" si="16"/>
        <v>58575510.656896256</v>
      </c>
      <c r="BS26" s="21">
        <f t="shared" ca="1" si="16"/>
        <v>3328817.1282656039</v>
      </c>
      <c r="BT26" s="21">
        <f t="shared" ca="1" si="16"/>
        <v>0</v>
      </c>
      <c r="BU26" s="21">
        <f t="shared" ca="1" si="16"/>
        <v>0</v>
      </c>
      <c r="BV26" s="21">
        <f t="shared" ca="1" si="16"/>
        <v>0</v>
      </c>
      <c r="BW26" s="21">
        <f t="shared" ca="1" si="16"/>
        <v>0</v>
      </c>
      <c r="BX26" s="21">
        <f t="shared" ca="1" si="16"/>
        <v>0</v>
      </c>
      <c r="BY26" s="21">
        <f t="shared" ca="1" si="16"/>
        <v>0</v>
      </c>
      <c r="BZ26" s="21">
        <f t="shared" ca="1" si="16"/>
        <v>0</v>
      </c>
      <c r="CA26" s="21">
        <f t="shared" ca="1" si="16"/>
        <v>0</v>
      </c>
      <c r="CB26" s="21">
        <f t="shared" ca="1" si="16"/>
        <v>0</v>
      </c>
      <c r="CC26" s="21">
        <f t="shared" ca="1" si="16"/>
        <v>0</v>
      </c>
      <c r="CD26" s="21">
        <f t="shared" ca="1" si="16"/>
        <v>0</v>
      </c>
      <c r="CE26" s="21">
        <f t="shared" ca="1" si="16"/>
        <v>0</v>
      </c>
      <c r="CF26" s="21">
        <f t="shared" ca="1" si="16"/>
        <v>0</v>
      </c>
      <c r="CG26" s="21">
        <f t="shared" ca="1" si="17"/>
        <v>0</v>
      </c>
      <c r="CH26" s="21">
        <f t="shared" ca="1" si="17"/>
        <v>0</v>
      </c>
      <c r="CI26" s="21">
        <f t="shared" ca="1" si="17"/>
        <v>0</v>
      </c>
      <c r="CJ26" s="22">
        <f t="shared" ca="1" si="25"/>
        <v>299850996.27999794</v>
      </c>
      <c r="CK26" s="21">
        <f t="shared" ca="1" si="21"/>
        <v>2625</v>
      </c>
      <c r="CL26" s="21">
        <f t="shared" ca="1" si="21"/>
        <v>25961.5</v>
      </c>
      <c r="CM26" s="22">
        <f t="shared" ca="1" si="26"/>
        <v>58296159.009999529</v>
      </c>
      <c r="CN26" s="21">
        <f t="shared" ca="1" si="22"/>
        <v>908750.85000000068</v>
      </c>
      <c r="CO26" s="21">
        <f t="shared" ca="1" si="22"/>
        <v>57387408.159999527</v>
      </c>
      <c r="CP26" s="22">
        <f t="shared" ca="1" si="27"/>
        <v>241526250.76999843</v>
      </c>
      <c r="CQ26" s="21">
        <f t="shared" ca="1" si="23"/>
        <v>8311088.2299999977</v>
      </c>
      <c r="CR26" s="21">
        <f t="shared" ca="1" si="23"/>
        <v>233215162.53999844</v>
      </c>
      <c r="CS26" s="21">
        <f t="shared" ca="1" si="23"/>
        <v>437955.48000000056</v>
      </c>
      <c r="CT26" s="21">
        <f t="shared" ca="1" si="23"/>
        <v>0</v>
      </c>
      <c r="CU26" s="21">
        <f t="shared" ca="1" si="23"/>
        <v>0</v>
      </c>
      <c r="CV26" s="22">
        <f t="shared" ca="1" si="9"/>
        <v>1143395904.5278506</v>
      </c>
    </row>
    <row r="27" spans="1:100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24"/>
        <v>84707.41</v>
      </c>
      <c r="E27" s="21">
        <f t="shared" ca="1" si="18"/>
        <v>94351.71</v>
      </c>
      <c r="F27" s="21">
        <f t="shared" ca="1" si="18"/>
        <v>-27277.919999999998</v>
      </c>
      <c r="G27" s="21">
        <f t="shared" ca="1" si="18"/>
        <v>17633.62</v>
      </c>
      <c r="H27" s="21">
        <f t="shared" ca="1" si="18"/>
        <v>0</v>
      </c>
      <c r="I27" s="21">
        <f t="shared" ca="1" si="18"/>
        <v>572014.76</v>
      </c>
      <c r="J27" s="21">
        <f t="shared" ca="1" si="18"/>
        <v>0</v>
      </c>
      <c r="K27" s="21">
        <f t="shared" ca="1" si="18"/>
        <v>1064411.42</v>
      </c>
      <c r="L27" s="21">
        <f t="shared" ca="1" si="18"/>
        <v>0</v>
      </c>
      <c r="M27" s="21">
        <f t="shared" ca="1" si="18"/>
        <v>0</v>
      </c>
      <c r="N27" s="21">
        <f t="shared" ca="1" si="18"/>
        <v>0</v>
      </c>
      <c r="O27" s="21">
        <f t="shared" ca="1" si="18"/>
        <v>366703.4</v>
      </c>
      <c r="P27" s="21">
        <f t="shared" ca="1" si="18"/>
        <v>14399943.949999999</v>
      </c>
      <c r="Q27" s="21">
        <f t="shared" ca="1" si="18"/>
        <v>0</v>
      </c>
      <c r="R27" s="21">
        <f t="shared" ca="1" si="18"/>
        <v>0</v>
      </c>
      <c r="S27" s="21">
        <f t="shared" ca="1" si="18"/>
        <v>0</v>
      </c>
      <c r="T27" s="21">
        <f t="shared" ca="1" si="18"/>
        <v>4350374.84</v>
      </c>
      <c r="U27" s="21">
        <f t="shared" ca="1" si="19"/>
        <v>0</v>
      </c>
      <c r="V27" s="21">
        <f t="shared" ca="1" si="19"/>
        <v>2138397.44</v>
      </c>
      <c r="W27" s="21">
        <f t="shared" ca="1" si="19"/>
        <v>7727188.6399999997</v>
      </c>
      <c r="X27" s="21">
        <f t="shared" ca="1" si="19"/>
        <v>0</v>
      </c>
      <c r="Y27" s="21">
        <f t="shared" ca="1" si="19"/>
        <v>29107.1</v>
      </c>
      <c r="Z27" s="21">
        <f t="shared" ca="1" si="19"/>
        <v>151680556.21000001</v>
      </c>
      <c r="AA27" s="21">
        <f t="shared" ca="1" si="19"/>
        <v>0</v>
      </c>
      <c r="AB27" s="21">
        <f t="shared" ca="1" si="19"/>
        <v>0</v>
      </c>
      <c r="AC27" s="21">
        <f t="shared" ca="1" si="19"/>
        <v>52073.67</v>
      </c>
      <c r="AD27" s="21">
        <f t="shared" ca="1" si="19"/>
        <v>4366.6499999999996</v>
      </c>
      <c r="AE27" s="21">
        <f t="shared" ca="1" si="19"/>
        <v>0</v>
      </c>
      <c r="AF27" s="21">
        <f t="shared" ca="1" si="19"/>
        <v>0</v>
      </c>
      <c r="AG27" s="21">
        <f t="shared" ca="1" si="19"/>
        <v>0</v>
      </c>
      <c r="AH27" s="21">
        <f t="shared" ca="1" si="19"/>
        <v>0</v>
      </c>
      <c r="AI27" s="21">
        <f t="shared" ca="1" si="19"/>
        <v>0</v>
      </c>
      <c r="AJ27" s="21">
        <f t="shared" ca="1" si="15"/>
        <v>0</v>
      </c>
      <c r="AK27" s="21">
        <f t="shared" ca="1" si="15"/>
        <v>0</v>
      </c>
      <c r="AL27" s="21">
        <f t="shared" ca="1" si="15"/>
        <v>0</v>
      </c>
      <c r="AM27" s="21">
        <f t="shared" ca="1" si="15"/>
        <v>394159.55</v>
      </c>
      <c r="AN27" s="21">
        <f t="shared" ca="1" si="15"/>
        <v>0</v>
      </c>
      <c r="AO27" s="21">
        <f t="shared" ca="1" si="15"/>
        <v>0</v>
      </c>
      <c r="AP27" s="21">
        <f t="shared" ca="1" si="15"/>
        <v>656.23</v>
      </c>
      <c r="AQ27" s="21">
        <f t="shared" ca="1" si="15"/>
        <v>0</v>
      </c>
      <c r="AR27" s="21">
        <f t="shared" ca="1" si="15"/>
        <v>0</v>
      </c>
      <c r="AS27" s="21">
        <f t="shared" ca="1" si="15"/>
        <v>0</v>
      </c>
      <c r="AT27" s="21">
        <f t="shared" ca="1" si="15"/>
        <v>19011554.329999998</v>
      </c>
      <c r="AU27" s="21">
        <f t="shared" ca="1" si="15"/>
        <v>18549.78</v>
      </c>
      <c r="AV27" s="21">
        <f t="shared" ca="1" si="15"/>
        <v>4166.0600000000004</v>
      </c>
      <c r="AW27" s="21">
        <f t="shared" ca="1" si="15"/>
        <v>0</v>
      </c>
      <c r="AX27" s="21">
        <f t="shared" ca="1" si="15"/>
        <v>3469.43</v>
      </c>
      <c r="AY27" s="21">
        <f t="shared" ca="1" si="15"/>
        <v>0</v>
      </c>
      <c r="AZ27" s="21">
        <f t="shared" ca="1" si="20"/>
        <v>0</v>
      </c>
      <c r="BA27" s="21">
        <f t="shared" ca="1" si="20"/>
        <v>0</v>
      </c>
      <c r="BB27" s="21">
        <f t="shared" ca="1" si="20"/>
        <v>0</v>
      </c>
      <c r="BC27" s="21">
        <f t="shared" ca="1" si="20"/>
        <v>0</v>
      </c>
      <c r="BD27" s="21">
        <f t="shared" ca="1" si="20"/>
        <v>629191.61</v>
      </c>
      <c r="BE27" s="21">
        <f t="shared" ca="1" si="20"/>
        <v>610</v>
      </c>
      <c r="BF27" s="21">
        <f t="shared" ca="1" si="20"/>
        <v>0</v>
      </c>
      <c r="BG27" s="21">
        <f t="shared" ca="1" si="20"/>
        <v>0</v>
      </c>
      <c r="BH27" s="21">
        <f t="shared" ca="1" si="20"/>
        <v>0</v>
      </c>
      <c r="BI27" s="21">
        <f t="shared" ca="1" si="20"/>
        <v>0</v>
      </c>
      <c r="BJ27" s="21">
        <f t="shared" ca="1" si="20"/>
        <v>0</v>
      </c>
      <c r="BK27" s="21">
        <f t="shared" ca="1" si="20"/>
        <v>0</v>
      </c>
      <c r="BL27" s="21">
        <f t="shared" ca="1" si="20"/>
        <v>0</v>
      </c>
      <c r="BM27" s="21">
        <f t="shared" ca="1" si="20"/>
        <v>0</v>
      </c>
      <c r="BN27" s="21">
        <f t="shared" ca="1" si="20"/>
        <v>87855.79</v>
      </c>
      <c r="BO27" s="21">
        <f t="shared" ca="1" si="20"/>
        <v>0</v>
      </c>
      <c r="BP27" s="21">
        <f t="shared" ca="1" si="16"/>
        <v>92848.18</v>
      </c>
      <c r="BQ27" s="21">
        <f t="shared" ca="1" si="16"/>
        <v>0</v>
      </c>
      <c r="BR27" s="21">
        <f t="shared" ca="1" si="16"/>
        <v>9272.1299999999992</v>
      </c>
      <c r="BS27" s="21">
        <f t="shared" ca="1" si="16"/>
        <v>366629.38</v>
      </c>
      <c r="BT27" s="21">
        <f t="shared" ca="1" si="16"/>
        <v>0</v>
      </c>
      <c r="BU27" s="21">
        <f t="shared" ca="1" si="16"/>
        <v>0</v>
      </c>
      <c r="BV27" s="21">
        <f t="shared" ca="1" si="16"/>
        <v>0</v>
      </c>
      <c r="BW27" s="21">
        <f t="shared" ca="1" si="16"/>
        <v>0</v>
      </c>
      <c r="BX27" s="21">
        <f t="shared" ca="1" si="16"/>
        <v>0</v>
      </c>
      <c r="BY27" s="21">
        <f t="shared" ca="1" si="16"/>
        <v>0</v>
      </c>
      <c r="BZ27" s="21">
        <f t="shared" ca="1" si="16"/>
        <v>0</v>
      </c>
      <c r="CA27" s="21">
        <f t="shared" ca="1" si="16"/>
        <v>0</v>
      </c>
      <c r="CB27" s="21">
        <f t="shared" ca="1" si="16"/>
        <v>22153.18</v>
      </c>
      <c r="CC27" s="21">
        <f t="shared" ca="1" si="16"/>
        <v>0</v>
      </c>
      <c r="CD27" s="21">
        <f t="shared" ca="1" si="16"/>
        <v>0</v>
      </c>
      <c r="CE27" s="21">
        <f t="shared" ca="1" si="16"/>
        <v>0</v>
      </c>
      <c r="CF27" s="21">
        <f t="shared" ca="1" si="16"/>
        <v>0</v>
      </c>
      <c r="CG27" s="21">
        <f t="shared" ca="1" si="17"/>
        <v>0</v>
      </c>
      <c r="CH27" s="21">
        <f t="shared" ca="1" si="17"/>
        <v>0</v>
      </c>
      <c r="CI27" s="21">
        <f t="shared" ca="1" si="17"/>
        <v>8900</v>
      </c>
      <c r="CJ27" s="22">
        <f t="shared" ca="1" si="25"/>
        <v>460776100.51999998</v>
      </c>
      <c r="CK27" s="21">
        <f t="shared" ca="1" si="21"/>
        <v>0</v>
      </c>
      <c r="CL27" s="21">
        <f t="shared" ca="1" si="21"/>
        <v>0</v>
      </c>
      <c r="CM27" s="22">
        <f t="shared" ca="1" si="26"/>
        <v>1563701.65</v>
      </c>
      <c r="CN27" s="21">
        <f t="shared" ca="1" si="22"/>
        <v>0</v>
      </c>
      <c r="CO27" s="21">
        <f t="shared" ca="1" si="22"/>
        <v>1563701.65</v>
      </c>
      <c r="CP27" s="22">
        <f t="shared" ca="1" si="27"/>
        <v>459212398.87</v>
      </c>
      <c r="CQ27" s="21">
        <f t="shared" ca="1" si="23"/>
        <v>0</v>
      </c>
      <c r="CR27" s="21">
        <f t="shared" ca="1" si="23"/>
        <v>459212398.87</v>
      </c>
      <c r="CS27" s="21">
        <f t="shared" ca="1" si="23"/>
        <v>1020150.22</v>
      </c>
      <c r="CT27" s="21">
        <f t="shared" ca="1" si="23"/>
        <v>0</v>
      </c>
      <c r="CU27" s="21">
        <f t="shared" ca="1" si="23"/>
        <v>0</v>
      </c>
      <c r="CV27" s="22">
        <f t="shared" ca="1" si="9"/>
        <v>664916111.88</v>
      </c>
    </row>
    <row r="28" spans="1:100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24"/>
        <v>7357974.9900000002</v>
      </c>
      <c r="E28" s="21">
        <f t="shared" ca="1" si="18"/>
        <v>238285.14</v>
      </c>
      <c r="F28" s="21">
        <f t="shared" ca="1" si="18"/>
        <v>3844452.3</v>
      </c>
      <c r="G28" s="21">
        <f t="shared" ca="1" si="18"/>
        <v>3275237.55</v>
      </c>
      <c r="H28" s="21">
        <f t="shared" ca="1" si="18"/>
        <v>0</v>
      </c>
      <c r="I28" s="21">
        <f t="shared" ca="1" si="18"/>
        <v>42615.4</v>
      </c>
      <c r="J28" s="21">
        <f t="shared" ca="1" si="18"/>
        <v>0</v>
      </c>
      <c r="K28" s="21">
        <f t="shared" ca="1" si="18"/>
        <v>0</v>
      </c>
      <c r="L28" s="21">
        <f t="shared" ca="1" si="18"/>
        <v>0</v>
      </c>
      <c r="M28" s="21">
        <f t="shared" ca="1" si="18"/>
        <v>0</v>
      </c>
      <c r="N28" s="21">
        <f t="shared" ca="1" si="18"/>
        <v>0</v>
      </c>
      <c r="O28" s="21">
        <f t="shared" ca="1" si="18"/>
        <v>286813.51</v>
      </c>
      <c r="P28" s="21">
        <f t="shared" ca="1" si="18"/>
        <v>0</v>
      </c>
      <c r="Q28" s="21">
        <f t="shared" ca="1" si="18"/>
        <v>0</v>
      </c>
      <c r="R28" s="21">
        <f t="shared" ca="1" si="18"/>
        <v>0</v>
      </c>
      <c r="S28" s="21">
        <f t="shared" ca="1" si="18"/>
        <v>0</v>
      </c>
      <c r="T28" s="21">
        <f t="shared" ca="1" si="18"/>
        <v>0</v>
      </c>
      <c r="U28" s="21">
        <f t="shared" ca="1" si="19"/>
        <v>0</v>
      </c>
      <c r="V28" s="21">
        <f t="shared" ca="1" si="19"/>
        <v>11986.76</v>
      </c>
      <c r="W28" s="21">
        <f t="shared" ca="1" si="19"/>
        <v>183338.17</v>
      </c>
      <c r="X28" s="21">
        <f t="shared" ca="1" si="19"/>
        <v>0</v>
      </c>
      <c r="Y28" s="21">
        <f t="shared" ca="1" si="19"/>
        <v>133348.16</v>
      </c>
      <c r="Z28" s="21">
        <f t="shared" ca="1" si="19"/>
        <v>6081820.2800000003</v>
      </c>
      <c r="AA28" s="21">
        <f t="shared" ca="1" si="19"/>
        <v>0</v>
      </c>
      <c r="AB28" s="21">
        <f t="shared" ca="1" si="19"/>
        <v>0</v>
      </c>
      <c r="AC28" s="21">
        <f t="shared" ca="1" si="19"/>
        <v>12</v>
      </c>
      <c r="AD28" s="21">
        <f t="shared" ca="1" si="19"/>
        <v>93</v>
      </c>
      <c r="AE28" s="21">
        <f t="shared" ca="1" si="19"/>
        <v>0</v>
      </c>
      <c r="AF28" s="21">
        <f t="shared" ca="1" si="19"/>
        <v>0</v>
      </c>
      <c r="AG28" s="21">
        <f t="shared" ca="1" si="19"/>
        <v>0</v>
      </c>
      <c r="AH28" s="21">
        <f t="shared" ca="1" si="19"/>
        <v>0</v>
      </c>
      <c r="AI28" s="21">
        <f t="shared" ca="1" si="19"/>
        <v>0</v>
      </c>
      <c r="AJ28" s="21">
        <f t="shared" ca="1" si="15"/>
        <v>0</v>
      </c>
      <c r="AK28" s="21">
        <f t="shared" ca="1" si="15"/>
        <v>0</v>
      </c>
      <c r="AL28" s="21">
        <f t="shared" ca="1" si="15"/>
        <v>0</v>
      </c>
      <c r="AM28" s="21">
        <f t="shared" ca="1" si="15"/>
        <v>71527.55</v>
      </c>
      <c r="AN28" s="21">
        <f t="shared" ca="1" si="15"/>
        <v>0</v>
      </c>
      <c r="AO28" s="21">
        <f t="shared" ca="1" si="15"/>
        <v>0</v>
      </c>
      <c r="AP28" s="21">
        <f t="shared" ca="1" si="15"/>
        <v>546430.52</v>
      </c>
      <c r="AQ28" s="21">
        <f t="shared" ca="1" si="15"/>
        <v>0</v>
      </c>
      <c r="AR28" s="21">
        <f t="shared" ca="1" si="15"/>
        <v>0</v>
      </c>
      <c r="AS28" s="21">
        <f t="shared" ca="1" si="15"/>
        <v>0</v>
      </c>
      <c r="AT28" s="21">
        <f t="shared" ca="1" si="15"/>
        <v>0</v>
      </c>
      <c r="AU28" s="21">
        <f t="shared" ca="1" si="15"/>
        <v>0</v>
      </c>
      <c r="AV28" s="21">
        <f t="shared" ca="1" si="15"/>
        <v>0</v>
      </c>
      <c r="AW28" s="21">
        <f t="shared" ca="1" si="15"/>
        <v>0</v>
      </c>
      <c r="AX28" s="21">
        <f t="shared" ca="1" si="15"/>
        <v>0</v>
      </c>
      <c r="AY28" s="21">
        <f t="shared" ca="1" si="15"/>
        <v>0</v>
      </c>
      <c r="AZ28" s="21">
        <f t="shared" ca="1" si="20"/>
        <v>0</v>
      </c>
      <c r="BA28" s="21">
        <f t="shared" ca="1" si="20"/>
        <v>0</v>
      </c>
      <c r="BB28" s="21">
        <f t="shared" ca="1" si="20"/>
        <v>0</v>
      </c>
      <c r="BC28" s="21">
        <f t="shared" ca="1" si="20"/>
        <v>0</v>
      </c>
      <c r="BD28" s="21">
        <f t="shared" ca="1" si="20"/>
        <v>1142</v>
      </c>
      <c r="BE28" s="21">
        <f t="shared" ca="1" si="20"/>
        <v>0</v>
      </c>
      <c r="BF28" s="21">
        <f t="shared" ca="1" si="20"/>
        <v>0</v>
      </c>
      <c r="BG28" s="21">
        <f t="shared" ca="1" si="20"/>
        <v>0</v>
      </c>
      <c r="BH28" s="21">
        <f t="shared" ca="1" si="20"/>
        <v>0</v>
      </c>
      <c r="BI28" s="21">
        <f t="shared" ca="1" si="20"/>
        <v>0</v>
      </c>
      <c r="BJ28" s="21">
        <f t="shared" ca="1" si="20"/>
        <v>0</v>
      </c>
      <c r="BK28" s="21">
        <f t="shared" ca="1" si="20"/>
        <v>0</v>
      </c>
      <c r="BL28" s="21">
        <f t="shared" ca="1" si="20"/>
        <v>0</v>
      </c>
      <c r="BM28" s="21">
        <f t="shared" ca="1" si="20"/>
        <v>0</v>
      </c>
      <c r="BN28" s="21">
        <f t="shared" ca="1" si="20"/>
        <v>684.64</v>
      </c>
      <c r="BO28" s="21">
        <f t="shared" ca="1" si="20"/>
        <v>0</v>
      </c>
      <c r="BP28" s="21">
        <f t="shared" ca="1" si="16"/>
        <v>1209.92</v>
      </c>
      <c r="BQ28" s="21">
        <f t="shared" ca="1" si="16"/>
        <v>0</v>
      </c>
      <c r="BR28" s="21">
        <f t="shared" ca="1" si="16"/>
        <v>2382109.85</v>
      </c>
      <c r="BS28" s="21">
        <f t="shared" ca="1" si="16"/>
        <v>799.81</v>
      </c>
      <c r="BT28" s="21">
        <f t="shared" ca="1" si="16"/>
        <v>0</v>
      </c>
      <c r="BU28" s="21">
        <f t="shared" ca="1" si="16"/>
        <v>0</v>
      </c>
      <c r="BV28" s="21">
        <f t="shared" ca="1" si="16"/>
        <v>0</v>
      </c>
      <c r="BW28" s="21">
        <f t="shared" ca="1" si="16"/>
        <v>0</v>
      </c>
      <c r="BX28" s="21">
        <f t="shared" ca="1" si="16"/>
        <v>0</v>
      </c>
      <c r="BY28" s="21">
        <f t="shared" ca="1" si="16"/>
        <v>0</v>
      </c>
      <c r="BZ28" s="21">
        <f t="shared" ca="1" si="16"/>
        <v>0</v>
      </c>
      <c r="CA28" s="21">
        <f t="shared" ca="1" si="16"/>
        <v>0</v>
      </c>
      <c r="CB28" s="21">
        <f t="shared" ca="1" si="16"/>
        <v>0</v>
      </c>
      <c r="CC28" s="21">
        <f t="shared" ca="1" si="16"/>
        <v>0</v>
      </c>
      <c r="CD28" s="21">
        <f t="shared" ca="1" si="16"/>
        <v>0</v>
      </c>
      <c r="CE28" s="21">
        <f t="shared" ca="1" si="16"/>
        <v>0</v>
      </c>
      <c r="CF28" s="21">
        <f t="shared" ca="1" si="16"/>
        <v>0</v>
      </c>
      <c r="CG28" s="21">
        <f t="shared" ca="1" si="17"/>
        <v>0</v>
      </c>
      <c r="CH28" s="21">
        <f t="shared" ca="1" si="17"/>
        <v>0</v>
      </c>
      <c r="CI28" s="21">
        <f t="shared" ca="1" si="17"/>
        <v>0</v>
      </c>
      <c r="CJ28" s="22">
        <f t="shared" ca="1" si="25"/>
        <v>0</v>
      </c>
      <c r="CK28" s="21">
        <f t="shared" ca="1" si="21"/>
        <v>0</v>
      </c>
      <c r="CL28" s="21">
        <f t="shared" ca="1" si="21"/>
        <v>0</v>
      </c>
      <c r="CM28" s="22">
        <f t="shared" ca="1" si="26"/>
        <v>0</v>
      </c>
      <c r="CN28" s="21">
        <f t="shared" ca="1" si="22"/>
        <v>0</v>
      </c>
      <c r="CO28" s="21">
        <f t="shared" ca="1" si="22"/>
        <v>0</v>
      </c>
      <c r="CP28" s="22">
        <f t="shared" ca="1" si="27"/>
        <v>0</v>
      </c>
      <c r="CQ28" s="21">
        <f t="shared" ca="1" si="23"/>
        <v>0</v>
      </c>
      <c r="CR28" s="21">
        <f t="shared" ca="1" si="23"/>
        <v>0</v>
      </c>
      <c r="CS28" s="21">
        <f t="shared" ca="1" si="23"/>
        <v>11438.14</v>
      </c>
      <c r="CT28" s="21">
        <f t="shared" ca="1" si="23"/>
        <v>0</v>
      </c>
      <c r="CU28" s="21">
        <f t="shared" ca="1" si="23"/>
        <v>0</v>
      </c>
      <c r="CV28" s="22">
        <f t="shared" ca="1" si="9"/>
        <v>17113344.700000003</v>
      </c>
    </row>
    <row r="29" spans="1:100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24"/>
        <v>102500424.30869994</v>
      </c>
      <c r="E29" s="21">
        <f t="shared" ca="1" si="18"/>
        <v>9931157.6649716925</v>
      </c>
      <c r="F29" s="21">
        <f t="shared" ca="1" si="18"/>
        <v>63229940.643483691</v>
      </c>
      <c r="G29" s="21">
        <f t="shared" ca="1" si="18"/>
        <v>29339326.00024455</v>
      </c>
      <c r="H29" s="21">
        <f t="shared" ca="1" si="18"/>
        <v>149710041.66810003</v>
      </c>
      <c r="I29" s="21">
        <f t="shared" ca="1" si="18"/>
        <v>1945130.4100000001</v>
      </c>
      <c r="J29" s="21">
        <f t="shared" ca="1" si="18"/>
        <v>0</v>
      </c>
      <c r="K29" s="21">
        <f t="shared" ca="1" si="18"/>
        <v>0</v>
      </c>
      <c r="L29" s="21">
        <f t="shared" ca="1" si="18"/>
        <v>0</v>
      </c>
      <c r="M29" s="21">
        <f t="shared" ca="1" si="18"/>
        <v>0</v>
      </c>
      <c r="N29" s="21">
        <f t="shared" ca="1" si="18"/>
        <v>0</v>
      </c>
      <c r="O29" s="21">
        <f t="shared" ca="1" si="18"/>
        <v>5629272.1959000025</v>
      </c>
      <c r="P29" s="21">
        <f t="shared" ca="1" si="18"/>
        <v>0</v>
      </c>
      <c r="Q29" s="21">
        <f t="shared" ca="1" si="18"/>
        <v>0</v>
      </c>
      <c r="R29" s="21">
        <f t="shared" ca="1" si="18"/>
        <v>0</v>
      </c>
      <c r="S29" s="21">
        <f t="shared" ca="1" si="18"/>
        <v>0</v>
      </c>
      <c r="T29" s="21">
        <f t="shared" ca="1" si="18"/>
        <v>7621090.1500000004</v>
      </c>
      <c r="U29" s="21">
        <f t="shared" ca="1" si="19"/>
        <v>24399.079999999998</v>
      </c>
      <c r="V29" s="21">
        <f t="shared" ca="1" si="19"/>
        <v>2220695.3600000003</v>
      </c>
      <c r="W29" s="21">
        <f t="shared" ca="1" si="19"/>
        <v>9423587.8100000005</v>
      </c>
      <c r="X29" s="21">
        <f t="shared" ca="1" si="19"/>
        <v>-396.87</v>
      </c>
      <c r="Y29" s="21">
        <f t="shared" ca="1" si="19"/>
        <v>83402.62999999999</v>
      </c>
      <c r="Z29" s="21">
        <f t="shared" ca="1" si="19"/>
        <v>28770672.086000003</v>
      </c>
      <c r="AA29" s="21">
        <f t="shared" ca="1" si="19"/>
        <v>0</v>
      </c>
      <c r="AB29" s="21">
        <f t="shared" ca="1" si="19"/>
        <v>0</v>
      </c>
      <c r="AC29" s="21">
        <f t="shared" ca="1" si="19"/>
        <v>30202.455100000006</v>
      </c>
      <c r="AD29" s="21">
        <f t="shared" ca="1" si="19"/>
        <v>512439.82949999982</v>
      </c>
      <c r="AE29" s="21">
        <f t="shared" ca="1" si="19"/>
        <v>0</v>
      </c>
      <c r="AF29" s="21">
        <f t="shared" ca="1" si="19"/>
        <v>5365</v>
      </c>
      <c r="AG29" s="21">
        <f t="shared" ca="1" si="19"/>
        <v>0</v>
      </c>
      <c r="AH29" s="21">
        <f t="shared" ca="1" si="19"/>
        <v>0</v>
      </c>
      <c r="AI29" s="21">
        <f t="shared" ca="1" si="19"/>
        <v>0</v>
      </c>
      <c r="AJ29" s="21">
        <f t="shared" ca="1" si="15"/>
        <v>8949.86</v>
      </c>
      <c r="AK29" s="21">
        <f t="shared" ca="1" si="15"/>
        <v>5928.76</v>
      </c>
      <c r="AL29" s="21">
        <f t="shared" ca="1" si="15"/>
        <v>0</v>
      </c>
      <c r="AM29" s="21">
        <f t="shared" ca="1" si="15"/>
        <v>0</v>
      </c>
      <c r="AN29" s="21">
        <f t="shared" ca="1" si="15"/>
        <v>113307.48</v>
      </c>
      <c r="AO29" s="21">
        <f t="shared" ca="1" si="15"/>
        <v>0</v>
      </c>
      <c r="AP29" s="21">
        <f t="shared" ca="1" si="15"/>
        <v>0</v>
      </c>
      <c r="AQ29" s="21">
        <f t="shared" ca="1" si="15"/>
        <v>0</v>
      </c>
      <c r="AR29" s="21">
        <f t="shared" ca="1" si="15"/>
        <v>0</v>
      </c>
      <c r="AS29" s="21">
        <f t="shared" ca="1" si="15"/>
        <v>0</v>
      </c>
      <c r="AT29" s="21">
        <f t="shared" ca="1" si="15"/>
        <v>296170517.15449989</v>
      </c>
      <c r="AU29" s="21">
        <f t="shared" ca="1" si="15"/>
        <v>13922175.795799997</v>
      </c>
      <c r="AV29" s="21">
        <f t="shared" ca="1" si="15"/>
        <v>29039729.335399985</v>
      </c>
      <c r="AW29" s="21">
        <f t="shared" ca="1" si="15"/>
        <v>0</v>
      </c>
      <c r="AX29" s="21">
        <f t="shared" ca="1" si="15"/>
        <v>14370573.069700001</v>
      </c>
      <c r="AY29" s="21">
        <f t="shared" ca="1" si="15"/>
        <v>0</v>
      </c>
      <c r="AZ29" s="21">
        <f t="shared" ca="1" si="20"/>
        <v>0</v>
      </c>
      <c r="BA29" s="21">
        <f t="shared" ca="1" si="20"/>
        <v>0</v>
      </c>
      <c r="BB29" s="21">
        <f t="shared" ca="1" si="20"/>
        <v>0</v>
      </c>
      <c r="BC29" s="21">
        <f t="shared" ca="1" si="20"/>
        <v>0</v>
      </c>
      <c r="BD29" s="21">
        <f t="shared" ca="1" si="20"/>
        <v>247505.73809999996</v>
      </c>
      <c r="BE29" s="21">
        <f t="shared" ca="1" si="20"/>
        <v>0</v>
      </c>
      <c r="BF29" s="21">
        <f t="shared" ca="1" si="20"/>
        <v>0</v>
      </c>
      <c r="BG29" s="21">
        <f t="shared" ca="1" si="20"/>
        <v>0</v>
      </c>
      <c r="BH29" s="21">
        <f t="shared" ca="1" si="20"/>
        <v>0</v>
      </c>
      <c r="BI29" s="21">
        <f t="shared" ca="1" si="20"/>
        <v>0</v>
      </c>
      <c r="BJ29" s="21">
        <f t="shared" ca="1" si="20"/>
        <v>0</v>
      </c>
      <c r="BK29" s="21">
        <f t="shared" ca="1" si="20"/>
        <v>0</v>
      </c>
      <c r="BL29" s="21">
        <f t="shared" ca="1" si="20"/>
        <v>0</v>
      </c>
      <c r="BM29" s="21">
        <f t="shared" ca="1" si="20"/>
        <v>0</v>
      </c>
      <c r="BN29" s="21">
        <f t="shared" ca="1" si="20"/>
        <v>1017591.5246000002</v>
      </c>
      <c r="BO29" s="21">
        <f t="shared" ca="1" si="20"/>
        <v>0</v>
      </c>
      <c r="BP29" s="21">
        <f t="shared" ca="1" si="16"/>
        <v>27368468.197100002</v>
      </c>
      <c r="BQ29" s="21">
        <f t="shared" ca="1" si="16"/>
        <v>335263.68000000005</v>
      </c>
      <c r="BR29" s="21">
        <f t="shared" ca="1" si="16"/>
        <v>295618962.33999997</v>
      </c>
      <c r="BS29" s="21">
        <f t="shared" ca="1" si="16"/>
        <v>9461951.7051999997</v>
      </c>
      <c r="BT29" s="21">
        <f t="shared" ca="1" si="16"/>
        <v>0</v>
      </c>
      <c r="BU29" s="21">
        <f t="shared" ca="1" si="16"/>
        <v>0</v>
      </c>
      <c r="BV29" s="21">
        <f t="shared" ca="1" si="16"/>
        <v>319801.44</v>
      </c>
      <c r="BW29" s="21">
        <f t="shared" ca="1" si="16"/>
        <v>0</v>
      </c>
      <c r="BX29" s="21">
        <f t="shared" ca="1" si="16"/>
        <v>0</v>
      </c>
      <c r="BY29" s="21">
        <f t="shared" ca="1" si="16"/>
        <v>0</v>
      </c>
      <c r="BZ29" s="21">
        <f t="shared" ca="1" si="16"/>
        <v>0</v>
      </c>
      <c r="CA29" s="21">
        <f t="shared" ca="1" si="16"/>
        <v>0</v>
      </c>
      <c r="CB29" s="21">
        <f t="shared" ca="1" si="16"/>
        <v>0</v>
      </c>
      <c r="CC29" s="21">
        <f t="shared" ca="1" si="16"/>
        <v>0</v>
      </c>
      <c r="CD29" s="21">
        <f t="shared" ca="1" si="16"/>
        <v>0</v>
      </c>
      <c r="CE29" s="21">
        <f t="shared" ca="1" si="16"/>
        <v>0</v>
      </c>
      <c r="CF29" s="21">
        <f t="shared" ca="1" si="16"/>
        <v>0</v>
      </c>
      <c r="CG29" s="21">
        <f t="shared" ca="1" si="17"/>
        <v>0</v>
      </c>
      <c r="CH29" s="21">
        <f t="shared" ca="1" si="17"/>
        <v>0</v>
      </c>
      <c r="CI29" s="21">
        <f t="shared" ca="1" si="17"/>
        <v>0</v>
      </c>
      <c r="CJ29" s="22">
        <f t="shared" ca="1" si="25"/>
        <v>29794435.669999994</v>
      </c>
      <c r="CK29" s="21">
        <f t="shared" ca="1" si="21"/>
        <v>0</v>
      </c>
      <c r="CL29" s="21">
        <f t="shared" ca="1" si="21"/>
        <v>0</v>
      </c>
      <c r="CM29" s="22">
        <f t="shared" ca="1" si="26"/>
        <v>7101693.580000001</v>
      </c>
      <c r="CN29" s="21">
        <f t="shared" ca="1" si="22"/>
        <v>174820.27999999997</v>
      </c>
      <c r="CO29" s="21">
        <f t="shared" ca="1" si="22"/>
        <v>6926873.3000000007</v>
      </c>
      <c r="CP29" s="22">
        <f t="shared" ca="1" si="27"/>
        <v>22692742.089999992</v>
      </c>
      <c r="CQ29" s="21">
        <f t="shared" ca="1" si="23"/>
        <v>2179074.1400000006</v>
      </c>
      <c r="CR29" s="21">
        <f t="shared" ca="1" si="23"/>
        <v>20513667.949999992</v>
      </c>
      <c r="CS29" s="21">
        <f t="shared" ca="1" si="23"/>
        <v>188027.97</v>
      </c>
      <c r="CT29" s="21">
        <f t="shared" ca="1" si="23"/>
        <v>0</v>
      </c>
      <c r="CU29" s="21">
        <f t="shared" ca="1" si="23"/>
        <v>0</v>
      </c>
      <c r="CV29" s="22">
        <f t="shared" ca="1" si="9"/>
        <v>1026459515.8336999</v>
      </c>
    </row>
    <row r="30" spans="1:100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24"/>
        <v>1073297.72</v>
      </c>
      <c r="E30" s="21">
        <f t="shared" ca="1" si="18"/>
        <v>337966.24</v>
      </c>
      <c r="F30" s="21">
        <f t="shared" ca="1" si="18"/>
        <v>357676.24</v>
      </c>
      <c r="G30" s="21">
        <f t="shared" ca="1" si="18"/>
        <v>377655.24</v>
      </c>
      <c r="H30" s="21">
        <f t="shared" ca="1" si="18"/>
        <v>79459.27</v>
      </c>
      <c r="I30" s="21">
        <f t="shared" ca="1" si="18"/>
        <v>785985.44</v>
      </c>
      <c r="J30" s="21">
        <f t="shared" ca="1" si="18"/>
        <v>0</v>
      </c>
      <c r="K30" s="21">
        <f t="shared" ca="1" si="18"/>
        <v>0</v>
      </c>
      <c r="L30" s="21">
        <f t="shared" ca="1" si="18"/>
        <v>0</v>
      </c>
      <c r="M30" s="21">
        <f t="shared" ca="1" si="18"/>
        <v>0</v>
      </c>
      <c r="N30" s="21">
        <f t="shared" ca="1" si="18"/>
        <v>0</v>
      </c>
      <c r="O30" s="21">
        <f t="shared" ca="1" si="18"/>
        <v>29360341.07</v>
      </c>
      <c r="P30" s="21">
        <f t="shared" ca="1" si="18"/>
        <v>0</v>
      </c>
      <c r="Q30" s="21">
        <f t="shared" ca="1" si="18"/>
        <v>404180.59</v>
      </c>
      <c r="R30" s="21">
        <f t="shared" ca="1" si="18"/>
        <v>0</v>
      </c>
      <c r="S30" s="21">
        <f t="shared" ca="1" si="18"/>
        <v>0</v>
      </c>
      <c r="T30" s="21">
        <f t="shared" ca="1" si="18"/>
        <v>128362856.93569642</v>
      </c>
      <c r="U30" s="21">
        <f t="shared" ca="1" si="19"/>
        <v>11431748.739999998</v>
      </c>
      <c r="V30" s="21">
        <f t="shared" ca="1" si="19"/>
        <v>14535424.75</v>
      </c>
      <c r="W30" s="21">
        <f t="shared" ca="1" si="19"/>
        <v>78358652.760000005</v>
      </c>
      <c r="X30" s="21">
        <f t="shared" ca="1" si="19"/>
        <v>0</v>
      </c>
      <c r="Y30" s="21">
        <f t="shared" ca="1" si="19"/>
        <v>99658.77</v>
      </c>
      <c r="Z30" s="21">
        <f t="shared" ca="1" si="19"/>
        <v>4813350.47</v>
      </c>
      <c r="AA30" s="21">
        <f t="shared" ca="1" si="19"/>
        <v>0</v>
      </c>
      <c r="AB30" s="21">
        <f t="shared" ca="1" si="19"/>
        <v>0</v>
      </c>
      <c r="AC30" s="21">
        <f t="shared" ca="1" si="19"/>
        <v>75518.710000000006</v>
      </c>
      <c r="AD30" s="21">
        <f t="shared" ca="1" si="19"/>
        <v>181383.39</v>
      </c>
      <c r="AE30" s="21">
        <f t="shared" ca="1" si="19"/>
        <v>0</v>
      </c>
      <c r="AF30" s="21">
        <f t="shared" ca="1" si="19"/>
        <v>0</v>
      </c>
      <c r="AG30" s="21">
        <f t="shared" ca="1" si="19"/>
        <v>0</v>
      </c>
      <c r="AH30" s="21">
        <f t="shared" ca="1" si="19"/>
        <v>0</v>
      </c>
      <c r="AI30" s="21">
        <f t="shared" ca="1" si="19"/>
        <v>0</v>
      </c>
      <c r="AJ30" s="21">
        <f t="shared" ca="1" si="15"/>
        <v>0</v>
      </c>
      <c r="AK30" s="21">
        <f t="shared" ca="1" si="15"/>
        <v>112460.59</v>
      </c>
      <c r="AL30" s="21">
        <f t="shared" ca="1" si="15"/>
        <v>0</v>
      </c>
      <c r="AM30" s="21">
        <f t="shared" ca="1" si="15"/>
        <v>0</v>
      </c>
      <c r="AN30" s="21">
        <f t="shared" ca="1" si="15"/>
        <v>0</v>
      </c>
      <c r="AO30" s="21">
        <f t="shared" ca="1" si="15"/>
        <v>0</v>
      </c>
      <c r="AP30" s="21">
        <f t="shared" ca="1" si="15"/>
        <v>1881999.38</v>
      </c>
      <c r="AQ30" s="21">
        <f t="shared" ca="1" si="15"/>
        <v>0</v>
      </c>
      <c r="AR30" s="21">
        <f t="shared" ca="1" si="15"/>
        <v>0</v>
      </c>
      <c r="AS30" s="21">
        <f t="shared" ca="1" si="15"/>
        <v>0</v>
      </c>
      <c r="AT30" s="21">
        <f t="shared" ca="1" si="15"/>
        <v>8344900.6699999999</v>
      </c>
      <c r="AU30" s="21">
        <f t="shared" ca="1" si="15"/>
        <v>116672.83</v>
      </c>
      <c r="AV30" s="21">
        <f t="shared" ca="1" si="15"/>
        <v>209024.97</v>
      </c>
      <c r="AW30" s="21">
        <f t="shared" ca="1" si="15"/>
        <v>0</v>
      </c>
      <c r="AX30" s="21">
        <f t="shared" ca="1" si="15"/>
        <v>100284.62</v>
      </c>
      <c r="AY30" s="21">
        <f t="shared" ca="1" si="15"/>
        <v>0</v>
      </c>
      <c r="AZ30" s="21">
        <f t="shared" ca="1" si="20"/>
        <v>0</v>
      </c>
      <c r="BA30" s="21">
        <f t="shared" ca="1" si="20"/>
        <v>0</v>
      </c>
      <c r="BB30" s="21">
        <f t="shared" ca="1" si="20"/>
        <v>0</v>
      </c>
      <c r="BC30" s="21">
        <f t="shared" ca="1" si="20"/>
        <v>0</v>
      </c>
      <c r="BD30" s="21">
        <f t="shared" ca="1" si="20"/>
        <v>1565259.52</v>
      </c>
      <c r="BE30" s="21">
        <f t="shared" ca="1" si="20"/>
        <v>0</v>
      </c>
      <c r="BF30" s="21">
        <f t="shared" ca="1" si="20"/>
        <v>0</v>
      </c>
      <c r="BG30" s="21">
        <f t="shared" ca="1" si="20"/>
        <v>0</v>
      </c>
      <c r="BH30" s="21">
        <f t="shared" ca="1" si="20"/>
        <v>0</v>
      </c>
      <c r="BI30" s="21">
        <f t="shared" ca="1" si="20"/>
        <v>0</v>
      </c>
      <c r="BJ30" s="21">
        <f t="shared" ca="1" si="20"/>
        <v>0</v>
      </c>
      <c r="BK30" s="21">
        <f t="shared" ca="1" si="20"/>
        <v>0</v>
      </c>
      <c r="BL30" s="21">
        <f t="shared" ca="1" si="20"/>
        <v>0</v>
      </c>
      <c r="BM30" s="21">
        <f t="shared" ca="1" si="20"/>
        <v>0</v>
      </c>
      <c r="BN30" s="21">
        <f t="shared" ca="1" si="20"/>
        <v>1999178.2799999998</v>
      </c>
      <c r="BO30" s="21">
        <f t="shared" ca="1" si="20"/>
        <v>0</v>
      </c>
      <c r="BP30" s="21">
        <f t="shared" ca="1" si="16"/>
        <v>5088410.9799999995</v>
      </c>
      <c r="BQ30" s="21">
        <f t="shared" ca="1" si="16"/>
        <v>4558.62</v>
      </c>
      <c r="BR30" s="21">
        <f t="shared" ca="1" si="16"/>
        <v>4069830.2299999995</v>
      </c>
      <c r="BS30" s="21">
        <f t="shared" ca="1" si="16"/>
        <v>1679908.05</v>
      </c>
      <c r="BT30" s="21">
        <f t="shared" ca="1" si="16"/>
        <v>0</v>
      </c>
      <c r="BU30" s="21">
        <f t="shared" ca="1" si="16"/>
        <v>0</v>
      </c>
      <c r="BV30" s="21">
        <f t="shared" ca="1" si="16"/>
        <v>0</v>
      </c>
      <c r="BW30" s="21">
        <f t="shared" ca="1" si="16"/>
        <v>0</v>
      </c>
      <c r="BX30" s="21">
        <f t="shared" ca="1" si="16"/>
        <v>0</v>
      </c>
      <c r="BY30" s="21">
        <f t="shared" ca="1" si="16"/>
        <v>0</v>
      </c>
      <c r="BZ30" s="21">
        <f t="shared" ca="1" si="16"/>
        <v>0</v>
      </c>
      <c r="CA30" s="21">
        <f t="shared" ca="1" si="16"/>
        <v>0</v>
      </c>
      <c r="CB30" s="21">
        <f t="shared" ca="1" si="16"/>
        <v>0</v>
      </c>
      <c r="CC30" s="21">
        <f t="shared" ca="1" si="16"/>
        <v>0</v>
      </c>
      <c r="CD30" s="21">
        <f t="shared" ca="1" si="16"/>
        <v>0</v>
      </c>
      <c r="CE30" s="21">
        <f t="shared" ca="1" si="16"/>
        <v>0</v>
      </c>
      <c r="CF30" s="21">
        <f t="shared" ca="1" si="16"/>
        <v>0</v>
      </c>
      <c r="CG30" s="21">
        <f t="shared" ca="1" si="17"/>
        <v>0</v>
      </c>
      <c r="CH30" s="21">
        <f t="shared" ca="1" si="17"/>
        <v>0</v>
      </c>
      <c r="CI30" s="21">
        <f t="shared" ca="1" si="17"/>
        <v>0</v>
      </c>
      <c r="CJ30" s="22">
        <f t="shared" ca="1" si="25"/>
        <v>27709263.129999999</v>
      </c>
      <c r="CK30" s="21">
        <f t="shared" ca="1" si="21"/>
        <v>0</v>
      </c>
      <c r="CL30" s="21">
        <f t="shared" ca="1" si="21"/>
        <v>0</v>
      </c>
      <c r="CM30" s="22">
        <f t="shared" ca="1" si="26"/>
        <v>0</v>
      </c>
      <c r="CN30" s="21">
        <f t="shared" ca="1" si="22"/>
        <v>0</v>
      </c>
      <c r="CO30" s="21">
        <f t="shared" ca="1" si="22"/>
        <v>0</v>
      </c>
      <c r="CP30" s="22">
        <f t="shared" ca="1" si="27"/>
        <v>27709263.129999999</v>
      </c>
      <c r="CQ30" s="21">
        <f t="shared" ca="1" si="23"/>
        <v>0</v>
      </c>
      <c r="CR30" s="21">
        <f t="shared" ca="1" si="23"/>
        <v>27709263.129999999</v>
      </c>
      <c r="CS30" s="21">
        <f t="shared" ca="1" si="23"/>
        <v>0</v>
      </c>
      <c r="CT30" s="21">
        <f t="shared" ca="1" si="23"/>
        <v>0</v>
      </c>
      <c r="CU30" s="21">
        <f t="shared" ca="1" si="23"/>
        <v>0</v>
      </c>
      <c r="CV30" s="22">
        <f t="shared" ca="1" si="9"/>
        <v>322443610.48569649</v>
      </c>
    </row>
    <row r="31" spans="1:100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24"/>
        <v>26604215.318851996</v>
      </c>
      <c r="E31" s="21">
        <f t="shared" ca="1" si="18"/>
        <v>521348.06002600002</v>
      </c>
      <c r="F31" s="21">
        <f t="shared" ca="1" si="18"/>
        <v>286591.987876</v>
      </c>
      <c r="G31" s="21">
        <f t="shared" ca="1" si="18"/>
        <v>25796275.270949997</v>
      </c>
      <c r="H31" s="21">
        <f t="shared" ca="1" si="18"/>
        <v>3710763.2988320002</v>
      </c>
      <c r="I31" s="21">
        <f t="shared" ca="1" si="18"/>
        <v>10161340.879652999</v>
      </c>
      <c r="J31" s="21">
        <f t="shared" ca="1" si="18"/>
        <v>0</v>
      </c>
      <c r="K31" s="21">
        <f t="shared" ca="1" si="18"/>
        <v>-223034.1</v>
      </c>
      <c r="L31" s="21">
        <f t="shared" ca="1" si="18"/>
        <v>0</v>
      </c>
      <c r="M31" s="21">
        <f t="shared" ca="1" si="18"/>
        <v>0</v>
      </c>
      <c r="N31" s="21">
        <f t="shared" ca="1" si="18"/>
        <v>0</v>
      </c>
      <c r="O31" s="21">
        <f t="shared" ca="1" si="18"/>
        <v>1327569.353532</v>
      </c>
      <c r="P31" s="21">
        <f t="shared" ca="1" si="18"/>
        <v>0</v>
      </c>
      <c r="Q31" s="21">
        <f t="shared" ca="1" si="18"/>
        <v>1490346.5030779999</v>
      </c>
      <c r="R31" s="21">
        <f t="shared" ca="1" si="18"/>
        <v>0</v>
      </c>
      <c r="S31" s="21">
        <f t="shared" ca="1" si="18"/>
        <v>0</v>
      </c>
      <c r="T31" s="21">
        <f t="shared" ca="1" si="18"/>
        <v>87983712.680000007</v>
      </c>
      <c r="U31" s="21">
        <f t="shared" ca="1" si="19"/>
        <v>59228.459374999999</v>
      </c>
      <c r="V31" s="21">
        <f t="shared" ca="1" si="19"/>
        <v>8072746.6900000004</v>
      </c>
      <c r="W31" s="21">
        <f t="shared" ca="1" si="19"/>
        <v>59927993.920000002</v>
      </c>
      <c r="X31" s="21">
        <f t="shared" ca="1" si="19"/>
        <v>0</v>
      </c>
      <c r="Y31" s="21">
        <f t="shared" ca="1" si="19"/>
        <v>121896.34044299999</v>
      </c>
      <c r="Z31" s="21">
        <f t="shared" ca="1" si="19"/>
        <v>682653.07999500004</v>
      </c>
      <c r="AA31" s="21">
        <f t="shared" ca="1" si="19"/>
        <v>0</v>
      </c>
      <c r="AB31" s="21">
        <f t="shared" ca="1" si="19"/>
        <v>0</v>
      </c>
      <c r="AC31" s="21">
        <f t="shared" ca="1" si="19"/>
        <v>31328.700001000001</v>
      </c>
      <c r="AD31" s="21">
        <f t="shared" ca="1" si="19"/>
        <v>1546643.7923059999</v>
      </c>
      <c r="AE31" s="21">
        <f t="shared" ca="1" si="19"/>
        <v>0</v>
      </c>
      <c r="AF31" s="21">
        <f t="shared" ca="1" si="19"/>
        <v>0</v>
      </c>
      <c r="AG31" s="21">
        <f t="shared" ca="1" si="19"/>
        <v>0</v>
      </c>
      <c r="AH31" s="21">
        <f t="shared" ca="1" si="19"/>
        <v>0</v>
      </c>
      <c r="AI31" s="21">
        <f t="shared" ca="1" si="19"/>
        <v>0</v>
      </c>
      <c r="AJ31" s="21">
        <f t="shared" ca="1" si="15"/>
        <v>2825</v>
      </c>
      <c r="AK31" s="21">
        <f t="shared" ca="1" si="15"/>
        <v>0</v>
      </c>
      <c r="AL31" s="21">
        <f t="shared" ca="1" si="15"/>
        <v>0</v>
      </c>
      <c r="AM31" s="21">
        <f t="shared" ca="1" si="15"/>
        <v>2612728.5862500002</v>
      </c>
      <c r="AN31" s="21">
        <f t="shared" ca="1" si="15"/>
        <v>0</v>
      </c>
      <c r="AO31" s="21">
        <f t="shared" ca="1" si="15"/>
        <v>0</v>
      </c>
      <c r="AP31" s="21">
        <f t="shared" ca="1" si="15"/>
        <v>572342.58788699994</v>
      </c>
      <c r="AQ31" s="21">
        <f t="shared" ca="1" si="15"/>
        <v>0</v>
      </c>
      <c r="AR31" s="21">
        <f t="shared" ca="1" si="15"/>
        <v>0</v>
      </c>
      <c r="AS31" s="21">
        <f t="shared" ca="1" si="15"/>
        <v>0</v>
      </c>
      <c r="AT31" s="21">
        <f t="shared" ca="1" si="15"/>
        <v>22747774.047444001</v>
      </c>
      <c r="AU31" s="21">
        <f t="shared" ca="1" si="15"/>
        <v>6502237.4058890007</v>
      </c>
      <c r="AV31" s="21">
        <f t="shared" ca="1" si="15"/>
        <v>1586590.0660330001</v>
      </c>
      <c r="AW31" s="21">
        <f t="shared" ca="1" si="15"/>
        <v>0</v>
      </c>
      <c r="AX31" s="21">
        <f t="shared" ca="1" si="15"/>
        <v>1635979.025997</v>
      </c>
      <c r="AY31" s="21">
        <f t="shared" ca="1" si="15"/>
        <v>0</v>
      </c>
      <c r="AZ31" s="21">
        <f t="shared" ca="1" si="20"/>
        <v>0</v>
      </c>
      <c r="BA31" s="21">
        <f t="shared" ca="1" si="20"/>
        <v>0</v>
      </c>
      <c r="BB31" s="21">
        <f t="shared" ca="1" si="20"/>
        <v>0</v>
      </c>
      <c r="BC31" s="21">
        <f t="shared" ca="1" si="20"/>
        <v>0</v>
      </c>
      <c r="BD31" s="21">
        <f t="shared" ca="1" si="20"/>
        <v>31919.05</v>
      </c>
      <c r="BE31" s="21">
        <f t="shared" ca="1" si="20"/>
        <v>0</v>
      </c>
      <c r="BF31" s="21">
        <f t="shared" ca="1" si="20"/>
        <v>0</v>
      </c>
      <c r="BG31" s="21">
        <f t="shared" ca="1" si="20"/>
        <v>0</v>
      </c>
      <c r="BH31" s="21">
        <f t="shared" ca="1" si="20"/>
        <v>0</v>
      </c>
      <c r="BI31" s="21">
        <f t="shared" ca="1" si="20"/>
        <v>0</v>
      </c>
      <c r="BJ31" s="21">
        <f t="shared" ca="1" si="20"/>
        <v>0</v>
      </c>
      <c r="BK31" s="21">
        <f t="shared" ca="1" si="20"/>
        <v>0</v>
      </c>
      <c r="BL31" s="21">
        <f t="shared" ca="1" si="20"/>
        <v>4425.7000029999999</v>
      </c>
      <c r="BM31" s="21">
        <f t="shared" ca="1" si="20"/>
        <v>0</v>
      </c>
      <c r="BN31" s="21">
        <f t="shared" ca="1" si="20"/>
        <v>3032247.4300230001</v>
      </c>
      <c r="BO31" s="21">
        <f t="shared" ca="1" si="20"/>
        <v>0</v>
      </c>
      <c r="BP31" s="21">
        <f t="shared" ca="1" si="16"/>
        <v>224015.41018100001</v>
      </c>
      <c r="BQ31" s="21">
        <f t="shared" ca="1" si="16"/>
        <v>16494236.568546999</v>
      </c>
      <c r="BR31" s="21">
        <f t="shared" ca="1" si="16"/>
        <v>25061463.929685</v>
      </c>
      <c r="BS31" s="21">
        <f t="shared" ca="1" si="16"/>
        <v>2216131.1103520002</v>
      </c>
      <c r="BT31" s="21">
        <f t="shared" ca="1" si="16"/>
        <v>0</v>
      </c>
      <c r="BU31" s="21">
        <f t="shared" ca="1" si="16"/>
        <v>0</v>
      </c>
      <c r="BV31" s="21">
        <f t="shared" ca="1" si="16"/>
        <v>4024766.7933510002</v>
      </c>
      <c r="BW31" s="21">
        <f t="shared" ca="1" si="16"/>
        <v>0</v>
      </c>
      <c r="BX31" s="21">
        <f t="shared" ca="1" si="16"/>
        <v>0</v>
      </c>
      <c r="BY31" s="21">
        <f t="shared" ca="1" si="16"/>
        <v>0</v>
      </c>
      <c r="BZ31" s="21">
        <f t="shared" ca="1" si="16"/>
        <v>0</v>
      </c>
      <c r="CA31" s="21">
        <f t="shared" ca="1" si="16"/>
        <v>209.75</v>
      </c>
      <c r="CB31" s="21">
        <f t="shared" ca="1" si="16"/>
        <v>-31296.15</v>
      </c>
      <c r="CC31" s="21">
        <f t="shared" ca="1" si="16"/>
        <v>374.44</v>
      </c>
      <c r="CD31" s="21">
        <f t="shared" ca="1" si="16"/>
        <v>126631.99</v>
      </c>
      <c r="CE31" s="21">
        <f t="shared" ca="1" si="16"/>
        <v>0</v>
      </c>
      <c r="CF31" s="21">
        <f t="shared" ca="1" si="16"/>
        <v>0</v>
      </c>
      <c r="CG31" s="21">
        <f t="shared" ca="1" si="17"/>
        <v>0</v>
      </c>
      <c r="CH31" s="21">
        <f t="shared" ca="1" si="17"/>
        <v>34533.120000000003</v>
      </c>
      <c r="CI31" s="21">
        <f t="shared" ca="1" si="17"/>
        <v>47733.29</v>
      </c>
      <c r="CJ31" s="22">
        <f t="shared" ca="1" si="25"/>
        <v>7973957.9499599999</v>
      </c>
      <c r="CK31" s="21">
        <f t="shared" ca="1" si="21"/>
        <v>5734.16</v>
      </c>
      <c r="CL31" s="21">
        <f t="shared" ca="1" si="21"/>
        <v>0</v>
      </c>
      <c r="CM31" s="22">
        <f t="shared" ca="1" si="26"/>
        <v>7926180.8700000001</v>
      </c>
      <c r="CN31" s="21">
        <f t="shared" ca="1" si="22"/>
        <v>461535.89</v>
      </c>
      <c r="CO31" s="21">
        <f t="shared" ca="1" si="22"/>
        <v>7464644.9800000004</v>
      </c>
      <c r="CP31" s="22">
        <f t="shared" ca="1" si="27"/>
        <v>42042.919959999999</v>
      </c>
      <c r="CQ31" s="21">
        <f t="shared" ca="1" si="23"/>
        <v>-1073.2700400000001</v>
      </c>
      <c r="CR31" s="21">
        <f t="shared" ca="1" si="23"/>
        <v>43116.19</v>
      </c>
      <c r="CS31" s="21">
        <f t="shared" ca="1" si="23"/>
        <v>7022400.2520620003</v>
      </c>
      <c r="CT31" s="21">
        <f t="shared" ca="1" si="23"/>
        <v>0</v>
      </c>
      <c r="CU31" s="21">
        <f t="shared" ca="1" si="23"/>
        <v>240.84</v>
      </c>
      <c r="CV31" s="22">
        <f t="shared" ca="1" si="9"/>
        <v>303421873.10973102</v>
      </c>
    </row>
    <row r="32" spans="1:100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24"/>
        <v>6347555.3800000045</v>
      </c>
      <c r="E32" s="21">
        <f t="shared" ca="1" si="18"/>
        <v>372119.21000000089</v>
      </c>
      <c r="F32" s="21">
        <f t="shared" ca="1" si="18"/>
        <v>1125490.0600000005</v>
      </c>
      <c r="G32" s="21">
        <f t="shared" ca="1" si="18"/>
        <v>4849946.1100000031</v>
      </c>
      <c r="H32" s="21">
        <f t="shared" ca="1" si="18"/>
        <v>3101.1899999997568</v>
      </c>
      <c r="I32" s="21">
        <f t="shared" ca="1" si="18"/>
        <v>858804.23</v>
      </c>
      <c r="J32" s="21">
        <f t="shared" ca="1" si="18"/>
        <v>0</v>
      </c>
      <c r="K32" s="21">
        <f t="shared" ca="1" si="18"/>
        <v>342605.28</v>
      </c>
      <c r="L32" s="21">
        <f t="shared" ca="1" si="18"/>
        <v>0</v>
      </c>
      <c r="M32" s="21">
        <f t="shared" ca="1" si="18"/>
        <v>0</v>
      </c>
      <c r="N32" s="21">
        <f t="shared" ca="1" si="18"/>
        <v>0</v>
      </c>
      <c r="O32" s="21">
        <f t="shared" ca="1" si="18"/>
        <v>694897.90999999992</v>
      </c>
      <c r="P32" s="21">
        <f t="shared" ca="1" si="18"/>
        <v>0</v>
      </c>
      <c r="Q32" s="21">
        <f t="shared" ca="1" si="18"/>
        <v>27552.34</v>
      </c>
      <c r="R32" s="21">
        <f t="shared" ca="1" si="18"/>
        <v>0</v>
      </c>
      <c r="S32" s="21">
        <f t="shared" ca="1" si="18"/>
        <v>0</v>
      </c>
      <c r="T32" s="21">
        <f t="shared" ca="1" si="18"/>
        <v>37021556.350000516</v>
      </c>
      <c r="U32" s="21">
        <f t="shared" ca="1" si="19"/>
        <v>68526.14</v>
      </c>
      <c r="V32" s="21">
        <f t="shared" ca="1" si="19"/>
        <v>4824735.8500000108</v>
      </c>
      <c r="W32" s="21">
        <f t="shared" ca="1" si="19"/>
        <v>32814534.069999702</v>
      </c>
      <c r="X32" s="21">
        <f t="shared" ca="1" si="19"/>
        <v>13575</v>
      </c>
      <c r="Y32" s="21">
        <f t="shared" ca="1" si="19"/>
        <v>99455.58000000118</v>
      </c>
      <c r="Z32" s="21">
        <f t="shared" ca="1" si="19"/>
        <v>281427.41999999381</v>
      </c>
      <c r="AA32" s="21">
        <f t="shared" ca="1" si="19"/>
        <v>-402.04999999999995</v>
      </c>
      <c r="AB32" s="21">
        <f t="shared" ca="1" si="19"/>
        <v>0</v>
      </c>
      <c r="AC32" s="21">
        <f t="shared" ca="1" si="19"/>
        <v>7310.3299999998808</v>
      </c>
      <c r="AD32" s="21">
        <f t="shared" ca="1" si="19"/>
        <v>38462.860000000139</v>
      </c>
      <c r="AE32" s="21">
        <f t="shared" ca="1" si="19"/>
        <v>0</v>
      </c>
      <c r="AF32" s="21">
        <f t="shared" ca="1" si="19"/>
        <v>14007</v>
      </c>
      <c r="AG32" s="21">
        <f t="shared" ca="1" si="19"/>
        <v>500</v>
      </c>
      <c r="AH32" s="21">
        <f t="shared" ca="1" si="19"/>
        <v>500</v>
      </c>
      <c r="AI32" s="21">
        <f t="shared" ca="1" si="19"/>
        <v>0</v>
      </c>
      <c r="AJ32" s="21">
        <f t="shared" ca="1" si="15"/>
        <v>0</v>
      </c>
      <c r="AK32" s="21">
        <f t="shared" ca="1" si="15"/>
        <v>5530.5500000000011</v>
      </c>
      <c r="AL32" s="21">
        <f t="shared" ca="1" si="15"/>
        <v>0</v>
      </c>
      <c r="AM32" s="21">
        <f t="shared" ca="1" si="15"/>
        <v>4761.8999999999996</v>
      </c>
      <c r="AN32" s="21">
        <f t="shared" ca="1" si="15"/>
        <v>0</v>
      </c>
      <c r="AO32" s="21">
        <f t="shared" ca="1" si="15"/>
        <v>0</v>
      </c>
      <c r="AP32" s="21">
        <f t="shared" ca="1" si="15"/>
        <v>3102.4399999999996</v>
      </c>
      <c r="AQ32" s="21">
        <f t="shared" ca="1" si="15"/>
        <v>0</v>
      </c>
      <c r="AR32" s="21">
        <f t="shared" ca="1" si="15"/>
        <v>0</v>
      </c>
      <c r="AS32" s="21">
        <f t="shared" ca="1" si="15"/>
        <v>0</v>
      </c>
      <c r="AT32" s="21">
        <f t="shared" ca="1" si="15"/>
        <v>10998150.139999995</v>
      </c>
      <c r="AU32" s="21">
        <f t="shared" ca="1" si="15"/>
        <v>391985.70999999892</v>
      </c>
      <c r="AV32" s="21">
        <f t="shared" ca="1" si="15"/>
        <v>35101.089999999276</v>
      </c>
      <c r="AW32" s="21">
        <f t="shared" ca="1" si="15"/>
        <v>0</v>
      </c>
      <c r="AX32" s="21">
        <f t="shared" ca="1" si="15"/>
        <v>122867.88999999914</v>
      </c>
      <c r="AY32" s="21">
        <f t="shared" ca="1" si="15"/>
        <v>0</v>
      </c>
      <c r="AZ32" s="21">
        <f t="shared" ca="1" si="20"/>
        <v>0</v>
      </c>
      <c r="BA32" s="21">
        <f t="shared" ca="1" si="20"/>
        <v>0</v>
      </c>
      <c r="BB32" s="21">
        <f t="shared" ca="1" si="20"/>
        <v>0</v>
      </c>
      <c r="BC32" s="21">
        <f t="shared" ca="1" si="20"/>
        <v>0</v>
      </c>
      <c r="BD32" s="21">
        <f t="shared" ca="1" si="20"/>
        <v>392091.74999999895</v>
      </c>
      <c r="BE32" s="21">
        <f t="shared" ca="1" si="20"/>
        <v>0</v>
      </c>
      <c r="BF32" s="21">
        <f t="shared" ca="1" si="20"/>
        <v>0</v>
      </c>
      <c r="BG32" s="21">
        <f t="shared" ca="1" si="20"/>
        <v>0</v>
      </c>
      <c r="BH32" s="21">
        <f t="shared" ca="1" si="20"/>
        <v>0</v>
      </c>
      <c r="BI32" s="21">
        <f t="shared" ca="1" si="20"/>
        <v>0</v>
      </c>
      <c r="BJ32" s="21">
        <f t="shared" ca="1" si="20"/>
        <v>0</v>
      </c>
      <c r="BK32" s="21">
        <f t="shared" ca="1" si="20"/>
        <v>0</v>
      </c>
      <c r="BL32" s="21">
        <f t="shared" ca="1" si="20"/>
        <v>0</v>
      </c>
      <c r="BM32" s="21">
        <f t="shared" ca="1" si="20"/>
        <v>0</v>
      </c>
      <c r="BN32" s="21">
        <f t="shared" ca="1" si="20"/>
        <v>66794.459999999977</v>
      </c>
      <c r="BO32" s="21">
        <f t="shared" ca="1" si="20"/>
        <v>0</v>
      </c>
      <c r="BP32" s="21">
        <f t="shared" ca="1" si="16"/>
        <v>-46375.350000001752</v>
      </c>
      <c r="BQ32" s="21">
        <f t="shared" ca="1" si="16"/>
        <v>20.810000000000002</v>
      </c>
      <c r="BR32" s="21">
        <f t="shared" ca="1" si="16"/>
        <v>181840.68999999997</v>
      </c>
      <c r="BS32" s="21">
        <f t="shared" ca="1" si="16"/>
        <v>17775.9999999998</v>
      </c>
      <c r="BT32" s="21">
        <f t="shared" ca="1" si="16"/>
        <v>0</v>
      </c>
      <c r="BU32" s="21">
        <f t="shared" ca="1" si="16"/>
        <v>0</v>
      </c>
      <c r="BV32" s="21">
        <f t="shared" ca="1" si="16"/>
        <v>0</v>
      </c>
      <c r="BW32" s="21">
        <f t="shared" ca="1" si="16"/>
        <v>0</v>
      </c>
      <c r="BX32" s="21">
        <f t="shared" ca="1" si="16"/>
        <v>0</v>
      </c>
      <c r="BY32" s="21">
        <f t="shared" ca="1" si="16"/>
        <v>0</v>
      </c>
      <c r="BZ32" s="21">
        <f t="shared" ca="1" si="16"/>
        <v>0</v>
      </c>
      <c r="CA32" s="21">
        <f t="shared" ca="1" si="16"/>
        <v>0</v>
      </c>
      <c r="CB32" s="21">
        <f t="shared" ca="1" si="16"/>
        <v>0</v>
      </c>
      <c r="CC32" s="21">
        <f t="shared" ca="1" si="16"/>
        <v>0</v>
      </c>
      <c r="CD32" s="21">
        <f t="shared" ca="1" si="16"/>
        <v>0</v>
      </c>
      <c r="CE32" s="21">
        <f t="shared" ca="1" si="16"/>
        <v>0</v>
      </c>
      <c r="CF32" s="21">
        <f t="shared" ca="1" si="16"/>
        <v>0</v>
      </c>
      <c r="CG32" s="21">
        <f t="shared" ca="1" si="17"/>
        <v>0</v>
      </c>
      <c r="CH32" s="21">
        <f t="shared" ca="1" si="17"/>
        <v>0</v>
      </c>
      <c r="CI32" s="21">
        <f t="shared" ca="1" si="17"/>
        <v>0</v>
      </c>
      <c r="CJ32" s="22">
        <f t="shared" ca="1" si="25"/>
        <v>28029528.129999999</v>
      </c>
      <c r="CK32" s="21">
        <f t="shared" ca="1" si="21"/>
        <v>51127.939999999922</v>
      </c>
      <c r="CL32" s="21">
        <f t="shared" ca="1" si="21"/>
        <v>5847.01</v>
      </c>
      <c r="CM32" s="22">
        <f t="shared" ca="1" si="26"/>
        <v>27972553.18</v>
      </c>
      <c r="CN32" s="21">
        <f t="shared" ca="1" si="22"/>
        <v>100473.7</v>
      </c>
      <c r="CO32" s="21">
        <f t="shared" ca="1" si="22"/>
        <v>27872079.48</v>
      </c>
      <c r="CP32" s="22">
        <f t="shared" ca="1" si="27"/>
        <v>0</v>
      </c>
      <c r="CQ32" s="21">
        <f t="shared" ca="1" si="23"/>
        <v>0</v>
      </c>
      <c r="CR32" s="21">
        <f t="shared" ca="1" si="23"/>
        <v>0</v>
      </c>
      <c r="CS32" s="21">
        <f t="shared" ca="1" si="23"/>
        <v>149255.79999999999</v>
      </c>
      <c r="CT32" s="21">
        <f t="shared" ca="1" si="23"/>
        <v>0</v>
      </c>
      <c r="CU32" s="21">
        <f t="shared" ca="1" si="23"/>
        <v>0</v>
      </c>
      <c r="CV32" s="22">
        <f t="shared" ca="1" si="9"/>
        <v>123811136.89000019</v>
      </c>
    </row>
    <row r="33" spans="1:100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24"/>
        <v>-59482830.980000012</v>
      </c>
      <c r="E33" s="21">
        <f t="shared" ca="1" si="18"/>
        <v>-59951596.780000001</v>
      </c>
      <c r="F33" s="21">
        <f t="shared" ca="1" si="18"/>
        <v>458318.33999999997</v>
      </c>
      <c r="G33" s="21">
        <f t="shared" ca="1" si="18"/>
        <v>10447.459999985702</v>
      </c>
      <c r="H33" s="21">
        <f t="shared" ca="1" si="18"/>
        <v>86.72999999999999</v>
      </c>
      <c r="I33" s="21">
        <f t="shared" ca="1" si="18"/>
        <v>156418.65000000002</v>
      </c>
      <c r="J33" s="21">
        <f t="shared" ca="1" si="18"/>
        <v>0</v>
      </c>
      <c r="K33" s="21">
        <f t="shared" ca="1" si="18"/>
        <v>2492151.600000001</v>
      </c>
      <c r="L33" s="21">
        <f t="shared" ca="1" si="18"/>
        <v>0</v>
      </c>
      <c r="M33" s="21">
        <f t="shared" ca="1" si="18"/>
        <v>0</v>
      </c>
      <c r="N33" s="21">
        <f t="shared" ca="1" si="18"/>
        <v>0</v>
      </c>
      <c r="O33" s="21">
        <f t="shared" ca="1" si="18"/>
        <v>68173.689999999959</v>
      </c>
      <c r="P33" s="21">
        <f t="shared" ca="1" si="18"/>
        <v>0</v>
      </c>
      <c r="Q33" s="21">
        <f t="shared" ca="1" si="18"/>
        <v>14470.69</v>
      </c>
      <c r="R33" s="21">
        <f t="shared" ca="1" si="18"/>
        <v>0</v>
      </c>
      <c r="S33" s="21">
        <f t="shared" ca="1" si="18"/>
        <v>0</v>
      </c>
      <c r="T33" s="21">
        <f t="shared" ca="1" si="18"/>
        <v>2966249.6399999987</v>
      </c>
      <c r="U33" s="21">
        <f t="shared" ca="1" si="19"/>
        <v>25672.290000000005</v>
      </c>
      <c r="V33" s="21">
        <f t="shared" ca="1" si="19"/>
        <v>1243416.9499999979</v>
      </c>
      <c r="W33" s="21">
        <f t="shared" ca="1" si="19"/>
        <v>2583712.8999999994</v>
      </c>
      <c r="X33" s="21">
        <f t="shared" ca="1" si="19"/>
        <v>0</v>
      </c>
      <c r="Y33" s="21">
        <f t="shared" ca="1" si="19"/>
        <v>304779.08</v>
      </c>
      <c r="Z33" s="21">
        <f t="shared" ca="1" si="19"/>
        <v>7877699.5500000007</v>
      </c>
      <c r="AA33" s="21">
        <f t="shared" ca="1" si="19"/>
        <v>0</v>
      </c>
      <c r="AB33" s="21">
        <f t="shared" ca="1" si="19"/>
        <v>0</v>
      </c>
      <c r="AC33" s="21">
        <f t="shared" ca="1" si="19"/>
        <v>8558.590000000002</v>
      </c>
      <c r="AD33" s="21">
        <f t="shared" ca="1" si="19"/>
        <v>-70041.34</v>
      </c>
      <c r="AE33" s="21">
        <f t="shared" ca="1" si="19"/>
        <v>0</v>
      </c>
      <c r="AF33" s="21">
        <f t="shared" ca="1" si="19"/>
        <v>0</v>
      </c>
      <c r="AG33" s="21">
        <f t="shared" ca="1" si="19"/>
        <v>0</v>
      </c>
      <c r="AH33" s="21">
        <f t="shared" ca="1" si="19"/>
        <v>0</v>
      </c>
      <c r="AI33" s="21">
        <f t="shared" ca="1" si="19"/>
        <v>0</v>
      </c>
      <c r="AJ33" s="21">
        <f t="shared" ca="1" si="15"/>
        <v>0</v>
      </c>
      <c r="AK33" s="21">
        <f t="shared" ca="1" si="15"/>
        <v>1200</v>
      </c>
      <c r="AL33" s="21">
        <f t="shared" ca="1" si="15"/>
        <v>0</v>
      </c>
      <c r="AM33" s="21">
        <f t="shared" ca="1" si="15"/>
        <v>-3666658.8199999994</v>
      </c>
      <c r="AN33" s="21">
        <f t="shared" ca="1" si="15"/>
        <v>0</v>
      </c>
      <c r="AO33" s="21">
        <f t="shared" ca="1" si="15"/>
        <v>0</v>
      </c>
      <c r="AP33" s="21">
        <f t="shared" ca="1" si="15"/>
        <v>2222.4300000000003</v>
      </c>
      <c r="AQ33" s="21">
        <f t="shared" ca="1" si="15"/>
        <v>0</v>
      </c>
      <c r="AR33" s="21">
        <f t="shared" ca="1" si="15"/>
        <v>0</v>
      </c>
      <c r="AS33" s="21">
        <f t="shared" ca="1" si="15"/>
        <v>0</v>
      </c>
      <c r="AT33" s="21">
        <f t="shared" ca="1" si="15"/>
        <v>4729167.0899999971</v>
      </c>
      <c r="AU33" s="21">
        <f t="shared" ca="1" si="15"/>
        <v>123246.82</v>
      </c>
      <c r="AV33" s="21">
        <f t="shared" ca="1" si="15"/>
        <v>557183.13000000641</v>
      </c>
      <c r="AW33" s="21">
        <f t="shared" ca="1" si="15"/>
        <v>0</v>
      </c>
      <c r="AX33" s="21">
        <f t="shared" ca="1" si="15"/>
        <v>350898.37999999995</v>
      </c>
      <c r="AY33" s="21">
        <f t="shared" ca="1" si="15"/>
        <v>0</v>
      </c>
      <c r="AZ33" s="21">
        <f t="shared" ca="1" si="20"/>
        <v>0</v>
      </c>
      <c r="BA33" s="21">
        <f t="shared" ca="1" si="20"/>
        <v>0</v>
      </c>
      <c r="BB33" s="21">
        <f t="shared" ca="1" si="20"/>
        <v>0</v>
      </c>
      <c r="BC33" s="21">
        <f t="shared" ca="1" si="20"/>
        <v>0</v>
      </c>
      <c r="BD33" s="21">
        <f t="shared" ca="1" si="20"/>
        <v>11911.610000000002</v>
      </c>
      <c r="BE33" s="21">
        <f t="shared" ca="1" si="20"/>
        <v>0</v>
      </c>
      <c r="BF33" s="21">
        <f t="shared" ca="1" si="20"/>
        <v>0</v>
      </c>
      <c r="BG33" s="21">
        <f t="shared" ca="1" si="20"/>
        <v>0</v>
      </c>
      <c r="BH33" s="21">
        <f t="shared" ca="1" si="20"/>
        <v>0</v>
      </c>
      <c r="BI33" s="21">
        <f t="shared" ca="1" si="20"/>
        <v>0</v>
      </c>
      <c r="BJ33" s="21">
        <f t="shared" ca="1" si="20"/>
        <v>0</v>
      </c>
      <c r="BK33" s="21">
        <f t="shared" ca="1" si="20"/>
        <v>0</v>
      </c>
      <c r="BL33" s="21">
        <f t="shared" ca="1" si="20"/>
        <v>0</v>
      </c>
      <c r="BM33" s="21">
        <f t="shared" ca="1" si="20"/>
        <v>0</v>
      </c>
      <c r="BN33" s="21">
        <f t="shared" ca="1" si="20"/>
        <v>12320.729999999978</v>
      </c>
      <c r="BO33" s="21">
        <f t="shared" ca="1" si="20"/>
        <v>0</v>
      </c>
      <c r="BP33" s="21">
        <f t="shared" ca="1" si="16"/>
        <v>40245.380000000005</v>
      </c>
      <c r="BQ33" s="21">
        <f t="shared" ca="1" si="16"/>
        <v>0</v>
      </c>
      <c r="BR33" s="21">
        <f t="shared" ca="1" si="16"/>
        <v>2523.56</v>
      </c>
      <c r="BS33" s="21">
        <f t="shared" ca="1" si="16"/>
        <v>238256.72000000006</v>
      </c>
      <c r="BT33" s="21">
        <f t="shared" ca="1" si="16"/>
        <v>0</v>
      </c>
      <c r="BU33" s="21">
        <f t="shared" ca="1" si="16"/>
        <v>0</v>
      </c>
      <c r="BV33" s="21">
        <f t="shared" ca="1" si="16"/>
        <v>0</v>
      </c>
      <c r="BW33" s="21">
        <f t="shared" ca="1" si="16"/>
        <v>0</v>
      </c>
      <c r="BX33" s="21">
        <f t="shared" ca="1" si="16"/>
        <v>5343.76</v>
      </c>
      <c r="BY33" s="21">
        <f t="shared" ca="1" si="16"/>
        <v>0</v>
      </c>
      <c r="BZ33" s="21">
        <f t="shared" ca="1" si="16"/>
        <v>0</v>
      </c>
      <c r="CA33" s="21">
        <f t="shared" ca="1" si="16"/>
        <v>0</v>
      </c>
      <c r="CB33" s="21">
        <f t="shared" ca="1" si="16"/>
        <v>0</v>
      </c>
      <c r="CC33" s="21">
        <f t="shared" ca="1" si="16"/>
        <v>0</v>
      </c>
      <c r="CD33" s="21">
        <f t="shared" ca="1" si="16"/>
        <v>0</v>
      </c>
      <c r="CE33" s="21">
        <f t="shared" ca="1" si="16"/>
        <v>0</v>
      </c>
      <c r="CF33" s="21">
        <f t="shared" ca="1" si="16"/>
        <v>0</v>
      </c>
      <c r="CG33" s="21">
        <f t="shared" ca="1" si="17"/>
        <v>0</v>
      </c>
      <c r="CH33" s="21">
        <f t="shared" ca="1" si="17"/>
        <v>0</v>
      </c>
      <c r="CI33" s="21">
        <f t="shared" ca="1" si="17"/>
        <v>0</v>
      </c>
      <c r="CJ33" s="22">
        <f t="shared" ca="1" si="25"/>
        <v>0</v>
      </c>
      <c r="CK33" s="21">
        <f t="shared" ca="1" si="21"/>
        <v>0</v>
      </c>
      <c r="CL33" s="21">
        <f t="shared" ca="1" si="21"/>
        <v>0</v>
      </c>
      <c r="CM33" s="22">
        <f t="shared" ca="1" si="26"/>
        <v>0</v>
      </c>
      <c r="CN33" s="21">
        <f t="shared" ca="1" si="22"/>
        <v>0</v>
      </c>
      <c r="CO33" s="21">
        <f t="shared" ca="1" si="22"/>
        <v>0</v>
      </c>
      <c r="CP33" s="22">
        <f t="shared" ca="1" si="27"/>
        <v>0</v>
      </c>
      <c r="CQ33" s="21">
        <f t="shared" ca="1" si="23"/>
        <v>0</v>
      </c>
      <c r="CR33" s="21">
        <f t="shared" ca="1" si="23"/>
        <v>0</v>
      </c>
      <c r="CS33" s="21">
        <f t="shared" ca="1" si="23"/>
        <v>1316197.5399999986</v>
      </c>
      <c r="CT33" s="21">
        <f t="shared" ca="1" si="23"/>
        <v>0</v>
      </c>
      <c r="CU33" s="21">
        <f t="shared" ca="1" si="23"/>
        <v>0</v>
      </c>
      <c r="CV33" s="22">
        <f t="shared" ca="1" si="9"/>
        <v>-38087423.630000018</v>
      </c>
    </row>
    <row r="34" spans="1:100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24"/>
        <v>62434667.392299995</v>
      </c>
      <c r="E34" s="21">
        <f t="shared" ca="1" si="18"/>
        <v>10587891.040012199</v>
      </c>
      <c r="F34" s="21">
        <f t="shared" ca="1" si="18"/>
        <v>51846776.352287799</v>
      </c>
      <c r="G34" s="21">
        <f t="shared" ca="1" si="18"/>
        <v>0</v>
      </c>
      <c r="H34" s="21">
        <f t="shared" ca="1" si="18"/>
        <v>118473835.26000001</v>
      </c>
      <c r="I34" s="21">
        <f t="shared" ca="1" si="18"/>
        <v>1063020.18</v>
      </c>
      <c r="J34" s="21">
        <f t="shared" ca="1" si="18"/>
        <v>0</v>
      </c>
      <c r="K34" s="21">
        <f t="shared" ca="1" si="18"/>
        <v>0</v>
      </c>
      <c r="L34" s="21">
        <f t="shared" ca="1" si="18"/>
        <v>0</v>
      </c>
      <c r="M34" s="21">
        <f t="shared" ca="1" si="18"/>
        <v>0</v>
      </c>
      <c r="N34" s="21">
        <f t="shared" ca="1" si="18"/>
        <v>0</v>
      </c>
      <c r="O34" s="21">
        <f t="shared" ca="1" si="18"/>
        <v>98705103.251300007</v>
      </c>
      <c r="P34" s="21">
        <f t="shared" ca="1" si="18"/>
        <v>0</v>
      </c>
      <c r="Q34" s="21">
        <f t="shared" ca="1" si="18"/>
        <v>32130.560000000001</v>
      </c>
      <c r="R34" s="21">
        <f t="shared" ca="1" si="18"/>
        <v>0</v>
      </c>
      <c r="S34" s="21">
        <f t="shared" ca="1" si="18"/>
        <v>0</v>
      </c>
      <c r="T34" s="21">
        <f t="shared" ca="1" si="18"/>
        <v>51023.71</v>
      </c>
      <c r="U34" s="21">
        <f t="shared" ca="1" si="19"/>
        <v>0</v>
      </c>
      <c r="V34" s="21">
        <f t="shared" ca="1" si="19"/>
        <v>206864.44</v>
      </c>
      <c r="W34" s="21">
        <f t="shared" ca="1" si="19"/>
        <v>1226430.95</v>
      </c>
      <c r="X34" s="21">
        <f t="shared" ca="1" si="19"/>
        <v>0</v>
      </c>
      <c r="Y34" s="21">
        <f t="shared" ca="1" si="19"/>
        <v>4425462.2434999999</v>
      </c>
      <c r="Z34" s="21">
        <f t="shared" ca="1" si="19"/>
        <v>42528983.155199997</v>
      </c>
      <c r="AA34" s="21">
        <f t="shared" ca="1" si="19"/>
        <v>0</v>
      </c>
      <c r="AB34" s="21">
        <f t="shared" ca="1" si="19"/>
        <v>0</v>
      </c>
      <c r="AC34" s="21">
        <f t="shared" ca="1" si="19"/>
        <v>26306435.487799998</v>
      </c>
      <c r="AD34" s="21">
        <f t="shared" ca="1" si="19"/>
        <v>35178970.459600002</v>
      </c>
      <c r="AE34" s="21">
        <f t="shared" ca="1" si="19"/>
        <v>0</v>
      </c>
      <c r="AF34" s="21">
        <f t="shared" ca="1" si="19"/>
        <v>9158.8799999999992</v>
      </c>
      <c r="AG34" s="21">
        <f t="shared" ca="1" si="19"/>
        <v>0</v>
      </c>
      <c r="AH34" s="21">
        <f t="shared" ca="1" si="19"/>
        <v>326354</v>
      </c>
      <c r="AI34" s="21">
        <f t="shared" ca="1" si="19"/>
        <v>0</v>
      </c>
      <c r="AJ34" s="21">
        <f t="shared" ca="1" si="15"/>
        <v>0</v>
      </c>
      <c r="AK34" s="21">
        <f t="shared" ca="1" si="15"/>
        <v>0</v>
      </c>
      <c r="AL34" s="21">
        <f t="shared" ca="1" si="15"/>
        <v>0</v>
      </c>
      <c r="AM34" s="21">
        <f t="shared" ca="1" si="15"/>
        <v>19041935.609999999</v>
      </c>
      <c r="AN34" s="21">
        <f t="shared" ca="1" si="15"/>
        <v>136242.25</v>
      </c>
      <c r="AO34" s="21">
        <f t="shared" ca="1" si="15"/>
        <v>0</v>
      </c>
      <c r="AP34" s="21">
        <f t="shared" ca="1" si="15"/>
        <v>420670.55</v>
      </c>
      <c r="AQ34" s="21">
        <f t="shared" ca="1" si="15"/>
        <v>0</v>
      </c>
      <c r="AR34" s="21">
        <f t="shared" ca="1" si="15"/>
        <v>0</v>
      </c>
      <c r="AS34" s="21">
        <f t="shared" ca="1" si="15"/>
        <v>0</v>
      </c>
      <c r="AT34" s="21">
        <f t="shared" ca="1" si="15"/>
        <v>123062760.4276</v>
      </c>
      <c r="AU34" s="21">
        <f t="shared" ca="1" si="15"/>
        <v>32049636.532499999</v>
      </c>
      <c r="AV34" s="21">
        <f t="shared" ca="1" si="15"/>
        <v>35104325.796400003</v>
      </c>
      <c r="AW34" s="21">
        <f t="shared" ca="1" si="15"/>
        <v>0</v>
      </c>
      <c r="AX34" s="21">
        <f t="shared" ca="1" si="15"/>
        <v>631425.03639999998</v>
      </c>
      <c r="AY34" s="21">
        <f t="shared" ca="1" si="15"/>
        <v>0</v>
      </c>
      <c r="AZ34" s="21">
        <f t="shared" ca="1" si="20"/>
        <v>0</v>
      </c>
      <c r="BA34" s="21">
        <f t="shared" ca="1" si="20"/>
        <v>0</v>
      </c>
      <c r="BB34" s="21">
        <f t="shared" ca="1" si="20"/>
        <v>0</v>
      </c>
      <c r="BC34" s="21">
        <f t="shared" ca="1" si="20"/>
        <v>0</v>
      </c>
      <c r="BD34" s="21">
        <f t="shared" ca="1" si="20"/>
        <v>3483439.0517001702</v>
      </c>
      <c r="BE34" s="21">
        <f t="shared" ca="1" si="20"/>
        <v>0</v>
      </c>
      <c r="BF34" s="21">
        <f t="shared" ca="1" si="20"/>
        <v>0</v>
      </c>
      <c r="BG34" s="21">
        <f t="shared" ca="1" si="20"/>
        <v>0</v>
      </c>
      <c r="BH34" s="21">
        <f t="shared" ca="1" si="20"/>
        <v>0</v>
      </c>
      <c r="BI34" s="21">
        <f t="shared" ca="1" si="20"/>
        <v>0</v>
      </c>
      <c r="BJ34" s="21">
        <f t="shared" ca="1" si="20"/>
        <v>0</v>
      </c>
      <c r="BK34" s="21">
        <f t="shared" ca="1" si="20"/>
        <v>0</v>
      </c>
      <c r="BL34" s="21">
        <f t="shared" ca="1" si="20"/>
        <v>0</v>
      </c>
      <c r="BM34" s="21">
        <f t="shared" ca="1" si="20"/>
        <v>0</v>
      </c>
      <c r="BN34" s="21">
        <f t="shared" ca="1" si="20"/>
        <v>5003.3321999999998</v>
      </c>
      <c r="BO34" s="21">
        <f t="shared" ca="1" si="20"/>
        <v>0</v>
      </c>
      <c r="BP34" s="21">
        <f t="shared" ca="1" si="16"/>
        <v>1329699.01</v>
      </c>
      <c r="BQ34" s="21">
        <f t="shared" ca="1" si="16"/>
        <v>0</v>
      </c>
      <c r="BR34" s="21">
        <f t="shared" ca="1" si="16"/>
        <v>598</v>
      </c>
      <c r="BS34" s="21">
        <f t="shared" ca="1" si="16"/>
        <v>2965429642.7641902</v>
      </c>
      <c r="BT34" s="21">
        <f t="shared" ca="1" si="16"/>
        <v>0</v>
      </c>
      <c r="BU34" s="21">
        <f t="shared" ca="1" si="16"/>
        <v>0</v>
      </c>
      <c r="BV34" s="21">
        <f t="shared" ca="1" si="16"/>
        <v>45014501.622400001</v>
      </c>
      <c r="BW34" s="21">
        <f t="shared" ca="1" si="16"/>
        <v>0</v>
      </c>
      <c r="BX34" s="21">
        <f t="shared" ca="1" si="16"/>
        <v>0</v>
      </c>
      <c r="BY34" s="21">
        <f t="shared" ca="1" si="16"/>
        <v>0</v>
      </c>
      <c r="BZ34" s="21">
        <f t="shared" ca="1" si="16"/>
        <v>0</v>
      </c>
      <c r="CA34" s="21">
        <f t="shared" ca="1" si="16"/>
        <v>0</v>
      </c>
      <c r="CB34" s="21">
        <f t="shared" ca="1" si="16"/>
        <v>0</v>
      </c>
      <c r="CC34" s="21">
        <f t="shared" ca="1" si="16"/>
        <v>0</v>
      </c>
      <c r="CD34" s="21">
        <f t="shared" ca="1" si="16"/>
        <v>0</v>
      </c>
      <c r="CE34" s="21">
        <f t="shared" ca="1" si="16"/>
        <v>0</v>
      </c>
      <c r="CF34" s="21">
        <f t="shared" ca="1" si="16"/>
        <v>0</v>
      </c>
      <c r="CG34" s="21">
        <f t="shared" ca="1" si="17"/>
        <v>0</v>
      </c>
      <c r="CH34" s="21">
        <f t="shared" ca="1" si="17"/>
        <v>0</v>
      </c>
      <c r="CI34" s="21">
        <f t="shared" ca="1" si="17"/>
        <v>950212.89000000199</v>
      </c>
      <c r="CJ34" s="22">
        <f t="shared" ca="1" si="25"/>
        <v>70913.389999999898</v>
      </c>
      <c r="CK34" s="21">
        <f t="shared" ca="1" si="21"/>
        <v>64129.889999999898</v>
      </c>
      <c r="CL34" s="21">
        <f t="shared" ca="1" si="21"/>
        <v>6783.5</v>
      </c>
      <c r="CM34" s="22">
        <f t="shared" ca="1" si="26"/>
        <v>0</v>
      </c>
      <c r="CN34" s="21">
        <f t="shared" ca="1" si="22"/>
        <v>0</v>
      </c>
      <c r="CO34" s="21">
        <f t="shared" ca="1" si="22"/>
        <v>0</v>
      </c>
      <c r="CP34" s="22">
        <f t="shared" ca="1" si="27"/>
        <v>0</v>
      </c>
      <c r="CQ34" s="21">
        <f t="shared" ca="1" si="23"/>
        <v>0</v>
      </c>
      <c r="CR34" s="21">
        <f t="shared" ca="1" si="23"/>
        <v>0</v>
      </c>
      <c r="CS34" s="21">
        <f t="shared" ca="1" si="23"/>
        <v>31740671.802600801</v>
      </c>
      <c r="CT34" s="21">
        <f t="shared" ca="1" si="23"/>
        <v>0</v>
      </c>
      <c r="CU34" s="21">
        <f t="shared" ca="1" si="23"/>
        <v>0</v>
      </c>
      <c r="CV34" s="22">
        <f t="shared" ca="1" si="9"/>
        <v>3649440118.0356908</v>
      </c>
    </row>
    <row r="35" spans="1:100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24"/>
        <v>6500539</v>
      </c>
      <c r="E35" s="21">
        <f t="shared" ca="1" si="18"/>
        <v>1148773</v>
      </c>
      <c r="F35" s="21">
        <f t="shared" ca="1" si="18"/>
        <v>4906800</v>
      </c>
      <c r="G35" s="21">
        <f t="shared" ca="1" si="18"/>
        <v>444966</v>
      </c>
      <c r="H35" s="21">
        <f t="shared" ca="1" si="18"/>
        <v>0</v>
      </c>
      <c r="I35" s="21">
        <f t="shared" ca="1" si="18"/>
        <v>226415</v>
      </c>
      <c r="J35" s="21">
        <f t="shared" ca="1" si="18"/>
        <v>0</v>
      </c>
      <c r="K35" s="21">
        <f t="shared" ca="1" si="18"/>
        <v>0</v>
      </c>
      <c r="L35" s="21">
        <f t="shared" ca="1" si="18"/>
        <v>0</v>
      </c>
      <c r="M35" s="21">
        <f t="shared" ca="1" si="18"/>
        <v>0</v>
      </c>
      <c r="N35" s="21">
        <f t="shared" ca="1" si="18"/>
        <v>0</v>
      </c>
      <c r="O35" s="21">
        <f t="shared" ca="1" si="18"/>
        <v>7250646</v>
      </c>
      <c r="P35" s="21">
        <f t="shared" ca="1" si="18"/>
        <v>0</v>
      </c>
      <c r="Q35" s="21">
        <f t="shared" ca="1" si="18"/>
        <v>579289</v>
      </c>
      <c r="R35" s="21">
        <f t="shared" ca="1" si="18"/>
        <v>0</v>
      </c>
      <c r="S35" s="21">
        <f t="shared" ca="1" si="18"/>
        <v>0</v>
      </c>
      <c r="T35" s="21">
        <f t="shared" ca="1" si="18"/>
        <v>975068</v>
      </c>
      <c r="U35" s="21">
        <f t="shared" ca="1" si="19"/>
        <v>15625</v>
      </c>
      <c r="V35" s="21">
        <f t="shared" ca="1" si="19"/>
        <v>167212</v>
      </c>
      <c r="W35" s="21">
        <f t="shared" ca="1" si="19"/>
        <v>805477</v>
      </c>
      <c r="X35" s="21">
        <f t="shared" ca="1" si="19"/>
        <v>459</v>
      </c>
      <c r="Y35" s="21">
        <f t="shared" ca="1" si="19"/>
        <v>234830</v>
      </c>
      <c r="Z35" s="21">
        <f t="shared" ca="1" si="19"/>
        <v>3253697</v>
      </c>
      <c r="AA35" s="21">
        <f t="shared" ca="1" si="19"/>
        <v>0</v>
      </c>
      <c r="AB35" s="21">
        <f t="shared" ca="1" si="19"/>
        <v>0</v>
      </c>
      <c r="AC35" s="21">
        <f t="shared" ca="1" si="19"/>
        <v>3897</v>
      </c>
      <c r="AD35" s="21">
        <f t="shared" ca="1" si="19"/>
        <v>42486</v>
      </c>
      <c r="AE35" s="21">
        <f t="shared" ca="1" si="19"/>
        <v>0</v>
      </c>
      <c r="AF35" s="21">
        <f t="shared" ca="1" si="19"/>
        <v>20000</v>
      </c>
      <c r="AG35" s="21">
        <f t="shared" ca="1" si="19"/>
        <v>0</v>
      </c>
      <c r="AH35" s="21">
        <f t="shared" ca="1" si="19"/>
        <v>0</v>
      </c>
      <c r="AI35" s="21">
        <f t="shared" ca="1" si="19"/>
        <v>0</v>
      </c>
      <c r="AJ35" s="21">
        <f t="shared" ca="1" si="15"/>
        <v>17052</v>
      </c>
      <c r="AK35" s="21">
        <f t="shared" ca="1" si="15"/>
        <v>0</v>
      </c>
      <c r="AL35" s="21">
        <f t="shared" ca="1" si="15"/>
        <v>0</v>
      </c>
      <c r="AM35" s="21">
        <f t="shared" ca="1" si="15"/>
        <v>2536749</v>
      </c>
      <c r="AN35" s="21">
        <f t="shared" ca="1" si="15"/>
        <v>0</v>
      </c>
      <c r="AO35" s="21">
        <f t="shared" ca="1" si="15"/>
        <v>0</v>
      </c>
      <c r="AP35" s="21">
        <f t="shared" ca="1" si="15"/>
        <v>100</v>
      </c>
      <c r="AQ35" s="21">
        <f t="shared" ca="1" si="15"/>
        <v>0</v>
      </c>
      <c r="AR35" s="21">
        <f t="shared" ca="1" si="15"/>
        <v>0</v>
      </c>
      <c r="AS35" s="21">
        <f t="shared" ca="1" si="15"/>
        <v>0</v>
      </c>
      <c r="AT35" s="21">
        <f t="shared" ca="1" si="15"/>
        <v>6206406</v>
      </c>
      <c r="AU35" s="21">
        <f t="shared" ca="1" si="15"/>
        <v>439722</v>
      </c>
      <c r="AV35" s="21">
        <f t="shared" ca="1" si="15"/>
        <v>0</v>
      </c>
      <c r="AW35" s="21">
        <f t="shared" ca="1" si="15"/>
        <v>0</v>
      </c>
      <c r="AX35" s="21">
        <f t="shared" ca="1" si="15"/>
        <v>0</v>
      </c>
      <c r="AY35" s="21">
        <f t="shared" ca="1" si="15"/>
        <v>0</v>
      </c>
      <c r="AZ35" s="21">
        <f t="shared" ca="1" si="20"/>
        <v>0</v>
      </c>
      <c r="BA35" s="21">
        <f t="shared" ca="1" si="20"/>
        <v>0</v>
      </c>
      <c r="BB35" s="21">
        <f t="shared" ca="1" si="20"/>
        <v>0</v>
      </c>
      <c r="BC35" s="21">
        <f t="shared" ca="1" si="20"/>
        <v>0</v>
      </c>
      <c r="BD35" s="21">
        <f t="shared" ca="1" si="20"/>
        <v>50481974</v>
      </c>
      <c r="BE35" s="21">
        <f t="shared" ca="1" si="20"/>
        <v>0</v>
      </c>
      <c r="BF35" s="21">
        <f t="shared" ca="1" si="20"/>
        <v>0</v>
      </c>
      <c r="BG35" s="21">
        <f t="shared" ca="1" si="20"/>
        <v>0</v>
      </c>
      <c r="BH35" s="21">
        <f t="shared" ca="1" si="20"/>
        <v>0</v>
      </c>
      <c r="BI35" s="21">
        <f t="shared" ca="1" si="20"/>
        <v>0</v>
      </c>
      <c r="BJ35" s="21">
        <f t="shared" ca="1" si="20"/>
        <v>0</v>
      </c>
      <c r="BK35" s="21">
        <f t="shared" ca="1" si="20"/>
        <v>0</v>
      </c>
      <c r="BL35" s="21">
        <f t="shared" ca="1" si="20"/>
        <v>0</v>
      </c>
      <c r="BM35" s="21">
        <f t="shared" ca="1" si="20"/>
        <v>0</v>
      </c>
      <c r="BN35" s="21">
        <f t="shared" ca="1" si="20"/>
        <v>0</v>
      </c>
      <c r="BO35" s="21">
        <f t="shared" ca="1" si="20"/>
        <v>0</v>
      </c>
      <c r="BP35" s="21">
        <f t="shared" ca="1" si="16"/>
        <v>1041567</v>
      </c>
      <c r="BQ35" s="21">
        <f t="shared" ca="1" si="16"/>
        <v>0</v>
      </c>
      <c r="BR35" s="21">
        <f t="shared" ca="1" si="16"/>
        <v>1298908</v>
      </c>
      <c r="BS35" s="21">
        <f t="shared" ca="1" si="16"/>
        <v>33440</v>
      </c>
      <c r="BT35" s="21">
        <f t="shared" ca="1" si="16"/>
        <v>0</v>
      </c>
      <c r="BU35" s="21">
        <f t="shared" ca="1" si="16"/>
        <v>0</v>
      </c>
      <c r="BV35" s="21">
        <f t="shared" ca="1" si="16"/>
        <v>0</v>
      </c>
      <c r="BW35" s="21">
        <f t="shared" ca="1" si="16"/>
        <v>0</v>
      </c>
      <c r="BX35" s="21">
        <f t="shared" ca="1" si="16"/>
        <v>0</v>
      </c>
      <c r="BY35" s="21">
        <f t="shared" ca="1" si="16"/>
        <v>0</v>
      </c>
      <c r="BZ35" s="21">
        <f t="shared" ca="1" si="16"/>
        <v>0</v>
      </c>
      <c r="CA35" s="21">
        <f t="shared" ca="1" si="16"/>
        <v>0</v>
      </c>
      <c r="CB35" s="21">
        <f t="shared" ca="1" si="16"/>
        <v>0</v>
      </c>
      <c r="CC35" s="21">
        <f t="shared" ca="1" si="16"/>
        <v>0</v>
      </c>
      <c r="CD35" s="21">
        <f t="shared" ca="1" si="16"/>
        <v>0</v>
      </c>
      <c r="CE35" s="21">
        <f t="shared" ca="1" si="16"/>
        <v>0</v>
      </c>
      <c r="CF35" s="21">
        <f t="shared" ca="1" si="16"/>
        <v>0</v>
      </c>
      <c r="CG35" s="21">
        <f t="shared" ca="1" si="17"/>
        <v>0</v>
      </c>
      <c r="CH35" s="21">
        <f t="shared" ca="1" si="17"/>
        <v>0</v>
      </c>
      <c r="CI35" s="21">
        <f t="shared" ca="1" si="17"/>
        <v>0</v>
      </c>
      <c r="CJ35" s="22">
        <f t="shared" ca="1" si="25"/>
        <v>10509809.210000001</v>
      </c>
      <c r="CK35" s="21">
        <f t="shared" ca="1" si="21"/>
        <v>0</v>
      </c>
      <c r="CL35" s="21">
        <f t="shared" ca="1" si="21"/>
        <v>0</v>
      </c>
      <c r="CM35" s="22">
        <f t="shared" ca="1" si="26"/>
        <v>10509809.210000001</v>
      </c>
      <c r="CN35" s="21">
        <f t="shared" ca="1" si="22"/>
        <v>0</v>
      </c>
      <c r="CO35" s="21">
        <f t="shared" ca="1" si="22"/>
        <v>10509809.210000001</v>
      </c>
      <c r="CP35" s="22">
        <f t="shared" ca="1" si="27"/>
        <v>0</v>
      </c>
      <c r="CQ35" s="21">
        <f t="shared" ca="1" si="23"/>
        <v>0</v>
      </c>
      <c r="CR35" s="21">
        <f t="shared" ca="1" si="23"/>
        <v>0</v>
      </c>
      <c r="CS35" s="21">
        <f t="shared" ca="1" si="23"/>
        <v>652768</v>
      </c>
      <c r="CT35" s="21">
        <f t="shared" ca="1" si="23"/>
        <v>0</v>
      </c>
      <c r="CU35" s="21">
        <f t="shared" ca="1" si="23"/>
        <v>0</v>
      </c>
      <c r="CV35" s="22">
        <f t="shared" ca="1" si="9"/>
        <v>93294135.210000008</v>
      </c>
    </row>
    <row r="36" spans="1:100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24"/>
        <v>0</v>
      </c>
      <c r="E36" s="21">
        <f t="shared" ca="1" si="18"/>
        <v>0</v>
      </c>
      <c r="F36" s="21">
        <f t="shared" ca="1" si="18"/>
        <v>0</v>
      </c>
      <c r="G36" s="21">
        <f t="shared" ca="1" si="18"/>
        <v>0</v>
      </c>
      <c r="H36" s="21">
        <f t="shared" ca="1" si="18"/>
        <v>0</v>
      </c>
      <c r="I36" s="21">
        <f t="shared" ca="1" si="18"/>
        <v>0</v>
      </c>
      <c r="J36" s="21">
        <f t="shared" ca="1" si="18"/>
        <v>0</v>
      </c>
      <c r="K36" s="21">
        <f t="shared" ca="1" si="18"/>
        <v>0</v>
      </c>
      <c r="L36" s="21">
        <f t="shared" ca="1" si="18"/>
        <v>0</v>
      </c>
      <c r="M36" s="21">
        <f t="shared" ca="1" si="18"/>
        <v>0</v>
      </c>
      <c r="N36" s="21">
        <f t="shared" ca="1" si="18"/>
        <v>0</v>
      </c>
      <c r="O36" s="21">
        <f t="shared" ca="1" si="18"/>
        <v>0</v>
      </c>
      <c r="P36" s="21">
        <f t="shared" ca="1" si="18"/>
        <v>0</v>
      </c>
      <c r="Q36" s="21">
        <f t="shared" ca="1" si="18"/>
        <v>59854402.460000001</v>
      </c>
      <c r="R36" s="21">
        <f t="shared" ca="1" si="18"/>
        <v>0</v>
      </c>
      <c r="S36" s="21">
        <f t="shared" ca="1" si="18"/>
        <v>0</v>
      </c>
      <c r="T36" s="21">
        <f t="shared" ca="1" si="18"/>
        <v>0</v>
      </c>
      <c r="U36" s="21">
        <f t="shared" ca="1" si="19"/>
        <v>0</v>
      </c>
      <c r="V36" s="21">
        <f t="shared" ca="1" si="19"/>
        <v>0</v>
      </c>
      <c r="W36" s="21">
        <f t="shared" ca="1" si="19"/>
        <v>0</v>
      </c>
      <c r="X36" s="21">
        <f t="shared" ca="1" si="19"/>
        <v>0</v>
      </c>
      <c r="Y36" s="21">
        <f t="shared" ca="1" si="19"/>
        <v>0</v>
      </c>
      <c r="Z36" s="21">
        <f t="shared" ca="1" si="19"/>
        <v>0</v>
      </c>
      <c r="AA36" s="21">
        <f t="shared" ca="1" si="19"/>
        <v>0</v>
      </c>
      <c r="AB36" s="21">
        <f t="shared" ca="1" si="19"/>
        <v>0</v>
      </c>
      <c r="AC36" s="21">
        <f t="shared" ca="1" si="19"/>
        <v>0</v>
      </c>
      <c r="AD36" s="21">
        <f t="shared" ca="1" si="19"/>
        <v>0</v>
      </c>
      <c r="AE36" s="21">
        <f t="shared" ca="1" si="19"/>
        <v>0</v>
      </c>
      <c r="AF36" s="21">
        <f t="shared" ca="1" si="19"/>
        <v>0</v>
      </c>
      <c r="AG36" s="21">
        <f t="shared" ca="1" si="19"/>
        <v>0</v>
      </c>
      <c r="AH36" s="21">
        <f t="shared" ca="1" si="19"/>
        <v>0</v>
      </c>
      <c r="AI36" s="21">
        <f t="shared" ca="1" si="19"/>
        <v>0</v>
      </c>
      <c r="AJ36" s="21">
        <f t="shared" ca="1" si="15"/>
        <v>0</v>
      </c>
      <c r="AK36" s="21">
        <f t="shared" ca="1" si="15"/>
        <v>0</v>
      </c>
      <c r="AL36" s="21">
        <f t="shared" ca="1" si="15"/>
        <v>0</v>
      </c>
      <c r="AM36" s="21">
        <f t="shared" ca="1" si="15"/>
        <v>0</v>
      </c>
      <c r="AN36" s="21">
        <f t="shared" ca="1" si="15"/>
        <v>0</v>
      </c>
      <c r="AO36" s="21">
        <f t="shared" ca="1" si="15"/>
        <v>56694948.759999998</v>
      </c>
      <c r="AP36" s="21">
        <f t="shared" ca="1" si="15"/>
        <v>0</v>
      </c>
      <c r="AQ36" s="21">
        <f t="shared" ca="1" si="15"/>
        <v>0</v>
      </c>
      <c r="AR36" s="21">
        <f t="shared" ca="1" si="15"/>
        <v>0</v>
      </c>
      <c r="AS36" s="21">
        <f t="shared" ca="1" si="15"/>
        <v>0</v>
      </c>
      <c r="AT36" s="21">
        <f t="shared" ca="1" si="15"/>
        <v>0</v>
      </c>
      <c r="AU36" s="21">
        <f t="shared" ca="1" si="15"/>
        <v>0</v>
      </c>
      <c r="AV36" s="21">
        <f t="shared" ca="1" si="15"/>
        <v>0</v>
      </c>
      <c r="AW36" s="21">
        <f t="shared" ca="1" si="15"/>
        <v>0</v>
      </c>
      <c r="AX36" s="21">
        <f t="shared" ca="1" si="15"/>
        <v>0</v>
      </c>
      <c r="AY36" s="21">
        <f t="shared" ca="1" si="15"/>
        <v>0</v>
      </c>
      <c r="AZ36" s="21">
        <f t="shared" ca="1" si="20"/>
        <v>0</v>
      </c>
      <c r="BA36" s="21">
        <f t="shared" ca="1" si="20"/>
        <v>0</v>
      </c>
      <c r="BB36" s="21">
        <f t="shared" ca="1" si="20"/>
        <v>0</v>
      </c>
      <c r="BC36" s="21">
        <f t="shared" ca="1" si="20"/>
        <v>0</v>
      </c>
      <c r="BD36" s="21">
        <f t="shared" ca="1" si="20"/>
        <v>0</v>
      </c>
      <c r="BE36" s="21">
        <f t="shared" ca="1" si="20"/>
        <v>0</v>
      </c>
      <c r="BF36" s="21">
        <f t="shared" ca="1" si="20"/>
        <v>0</v>
      </c>
      <c r="BG36" s="21">
        <f t="shared" ca="1" si="20"/>
        <v>0</v>
      </c>
      <c r="BH36" s="21">
        <f t="shared" ca="1" si="20"/>
        <v>0</v>
      </c>
      <c r="BI36" s="21">
        <f t="shared" ca="1" si="20"/>
        <v>0</v>
      </c>
      <c r="BJ36" s="21">
        <f t="shared" ca="1" si="20"/>
        <v>0</v>
      </c>
      <c r="BK36" s="21">
        <f t="shared" ca="1" si="20"/>
        <v>0</v>
      </c>
      <c r="BL36" s="21">
        <f t="shared" ca="1" si="20"/>
        <v>0</v>
      </c>
      <c r="BM36" s="21">
        <f t="shared" ca="1" si="20"/>
        <v>0</v>
      </c>
      <c r="BN36" s="21">
        <f t="shared" ca="1" si="20"/>
        <v>0</v>
      </c>
      <c r="BO36" s="21">
        <f t="shared" ca="1" si="20"/>
        <v>0</v>
      </c>
      <c r="BP36" s="21">
        <f t="shared" ca="1" si="16"/>
        <v>0</v>
      </c>
      <c r="BQ36" s="21">
        <f t="shared" ca="1" si="16"/>
        <v>0</v>
      </c>
      <c r="BR36" s="21">
        <f t="shared" ca="1" si="16"/>
        <v>0</v>
      </c>
      <c r="BS36" s="21">
        <f t="shared" ca="1" si="16"/>
        <v>0</v>
      </c>
      <c r="BT36" s="21">
        <f t="shared" ca="1" si="16"/>
        <v>0</v>
      </c>
      <c r="BU36" s="21">
        <f t="shared" ca="1" si="16"/>
        <v>0</v>
      </c>
      <c r="BV36" s="21">
        <f t="shared" ca="1" si="16"/>
        <v>0</v>
      </c>
      <c r="BW36" s="21">
        <f t="shared" ca="1" si="16"/>
        <v>0</v>
      </c>
      <c r="BX36" s="21">
        <f t="shared" ca="1" si="16"/>
        <v>0</v>
      </c>
      <c r="BY36" s="21">
        <f t="shared" ca="1" si="16"/>
        <v>0</v>
      </c>
      <c r="BZ36" s="21">
        <f t="shared" ca="1" si="16"/>
        <v>0</v>
      </c>
      <c r="CA36" s="21">
        <f t="shared" ca="1" si="16"/>
        <v>0</v>
      </c>
      <c r="CB36" s="21">
        <f t="shared" ca="1" si="16"/>
        <v>0</v>
      </c>
      <c r="CC36" s="21">
        <f t="shared" ca="1" si="16"/>
        <v>0</v>
      </c>
      <c r="CD36" s="21">
        <f t="shared" ca="1" si="16"/>
        <v>0</v>
      </c>
      <c r="CE36" s="21">
        <f t="shared" ca="1" si="16"/>
        <v>0</v>
      </c>
      <c r="CF36" s="21">
        <f t="shared" ca="1" si="16"/>
        <v>0</v>
      </c>
      <c r="CG36" s="21">
        <f t="shared" ca="1" si="17"/>
        <v>0</v>
      </c>
      <c r="CH36" s="21">
        <f t="shared" ca="1" si="17"/>
        <v>0</v>
      </c>
      <c r="CI36" s="21">
        <f t="shared" ca="1" si="17"/>
        <v>0</v>
      </c>
      <c r="CJ36" s="22">
        <f t="shared" ca="1" si="25"/>
        <v>0</v>
      </c>
      <c r="CK36" s="21">
        <f t="shared" ca="1" si="21"/>
        <v>0</v>
      </c>
      <c r="CL36" s="21">
        <f t="shared" ca="1" si="21"/>
        <v>0</v>
      </c>
      <c r="CM36" s="22">
        <f t="shared" ca="1" si="26"/>
        <v>0</v>
      </c>
      <c r="CN36" s="21">
        <f t="shared" ca="1" si="22"/>
        <v>0</v>
      </c>
      <c r="CO36" s="21">
        <f t="shared" ca="1" si="22"/>
        <v>0</v>
      </c>
      <c r="CP36" s="22">
        <f t="shared" ca="1" si="27"/>
        <v>0</v>
      </c>
      <c r="CQ36" s="21">
        <f t="shared" ca="1" si="23"/>
        <v>0</v>
      </c>
      <c r="CR36" s="21">
        <f t="shared" ca="1" si="23"/>
        <v>0</v>
      </c>
      <c r="CS36" s="21">
        <f t="shared" ca="1" si="23"/>
        <v>0</v>
      </c>
      <c r="CT36" s="21">
        <f t="shared" ca="1" si="23"/>
        <v>0</v>
      </c>
      <c r="CU36" s="21">
        <f t="shared" ca="1" si="23"/>
        <v>0</v>
      </c>
      <c r="CV36" s="22">
        <f t="shared" ca="1" si="9"/>
        <v>116549351.22</v>
      </c>
    </row>
    <row r="37" spans="1:100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24"/>
        <v>844008930.49000132</v>
      </c>
      <c r="E37" s="21">
        <f t="shared" ca="1" si="18"/>
        <v>2001843.52</v>
      </c>
      <c r="F37" s="21">
        <f t="shared" ca="1" si="18"/>
        <v>613413049.11000133</v>
      </c>
      <c r="G37" s="21">
        <f t="shared" ca="1" si="18"/>
        <v>228594037.86000001</v>
      </c>
      <c r="H37" s="21">
        <f t="shared" ca="1" si="18"/>
        <v>2116995.5299999998</v>
      </c>
      <c r="I37" s="21">
        <f t="shared" ca="1" si="18"/>
        <v>1788640.16</v>
      </c>
      <c r="J37" s="21">
        <f t="shared" ca="1" si="18"/>
        <v>0</v>
      </c>
      <c r="K37" s="21">
        <f t="shared" ca="1" si="18"/>
        <v>0</v>
      </c>
      <c r="L37" s="21">
        <f t="shared" ca="1" si="18"/>
        <v>0</v>
      </c>
      <c r="M37" s="21">
        <f t="shared" ca="1" si="18"/>
        <v>0</v>
      </c>
      <c r="N37" s="21">
        <f t="shared" ca="1" si="18"/>
        <v>0</v>
      </c>
      <c r="O37" s="21">
        <f t="shared" ca="1" si="18"/>
        <v>32217779.329999998</v>
      </c>
      <c r="P37" s="21">
        <f t="shared" ca="1" si="18"/>
        <v>0</v>
      </c>
      <c r="Q37" s="21">
        <f t="shared" ca="1" si="18"/>
        <v>1931846.75</v>
      </c>
      <c r="R37" s="21">
        <f t="shared" ca="1" si="18"/>
        <v>0</v>
      </c>
      <c r="S37" s="21">
        <f t="shared" ca="1" si="18"/>
        <v>0</v>
      </c>
      <c r="T37" s="21">
        <f t="shared" ca="1" si="18"/>
        <v>339975612.65999919</v>
      </c>
      <c r="U37" s="21">
        <f t="shared" ca="1" si="19"/>
        <v>0</v>
      </c>
      <c r="V37" s="21">
        <f t="shared" ca="1" si="19"/>
        <v>898062.04</v>
      </c>
      <c r="W37" s="21">
        <f t="shared" ca="1" si="19"/>
        <v>6030070.6499999799</v>
      </c>
      <c r="X37" s="21">
        <f t="shared" ca="1" si="19"/>
        <v>0</v>
      </c>
      <c r="Y37" s="21">
        <f t="shared" ca="1" si="19"/>
        <v>2554016.48</v>
      </c>
      <c r="Z37" s="21">
        <f t="shared" ca="1" si="19"/>
        <v>21026162.179999899</v>
      </c>
      <c r="AA37" s="21">
        <f t="shared" ca="1" si="19"/>
        <v>0</v>
      </c>
      <c r="AB37" s="21">
        <f t="shared" ca="1" si="19"/>
        <v>0</v>
      </c>
      <c r="AC37" s="21">
        <f t="shared" ca="1" si="19"/>
        <v>1683445.16</v>
      </c>
      <c r="AD37" s="21">
        <f t="shared" ca="1" si="19"/>
        <v>9445559.8799999896</v>
      </c>
      <c r="AE37" s="21">
        <f t="shared" ca="1" si="19"/>
        <v>0</v>
      </c>
      <c r="AF37" s="21">
        <f t="shared" ca="1" si="19"/>
        <v>13624.48</v>
      </c>
      <c r="AG37" s="21">
        <f t="shared" ca="1" si="19"/>
        <v>0</v>
      </c>
      <c r="AH37" s="21">
        <f t="shared" ca="1" si="19"/>
        <v>0</v>
      </c>
      <c r="AI37" s="21">
        <f t="shared" ca="1" si="19"/>
        <v>0</v>
      </c>
      <c r="AJ37" s="21">
        <f t="shared" ca="1" si="15"/>
        <v>1592522.3599999999</v>
      </c>
      <c r="AK37" s="21">
        <f t="shared" ca="1" si="15"/>
        <v>0</v>
      </c>
      <c r="AL37" s="21">
        <f t="shared" ca="1" si="15"/>
        <v>0</v>
      </c>
      <c r="AM37" s="21">
        <f t="shared" ca="1" si="15"/>
        <v>16505477.130000001</v>
      </c>
      <c r="AN37" s="21">
        <f t="shared" ca="1" si="15"/>
        <v>0</v>
      </c>
      <c r="AO37" s="21">
        <f t="shared" ca="1" si="15"/>
        <v>0</v>
      </c>
      <c r="AP37" s="21">
        <f t="shared" ca="1" si="15"/>
        <v>2337931.34</v>
      </c>
      <c r="AQ37" s="21">
        <f t="shared" ca="1" si="15"/>
        <v>0</v>
      </c>
      <c r="AR37" s="21">
        <f t="shared" ca="1" si="15"/>
        <v>0</v>
      </c>
      <c r="AS37" s="21">
        <f t="shared" ca="1" si="15"/>
        <v>0</v>
      </c>
      <c r="AT37" s="21">
        <f t="shared" ca="1" si="15"/>
        <v>0</v>
      </c>
      <c r="AU37" s="21">
        <f t="shared" ca="1" si="15"/>
        <v>0</v>
      </c>
      <c r="AV37" s="21">
        <f t="shared" ca="1" si="15"/>
        <v>0</v>
      </c>
      <c r="AW37" s="21">
        <f t="shared" ca="1" si="15"/>
        <v>0</v>
      </c>
      <c r="AX37" s="21">
        <f t="shared" ca="1" si="15"/>
        <v>0</v>
      </c>
      <c r="AY37" s="21">
        <f t="shared" ref="AY37:BN52" ca="1" si="28">IFERROR(INDIRECT("'"&amp;$B$2&amp;"'!"&amp;ADDRESS(MATCH($B37,INDIRECT("'"&amp;$B$2&amp;"'!$B$1:$B$1095"),0),MATCH(AY$5,INDIRECT("'"&amp;$B$2&amp;"'!5:5"),0))),0)</f>
        <v>0</v>
      </c>
      <c r="AZ37" s="21">
        <f t="shared" ca="1" si="28"/>
        <v>0</v>
      </c>
      <c r="BA37" s="21">
        <f t="shared" ca="1" si="28"/>
        <v>0</v>
      </c>
      <c r="BB37" s="21">
        <f t="shared" ca="1" si="28"/>
        <v>0</v>
      </c>
      <c r="BC37" s="21">
        <f t="shared" ca="1" si="28"/>
        <v>0</v>
      </c>
      <c r="BD37" s="21">
        <f t="shared" ca="1" si="28"/>
        <v>912792.33</v>
      </c>
      <c r="BE37" s="21">
        <f t="shared" ca="1" si="28"/>
        <v>0</v>
      </c>
      <c r="BF37" s="21">
        <f t="shared" ca="1" si="28"/>
        <v>0</v>
      </c>
      <c r="BG37" s="21">
        <f t="shared" ca="1" si="28"/>
        <v>0</v>
      </c>
      <c r="BH37" s="21">
        <f t="shared" ca="1" si="28"/>
        <v>0</v>
      </c>
      <c r="BI37" s="21">
        <f t="shared" ca="1" si="28"/>
        <v>0</v>
      </c>
      <c r="BJ37" s="21">
        <f t="shared" ca="1" si="28"/>
        <v>0</v>
      </c>
      <c r="BK37" s="21">
        <f t="shared" ca="1" si="28"/>
        <v>0</v>
      </c>
      <c r="BL37" s="21">
        <f t="shared" ca="1" si="28"/>
        <v>0</v>
      </c>
      <c r="BM37" s="21">
        <f t="shared" ca="1" si="28"/>
        <v>0</v>
      </c>
      <c r="BN37" s="21">
        <f t="shared" ca="1" si="28"/>
        <v>33214.69</v>
      </c>
      <c r="BO37" s="21">
        <f t="shared" ca="1" si="20"/>
        <v>0</v>
      </c>
      <c r="BP37" s="21">
        <f t="shared" ref="BP37:CF38" ca="1" si="29">IFERROR(INDIRECT("'"&amp;$B$2&amp;"'!"&amp;ADDRESS(MATCH($B37,INDIRECT("'"&amp;$B$2&amp;"'!$B$1:$B$1095"),0),MATCH(BP$5,INDIRECT("'"&amp;$B$2&amp;"'!5:5"),0))),0)</f>
        <v>31783439.670000002</v>
      </c>
      <c r="BQ37" s="21">
        <f t="shared" ca="1" si="29"/>
        <v>5095892.46</v>
      </c>
      <c r="BR37" s="21">
        <f t="shared" ca="1" si="29"/>
        <v>11598693.49</v>
      </c>
      <c r="BS37" s="21">
        <f t="shared" ca="1" si="29"/>
        <v>17992820.780000001</v>
      </c>
      <c r="BT37" s="21">
        <f t="shared" ca="1" si="29"/>
        <v>0</v>
      </c>
      <c r="BU37" s="21">
        <f t="shared" ca="1" si="29"/>
        <v>0</v>
      </c>
      <c r="BV37" s="21">
        <f t="shared" ca="1" si="29"/>
        <v>6289858.9000000004</v>
      </c>
      <c r="BW37" s="21">
        <f t="shared" ca="1" si="29"/>
        <v>0</v>
      </c>
      <c r="BX37" s="21">
        <f t="shared" ca="1" si="29"/>
        <v>0</v>
      </c>
      <c r="BY37" s="21">
        <f t="shared" ca="1" si="29"/>
        <v>0</v>
      </c>
      <c r="BZ37" s="21">
        <f t="shared" ca="1" si="29"/>
        <v>0</v>
      </c>
      <c r="CA37" s="21">
        <f t="shared" ca="1" si="29"/>
        <v>0</v>
      </c>
      <c r="CB37" s="21">
        <f t="shared" ca="1" si="29"/>
        <v>0</v>
      </c>
      <c r="CC37" s="21">
        <f t="shared" ca="1" si="29"/>
        <v>0</v>
      </c>
      <c r="CD37" s="21">
        <f t="shared" ca="1" si="29"/>
        <v>0</v>
      </c>
      <c r="CE37" s="21">
        <f t="shared" ca="1" si="29"/>
        <v>5853082.2399999397</v>
      </c>
      <c r="CF37" s="21">
        <f t="shared" ca="1" si="29"/>
        <v>0</v>
      </c>
      <c r="CG37" s="21">
        <f ca="1">IFERROR(INDIRECT("'"&amp;$B$2&amp;"'!"&amp;ADDRESS(MATCH($B37,INDIRECT("'"&amp;$B$2&amp;"'!$B$1:$B$1095"),0),MATCH(CG$5,INDIRECT("'"&amp;$B$2&amp;"'!5:5"),0))),0)</f>
        <v>0</v>
      </c>
      <c r="CH37" s="21">
        <f ca="1">IFERROR(INDIRECT("'"&amp;$B$2&amp;"'!"&amp;ADDRESS(MATCH($B37,INDIRECT("'"&amp;$B$2&amp;"'!$B$1:$B$1095"),0),MATCH(CH$5,INDIRECT("'"&amp;$B$2&amp;"'!5:5"),0))),0)</f>
        <v>0</v>
      </c>
      <c r="CI37" s="21">
        <f ca="1">IFERROR(INDIRECT("'"&amp;$B$2&amp;"'!"&amp;ADDRESS(MATCH($B37,INDIRECT("'"&amp;$B$2&amp;"'!$B$1:$B$1095"),0),MATCH(CI$5,INDIRECT("'"&amp;$B$2&amp;"'!5:5"),0))),0)</f>
        <v>0</v>
      </c>
      <c r="CJ37" s="22">
        <f t="shared" ca="1" si="25"/>
        <v>5044291.5499999765</v>
      </c>
      <c r="CK37" s="21">
        <f t="shared" ca="1" si="21"/>
        <v>3098.14</v>
      </c>
      <c r="CL37" s="21">
        <f t="shared" ca="1" si="21"/>
        <v>0</v>
      </c>
      <c r="CM37" s="22">
        <f t="shared" ca="1" si="26"/>
        <v>1453573.01</v>
      </c>
      <c r="CN37" s="21">
        <f t="shared" ca="1" si="22"/>
        <v>632481.18000000005</v>
      </c>
      <c r="CO37" s="21">
        <f t="shared" ca="1" si="22"/>
        <v>821091.83</v>
      </c>
      <c r="CP37" s="22">
        <f t="shared" ca="1" si="27"/>
        <v>3587620.3999999762</v>
      </c>
      <c r="CQ37" s="21">
        <f t="shared" ca="1" si="23"/>
        <v>0</v>
      </c>
      <c r="CR37" s="21">
        <f t="shared" ca="1" si="23"/>
        <v>3587620.3999999762</v>
      </c>
      <c r="CS37" s="21">
        <f t="shared" ca="1" si="23"/>
        <v>487159.48</v>
      </c>
      <c r="CT37" s="21">
        <f t="shared" ca="1" si="23"/>
        <v>0</v>
      </c>
      <c r="CU37" s="21">
        <f t="shared" ca="1" si="23"/>
        <v>0</v>
      </c>
      <c r="CV37" s="22">
        <f t="shared" ca="1" si="9"/>
        <v>1369217922.2100003</v>
      </c>
    </row>
    <row r="38" spans="1:100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24"/>
        <v>18919.91</v>
      </c>
      <c r="E38" s="21">
        <f t="shared" ca="1" si="18"/>
        <v>18087.12</v>
      </c>
      <c r="F38" s="21">
        <f t="shared" ca="1" si="18"/>
        <v>832.79</v>
      </c>
      <c r="G38" s="21">
        <f t="shared" ca="1" si="18"/>
        <v>0</v>
      </c>
      <c r="H38" s="21">
        <f t="shared" ca="1" si="18"/>
        <v>0</v>
      </c>
      <c r="I38" s="21">
        <f t="shared" ca="1" si="18"/>
        <v>7164.76</v>
      </c>
      <c r="J38" s="21">
        <f t="shared" ca="1" si="18"/>
        <v>0</v>
      </c>
      <c r="K38" s="21">
        <f t="shared" ca="1" si="18"/>
        <v>0</v>
      </c>
      <c r="L38" s="21">
        <f t="shared" ca="1" si="18"/>
        <v>0</v>
      </c>
      <c r="M38" s="21">
        <f t="shared" ca="1" si="18"/>
        <v>0</v>
      </c>
      <c r="N38" s="21">
        <f t="shared" ca="1" si="18"/>
        <v>0</v>
      </c>
      <c r="O38" s="21">
        <f t="shared" ca="1" si="18"/>
        <v>1000.04</v>
      </c>
      <c r="P38" s="21">
        <f t="shared" ca="1" si="18"/>
        <v>0</v>
      </c>
      <c r="Q38" s="21">
        <f t="shared" ca="1" si="18"/>
        <v>0</v>
      </c>
      <c r="R38" s="21">
        <f t="shared" ca="1" si="18"/>
        <v>0</v>
      </c>
      <c r="S38" s="21">
        <f t="shared" ca="1" si="18"/>
        <v>0</v>
      </c>
      <c r="T38" s="21">
        <f t="shared" ref="T38" ca="1" si="30">IFERROR(INDIRECT("'"&amp;$B$2&amp;"'!"&amp;ADDRESS(MATCH($B38,INDIRECT("'"&amp;$B$2&amp;"'!$B$1:$B$1095"),0),MATCH(T$5,INDIRECT("'"&amp;$B$2&amp;"'!5:5"),0))),0)</f>
        <v>32608779.489999998</v>
      </c>
      <c r="U38" s="21">
        <f t="shared" ca="1" si="19"/>
        <v>0</v>
      </c>
      <c r="V38" s="21">
        <f t="shared" ca="1" si="19"/>
        <v>458242.07</v>
      </c>
      <c r="W38" s="21">
        <f t="shared" ca="1" si="19"/>
        <v>207332.75</v>
      </c>
      <c r="X38" s="21">
        <f t="shared" ca="1" si="19"/>
        <v>0</v>
      </c>
      <c r="Y38" s="21">
        <f t="shared" ca="1" si="19"/>
        <v>8.66</v>
      </c>
      <c r="Z38" s="21">
        <f t="shared" ca="1" si="19"/>
        <v>10.01</v>
      </c>
      <c r="AA38" s="21">
        <f t="shared" ca="1" si="19"/>
        <v>0</v>
      </c>
      <c r="AB38" s="21">
        <f t="shared" ca="1" si="19"/>
        <v>0</v>
      </c>
      <c r="AC38" s="21">
        <f t="shared" ca="1" si="19"/>
        <v>145.61000000000001</v>
      </c>
      <c r="AD38" s="21">
        <f t="shared" ca="1" si="19"/>
        <v>32.86</v>
      </c>
      <c r="AE38" s="21">
        <f t="shared" ca="1" si="19"/>
        <v>0</v>
      </c>
      <c r="AF38" s="21">
        <f t="shared" ca="1" si="19"/>
        <v>1000.04</v>
      </c>
      <c r="AG38" s="21">
        <f t="shared" ca="1" si="19"/>
        <v>0</v>
      </c>
      <c r="AH38" s="21">
        <f t="shared" ca="1" si="19"/>
        <v>0</v>
      </c>
      <c r="AI38" s="21">
        <f t="shared" ca="1" si="19"/>
        <v>0</v>
      </c>
      <c r="AJ38" s="21">
        <f t="shared" ca="1" si="19"/>
        <v>0</v>
      </c>
      <c r="AK38" s="21">
        <f t="shared" ref="AK38:AZ53" ca="1" si="31">IFERROR(INDIRECT("'"&amp;$B$2&amp;"'!"&amp;ADDRESS(MATCH($B38,INDIRECT("'"&amp;$B$2&amp;"'!$B$1:$B$1095"),0),MATCH(AK$5,INDIRECT("'"&amp;$B$2&amp;"'!5:5"),0))),0)</f>
        <v>0</v>
      </c>
      <c r="AL38" s="21">
        <f t="shared" ca="1" si="31"/>
        <v>0</v>
      </c>
      <c r="AM38" s="21">
        <f t="shared" ca="1" si="31"/>
        <v>0</v>
      </c>
      <c r="AN38" s="21">
        <f t="shared" ca="1" si="31"/>
        <v>0</v>
      </c>
      <c r="AO38" s="21">
        <f t="shared" ca="1" si="31"/>
        <v>2500.9699999999998</v>
      </c>
      <c r="AP38" s="21">
        <f t="shared" ca="1" si="31"/>
        <v>0.9</v>
      </c>
      <c r="AQ38" s="21">
        <f t="shared" ca="1" si="31"/>
        <v>0</v>
      </c>
      <c r="AR38" s="21">
        <f t="shared" ca="1" si="31"/>
        <v>0</v>
      </c>
      <c r="AS38" s="21">
        <f t="shared" ca="1" si="31"/>
        <v>0</v>
      </c>
      <c r="AT38" s="21">
        <f t="shared" ca="1" si="31"/>
        <v>0</v>
      </c>
      <c r="AU38" s="21">
        <f t="shared" ca="1" si="31"/>
        <v>0</v>
      </c>
      <c r="AV38" s="21">
        <f t="shared" ca="1" si="31"/>
        <v>0</v>
      </c>
      <c r="AW38" s="21">
        <f t="shared" ca="1" si="31"/>
        <v>0</v>
      </c>
      <c r="AX38" s="21">
        <f t="shared" ca="1" si="31"/>
        <v>0</v>
      </c>
      <c r="AY38" s="21">
        <f t="shared" ca="1" si="31"/>
        <v>0</v>
      </c>
      <c r="AZ38" s="21">
        <f t="shared" ca="1" si="28"/>
        <v>0</v>
      </c>
      <c r="BA38" s="21">
        <f t="shared" ca="1" si="28"/>
        <v>0</v>
      </c>
      <c r="BB38" s="21">
        <f t="shared" ca="1" si="28"/>
        <v>0</v>
      </c>
      <c r="BC38" s="21">
        <f t="shared" ca="1" si="28"/>
        <v>0</v>
      </c>
      <c r="BD38" s="21">
        <f t="shared" ca="1" si="28"/>
        <v>1174.03</v>
      </c>
      <c r="BE38" s="21">
        <f t="shared" ca="1" si="28"/>
        <v>0</v>
      </c>
      <c r="BF38" s="21">
        <f t="shared" ca="1" si="28"/>
        <v>0</v>
      </c>
      <c r="BG38" s="21">
        <f t="shared" ca="1" si="28"/>
        <v>0</v>
      </c>
      <c r="BH38" s="21">
        <f t="shared" ca="1" si="28"/>
        <v>0</v>
      </c>
      <c r="BI38" s="21">
        <f t="shared" ca="1" si="28"/>
        <v>0</v>
      </c>
      <c r="BJ38" s="21">
        <f t="shared" ca="1" si="28"/>
        <v>0</v>
      </c>
      <c r="BK38" s="21">
        <f t="shared" ca="1" si="28"/>
        <v>0</v>
      </c>
      <c r="BL38" s="21">
        <f t="shared" ca="1" si="28"/>
        <v>0</v>
      </c>
      <c r="BM38" s="21">
        <f t="shared" ca="1" si="28"/>
        <v>0</v>
      </c>
      <c r="BN38" s="21">
        <f t="shared" ca="1" si="28"/>
        <v>74176.14</v>
      </c>
      <c r="BO38" s="21">
        <f t="shared" ca="1" si="20"/>
        <v>0</v>
      </c>
      <c r="BP38" s="21">
        <f t="shared" ca="1" si="29"/>
        <v>0</v>
      </c>
      <c r="BQ38" s="21">
        <f t="shared" ca="1" si="29"/>
        <v>0</v>
      </c>
      <c r="BR38" s="21">
        <f t="shared" ca="1" si="29"/>
        <v>0</v>
      </c>
      <c r="BS38" s="21">
        <f t="shared" ca="1" si="29"/>
        <v>9.56</v>
      </c>
      <c r="BT38" s="21">
        <f t="shared" ca="1" si="29"/>
        <v>0</v>
      </c>
      <c r="BU38" s="21">
        <f t="shared" ca="1" si="29"/>
        <v>0</v>
      </c>
      <c r="BV38" s="21">
        <f t="shared" ca="1" si="29"/>
        <v>0</v>
      </c>
      <c r="BW38" s="21">
        <f t="shared" ca="1" si="29"/>
        <v>0</v>
      </c>
      <c r="BX38" s="21">
        <f t="shared" ca="1" si="29"/>
        <v>0</v>
      </c>
      <c r="BY38" s="21">
        <f t="shared" ca="1" si="29"/>
        <v>0</v>
      </c>
      <c r="BZ38" s="21">
        <f t="shared" ca="1" si="29"/>
        <v>0</v>
      </c>
      <c r="CA38" s="21">
        <f t="shared" ca="1" si="29"/>
        <v>0</v>
      </c>
      <c r="CB38" s="21">
        <f t="shared" ca="1" si="29"/>
        <v>0</v>
      </c>
      <c r="CC38" s="21">
        <f t="shared" ca="1" si="29"/>
        <v>0</v>
      </c>
      <c r="CD38" s="21">
        <f t="shared" ca="1" si="29"/>
        <v>0</v>
      </c>
      <c r="CE38" s="21">
        <f t="shared" ca="1" si="29"/>
        <v>0</v>
      </c>
      <c r="CF38" s="21">
        <f t="shared" ca="1" si="29"/>
        <v>0</v>
      </c>
      <c r="CG38" s="21">
        <f t="shared" ref="BX38:CI53" ca="1" si="32">IFERROR(INDIRECT("'"&amp;$B$2&amp;"'!"&amp;ADDRESS(MATCH($B38,INDIRECT("'"&amp;$B$2&amp;"'!$B$1:$B$1095"),0),MATCH(CG$5,INDIRECT("'"&amp;$B$2&amp;"'!5:5"),0))),0)</f>
        <v>0</v>
      </c>
      <c r="CH38" s="21">
        <f t="shared" ca="1" si="32"/>
        <v>0</v>
      </c>
      <c r="CI38" s="21">
        <f t="shared" ca="1" si="32"/>
        <v>0</v>
      </c>
      <c r="CJ38" s="22">
        <f t="shared" ca="1" si="25"/>
        <v>15350.37</v>
      </c>
      <c r="CK38" s="21">
        <f t="shared" ca="1" si="21"/>
        <v>0</v>
      </c>
      <c r="CL38" s="21">
        <f t="shared" ca="1" si="21"/>
        <v>0</v>
      </c>
      <c r="CM38" s="22">
        <f t="shared" ca="1" si="26"/>
        <v>15350.37</v>
      </c>
      <c r="CN38" s="21">
        <f t="shared" ca="1" si="22"/>
        <v>0</v>
      </c>
      <c r="CO38" s="21">
        <f t="shared" ca="1" si="22"/>
        <v>15350.37</v>
      </c>
      <c r="CP38" s="22">
        <f t="shared" ca="1" si="27"/>
        <v>0</v>
      </c>
      <c r="CQ38" s="21">
        <f t="shared" ca="1" si="23"/>
        <v>0</v>
      </c>
      <c r="CR38" s="21">
        <f t="shared" ca="1" si="23"/>
        <v>0</v>
      </c>
      <c r="CS38" s="21">
        <f t="shared" ca="1" si="23"/>
        <v>33452.74</v>
      </c>
      <c r="CT38" s="21">
        <f t="shared" ca="1" si="23"/>
        <v>0</v>
      </c>
      <c r="CU38" s="21">
        <f t="shared" ca="1" si="23"/>
        <v>0</v>
      </c>
      <c r="CV38" s="22">
        <f t="shared" ca="1" si="9"/>
        <v>33429300.909999996</v>
      </c>
    </row>
    <row r="39" spans="1:100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24"/>
        <v>394748.26</v>
      </c>
      <c r="E39" s="21">
        <f t="shared" ref="E39:T54" ca="1" si="33">IFERROR(INDIRECT("'"&amp;$B$2&amp;"'!"&amp;ADDRESS(MATCH($B39,INDIRECT("'"&amp;$B$2&amp;"'!$B$1:$B$1095"),0),MATCH(E$5,INDIRECT("'"&amp;$B$2&amp;"'!5:5"),0))),0)</f>
        <v>306574.87</v>
      </c>
      <c r="F39" s="21">
        <f t="shared" ca="1" si="33"/>
        <v>88173.39</v>
      </c>
      <c r="G39" s="21">
        <f t="shared" ca="1" si="33"/>
        <v>0</v>
      </c>
      <c r="H39" s="21">
        <f t="shared" ca="1" si="33"/>
        <v>11473.604984</v>
      </c>
      <c r="I39" s="21">
        <f t="shared" ca="1" si="33"/>
        <v>318958.58</v>
      </c>
      <c r="J39" s="21">
        <f t="shared" ca="1" si="33"/>
        <v>0</v>
      </c>
      <c r="K39" s="21">
        <f t="shared" ca="1" si="33"/>
        <v>18193932.420000002</v>
      </c>
      <c r="L39" s="21">
        <f t="shared" ca="1" si="33"/>
        <v>0</v>
      </c>
      <c r="M39" s="21">
        <f t="shared" ca="1" si="33"/>
        <v>0</v>
      </c>
      <c r="N39" s="21">
        <f t="shared" ca="1" si="33"/>
        <v>535878.88</v>
      </c>
      <c r="O39" s="21">
        <f t="shared" ca="1" si="33"/>
        <v>765184.51560399996</v>
      </c>
      <c r="P39" s="21">
        <f t="shared" ca="1" si="33"/>
        <v>0</v>
      </c>
      <c r="Q39" s="21">
        <f t="shared" ca="1" si="33"/>
        <v>138165.54999999999</v>
      </c>
      <c r="R39" s="21">
        <f t="shared" ca="1" si="33"/>
        <v>0</v>
      </c>
      <c r="S39" s="21">
        <f t="shared" ca="1" si="33"/>
        <v>0</v>
      </c>
      <c r="T39" s="21">
        <f t="shared" ca="1" si="33"/>
        <v>1773437038.1500001</v>
      </c>
      <c r="U39" s="21">
        <f t="shared" ref="U39:AJ54" ca="1" si="34">IFERROR(INDIRECT("'"&amp;$B$2&amp;"'!"&amp;ADDRESS(MATCH($B39,INDIRECT("'"&amp;$B$2&amp;"'!$B$1:$B$1095"),0),MATCH(U$5,INDIRECT("'"&amp;$B$2&amp;"'!5:5"),0))),0)</f>
        <v>11198500.609999999</v>
      </c>
      <c r="V39" s="21">
        <f t="shared" ca="1" si="34"/>
        <v>4627402.3600000003</v>
      </c>
      <c r="W39" s="21">
        <f t="shared" ca="1" si="34"/>
        <v>10283307.029999999</v>
      </c>
      <c r="X39" s="21">
        <f t="shared" ca="1" si="34"/>
        <v>0</v>
      </c>
      <c r="Y39" s="21">
        <f t="shared" ca="1" si="34"/>
        <v>46738.275077999999</v>
      </c>
      <c r="Z39" s="21">
        <f t="shared" ca="1" si="34"/>
        <v>603910.55077800003</v>
      </c>
      <c r="AA39" s="21">
        <f t="shared" ca="1" si="34"/>
        <v>0</v>
      </c>
      <c r="AB39" s="21">
        <f t="shared" ca="1" si="34"/>
        <v>0</v>
      </c>
      <c r="AC39" s="21">
        <f t="shared" ca="1" si="34"/>
        <v>16024.654351000067</v>
      </c>
      <c r="AD39" s="21">
        <f t="shared" ca="1" si="34"/>
        <v>18771.525614000788</v>
      </c>
      <c r="AE39" s="21">
        <f t="shared" ca="1" si="34"/>
        <v>0</v>
      </c>
      <c r="AF39" s="21">
        <f t="shared" ca="1" si="34"/>
        <v>1750</v>
      </c>
      <c r="AG39" s="21">
        <f t="shared" ca="1" si="34"/>
        <v>0</v>
      </c>
      <c r="AH39" s="21">
        <f t="shared" ca="1" si="34"/>
        <v>0</v>
      </c>
      <c r="AI39" s="21">
        <f t="shared" ca="1" si="34"/>
        <v>0</v>
      </c>
      <c r="AJ39" s="21">
        <f t="shared" ca="1" si="34"/>
        <v>5653755.2600000007</v>
      </c>
      <c r="AK39" s="21">
        <f t="shared" ca="1" si="31"/>
        <v>0</v>
      </c>
      <c r="AL39" s="21">
        <f t="shared" ca="1" si="31"/>
        <v>0</v>
      </c>
      <c r="AM39" s="21">
        <f t="shared" ca="1" si="31"/>
        <v>10429.06</v>
      </c>
      <c r="AN39" s="21">
        <f t="shared" ca="1" si="31"/>
        <v>0</v>
      </c>
      <c r="AO39" s="21">
        <f t="shared" ca="1" si="31"/>
        <v>0</v>
      </c>
      <c r="AP39" s="21">
        <f t="shared" ca="1" si="31"/>
        <v>3173.19</v>
      </c>
      <c r="AQ39" s="21">
        <f t="shared" ca="1" si="31"/>
        <v>0</v>
      </c>
      <c r="AR39" s="21">
        <f t="shared" ca="1" si="31"/>
        <v>0</v>
      </c>
      <c r="AS39" s="21">
        <f t="shared" ca="1" si="31"/>
        <v>0</v>
      </c>
      <c r="AT39" s="21">
        <f t="shared" ca="1" si="31"/>
        <v>16074562.339179998</v>
      </c>
      <c r="AU39" s="21">
        <f t="shared" ca="1" si="31"/>
        <v>21588.317991001462</v>
      </c>
      <c r="AV39" s="21">
        <f t="shared" ca="1" si="31"/>
        <v>0</v>
      </c>
      <c r="AW39" s="21">
        <f t="shared" ca="1" si="31"/>
        <v>0</v>
      </c>
      <c r="AX39" s="21">
        <f t="shared" ca="1" si="31"/>
        <v>20757.216013006422</v>
      </c>
      <c r="AY39" s="21">
        <f t="shared" ca="1" si="31"/>
        <v>0</v>
      </c>
      <c r="AZ39" s="21">
        <f t="shared" ca="1" si="28"/>
        <v>0</v>
      </c>
      <c r="BA39" s="21">
        <f t="shared" ca="1" si="28"/>
        <v>0</v>
      </c>
      <c r="BB39" s="21">
        <f t="shared" ca="1" si="28"/>
        <v>0</v>
      </c>
      <c r="BC39" s="21">
        <f t="shared" ca="1" si="28"/>
        <v>0</v>
      </c>
      <c r="BD39" s="21">
        <f t="shared" ca="1" si="28"/>
        <v>29993.11</v>
      </c>
      <c r="BE39" s="21">
        <f t="shared" ca="1" si="28"/>
        <v>0</v>
      </c>
      <c r="BF39" s="21">
        <f t="shared" ca="1" si="28"/>
        <v>0</v>
      </c>
      <c r="BG39" s="21">
        <f t="shared" ca="1" si="28"/>
        <v>0</v>
      </c>
      <c r="BH39" s="21">
        <f t="shared" ca="1" si="28"/>
        <v>0</v>
      </c>
      <c r="BI39" s="21">
        <f t="shared" ca="1" si="28"/>
        <v>0</v>
      </c>
      <c r="BJ39" s="21">
        <f t="shared" ca="1" si="28"/>
        <v>0</v>
      </c>
      <c r="BK39" s="21">
        <f t="shared" ca="1" si="28"/>
        <v>0</v>
      </c>
      <c r="BL39" s="21">
        <f t="shared" ca="1" si="28"/>
        <v>0</v>
      </c>
      <c r="BM39" s="21">
        <f t="shared" ca="1" si="28"/>
        <v>0</v>
      </c>
      <c r="BN39" s="21">
        <f t="shared" ca="1" si="28"/>
        <v>1547433.9525319999</v>
      </c>
      <c r="BO39" s="21">
        <f t="shared" ref="BO39:CE54" ca="1" si="35">IFERROR(INDIRECT("'"&amp;$B$2&amp;"'!"&amp;ADDRESS(MATCH($B39,INDIRECT("'"&amp;$B$2&amp;"'!$B$1:$B$1095"),0),MATCH(BO$5,INDIRECT("'"&amp;$B$2&amp;"'!5:5"),0))),0)</f>
        <v>0</v>
      </c>
      <c r="BP39" s="21">
        <f t="shared" ca="1" si="35"/>
        <v>250332.46700301234</v>
      </c>
      <c r="BQ39" s="21">
        <f t="shared" ca="1" si="35"/>
        <v>0</v>
      </c>
      <c r="BR39" s="21">
        <f t="shared" ca="1" si="35"/>
        <v>330650.685604</v>
      </c>
      <c r="BS39" s="21">
        <f t="shared" ca="1" si="35"/>
        <v>1286884.0413190003</v>
      </c>
      <c r="BT39" s="21">
        <f t="shared" ca="1" si="35"/>
        <v>0</v>
      </c>
      <c r="BU39" s="21">
        <f t="shared" ca="1" si="35"/>
        <v>0</v>
      </c>
      <c r="BV39" s="21">
        <f t="shared" ca="1" si="35"/>
        <v>0</v>
      </c>
      <c r="BW39" s="21">
        <f t="shared" ca="1" si="35"/>
        <v>0</v>
      </c>
      <c r="BX39" s="21">
        <f t="shared" ca="1" si="35"/>
        <v>0</v>
      </c>
      <c r="BY39" s="21">
        <f t="shared" ca="1" si="35"/>
        <v>0</v>
      </c>
      <c r="BZ39" s="21">
        <f t="shared" ca="1" si="35"/>
        <v>0</v>
      </c>
      <c r="CA39" s="21">
        <f t="shared" ca="1" si="35"/>
        <v>0</v>
      </c>
      <c r="CB39" s="21">
        <f t="shared" ca="1" si="35"/>
        <v>61389.75</v>
      </c>
      <c r="CC39" s="21">
        <f t="shared" ca="1" si="35"/>
        <v>0</v>
      </c>
      <c r="CD39" s="21">
        <f t="shared" ca="1" si="32"/>
        <v>0</v>
      </c>
      <c r="CE39" s="21">
        <f t="shared" ca="1" si="32"/>
        <v>0</v>
      </c>
      <c r="CF39" s="21">
        <f t="shared" ca="1" si="32"/>
        <v>0</v>
      </c>
      <c r="CG39" s="21">
        <f t="shared" ca="1" si="32"/>
        <v>0</v>
      </c>
      <c r="CH39" s="21">
        <f t="shared" ca="1" si="32"/>
        <v>0</v>
      </c>
      <c r="CI39" s="21">
        <f t="shared" ca="1" si="32"/>
        <v>0</v>
      </c>
      <c r="CJ39" s="22">
        <f t="shared" ca="1" si="25"/>
        <v>0</v>
      </c>
      <c r="CK39" s="21">
        <f t="shared" ca="1" si="21"/>
        <v>0</v>
      </c>
      <c r="CL39" s="21">
        <f t="shared" ca="1" si="21"/>
        <v>0</v>
      </c>
      <c r="CM39" s="22">
        <f t="shared" ca="1" si="26"/>
        <v>0</v>
      </c>
      <c r="CN39" s="21">
        <f t="shared" ca="1" si="22"/>
        <v>0</v>
      </c>
      <c r="CO39" s="21">
        <f t="shared" ca="1" si="22"/>
        <v>0</v>
      </c>
      <c r="CP39" s="22">
        <f t="shared" ca="1" si="27"/>
        <v>0</v>
      </c>
      <c r="CQ39" s="21">
        <f t="shared" ref="CQ39:CU54" ca="1" si="36">IFERROR(INDIRECT("'"&amp;$B$2&amp;"'!"&amp;ADDRESS(MATCH($B39,INDIRECT("'"&amp;$B$2&amp;"'!$B$1:$B$1095"),0),MATCH(CQ$5,INDIRECT("'"&amp;$B$2&amp;"'!5:5"),0))),0)</f>
        <v>0</v>
      </c>
      <c r="CR39" s="21">
        <f t="shared" ca="1" si="36"/>
        <v>0</v>
      </c>
      <c r="CS39" s="21">
        <f t="shared" ca="1" si="36"/>
        <v>79576.659092000002</v>
      </c>
      <c r="CT39" s="21">
        <f t="shared" ca="1" si="36"/>
        <v>604408.13</v>
      </c>
      <c r="CU39" s="21">
        <f t="shared" ca="1" si="36"/>
        <v>0</v>
      </c>
      <c r="CV39" s="22">
        <f t="shared" ca="1" si="9"/>
        <v>1846566719.1451428</v>
      </c>
    </row>
    <row r="40" spans="1:100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24"/>
        <v>582415.81000000006</v>
      </c>
      <c r="E40" s="21">
        <f t="shared" ca="1" si="33"/>
        <v>40285.910000000003</v>
      </c>
      <c r="F40" s="21">
        <f t="shared" ca="1" si="33"/>
        <v>152907.82999999999</v>
      </c>
      <c r="G40" s="21">
        <f t="shared" ca="1" si="33"/>
        <v>389222.07</v>
      </c>
      <c r="H40" s="21">
        <f t="shared" ca="1" si="33"/>
        <v>0</v>
      </c>
      <c r="I40" s="21">
        <f t="shared" ca="1" si="33"/>
        <v>322341.40000000002</v>
      </c>
      <c r="J40" s="21">
        <f t="shared" ca="1" si="33"/>
        <v>0</v>
      </c>
      <c r="K40" s="21">
        <f t="shared" ca="1" si="33"/>
        <v>7138.71</v>
      </c>
      <c r="L40" s="21">
        <f t="shared" ca="1" si="33"/>
        <v>0</v>
      </c>
      <c r="M40" s="21">
        <f t="shared" ca="1" si="33"/>
        <v>0</v>
      </c>
      <c r="N40" s="21">
        <f t="shared" ca="1" si="33"/>
        <v>0</v>
      </c>
      <c r="O40" s="21">
        <f t="shared" ca="1" si="33"/>
        <v>30902999.98</v>
      </c>
      <c r="P40" s="21">
        <f t="shared" ca="1" si="33"/>
        <v>0</v>
      </c>
      <c r="Q40" s="21">
        <f t="shared" ca="1" si="33"/>
        <v>0</v>
      </c>
      <c r="R40" s="21">
        <f t="shared" ca="1" si="33"/>
        <v>0</v>
      </c>
      <c r="S40" s="21">
        <f t="shared" ca="1" si="33"/>
        <v>0</v>
      </c>
      <c r="T40" s="21">
        <f t="shared" ca="1" si="33"/>
        <v>0</v>
      </c>
      <c r="U40" s="21">
        <f t="shared" ca="1" si="34"/>
        <v>0</v>
      </c>
      <c r="V40" s="21">
        <f t="shared" ca="1" si="34"/>
        <v>139061.63</v>
      </c>
      <c r="W40" s="21">
        <f t="shared" ca="1" si="34"/>
        <v>2517794.4700000002</v>
      </c>
      <c r="X40" s="21">
        <f t="shared" ca="1" si="34"/>
        <v>4976.68</v>
      </c>
      <c r="Y40" s="21">
        <f t="shared" ca="1" si="34"/>
        <v>0</v>
      </c>
      <c r="Z40" s="21">
        <f t="shared" ca="1" si="34"/>
        <v>0</v>
      </c>
      <c r="AA40" s="21">
        <f t="shared" ca="1" si="34"/>
        <v>0</v>
      </c>
      <c r="AB40" s="21">
        <f t="shared" ca="1" si="34"/>
        <v>0</v>
      </c>
      <c r="AC40" s="21">
        <f t="shared" ca="1" si="34"/>
        <v>6623.35</v>
      </c>
      <c r="AD40" s="21">
        <f t="shared" ca="1" si="34"/>
        <v>21918.69</v>
      </c>
      <c r="AE40" s="21">
        <f t="shared" ca="1" si="34"/>
        <v>0</v>
      </c>
      <c r="AF40" s="21">
        <f t="shared" ca="1" si="34"/>
        <v>0</v>
      </c>
      <c r="AG40" s="21">
        <f t="shared" ca="1" si="34"/>
        <v>0</v>
      </c>
      <c r="AH40" s="21">
        <f t="shared" ca="1" si="34"/>
        <v>0</v>
      </c>
      <c r="AI40" s="21">
        <f t="shared" ca="1" si="34"/>
        <v>0</v>
      </c>
      <c r="AJ40" s="21">
        <f t="shared" ca="1" si="34"/>
        <v>0</v>
      </c>
      <c r="AK40" s="21">
        <f t="shared" ca="1" si="31"/>
        <v>0</v>
      </c>
      <c r="AL40" s="21">
        <f t="shared" ca="1" si="31"/>
        <v>0</v>
      </c>
      <c r="AM40" s="21">
        <f t="shared" ca="1" si="31"/>
        <v>0</v>
      </c>
      <c r="AN40" s="21">
        <f t="shared" ca="1" si="31"/>
        <v>0</v>
      </c>
      <c r="AO40" s="21">
        <f t="shared" ca="1" si="31"/>
        <v>0</v>
      </c>
      <c r="AP40" s="21">
        <f t="shared" ca="1" si="31"/>
        <v>0</v>
      </c>
      <c r="AQ40" s="21">
        <f t="shared" ca="1" si="31"/>
        <v>0</v>
      </c>
      <c r="AR40" s="21">
        <f t="shared" ca="1" si="31"/>
        <v>0</v>
      </c>
      <c r="AS40" s="21">
        <f t="shared" ca="1" si="31"/>
        <v>0</v>
      </c>
      <c r="AT40" s="21">
        <f t="shared" ca="1" si="31"/>
        <v>3821297.69</v>
      </c>
      <c r="AU40" s="21">
        <f t="shared" ca="1" si="31"/>
        <v>127519.03999999999</v>
      </c>
      <c r="AV40" s="21">
        <f t="shared" ca="1" si="31"/>
        <v>0</v>
      </c>
      <c r="AW40" s="21">
        <f t="shared" ca="1" si="31"/>
        <v>0</v>
      </c>
      <c r="AX40" s="21">
        <f t="shared" ca="1" si="31"/>
        <v>0</v>
      </c>
      <c r="AY40" s="21">
        <f t="shared" ca="1" si="31"/>
        <v>0</v>
      </c>
      <c r="AZ40" s="21">
        <f t="shared" ca="1" si="28"/>
        <v>0</v>
      </c>
      <c r="BA40" s="21">
        <f t="shared" ca="1" si="28"/>
        <v>0</v>
      </c>
      <c r="BB40" s="21">
        <f t="shared" ca="1" si="28"/>
        <v>0</v>
      </c>
      <c r="BC40" s="21">
        <f t="shared" ca="1" si="28"/>
        <v>0</v>
      </c>
      <c r="BD40" s="21">
        <f t="shared" ca="1" si="28"/>
        <v>65596.539999999994</v>
      </c>
      <c r="BE40" s="21">
        <f t="shared" ca="1" si="28"/>
        <v>0</v>
      </c>
      <c r="BF40" s="21">
        <f t="shared" ca="1" si="28"/>
        <v>0</v>
      </c>
      <c r="BG40" s="21">
        <f t="shared" ca="1" si="28"/>
        <v>0</v>
      </c>
      <c r="BH40" s="21">
        <f t="shared" ca="1" si="28"/>
        <v>0</v>
      </c>
      <c r="BI40" s="21">
        <f t="shared" ca="1" si="28"/>
        <v>0</v>
      </c>
      <c r="BJ40" s="21">
        <f t="shared" ca="1" si="28"/>
        <v>0</v>
      </c>
      <c r="BK40" s="21">
        <f t="shared" ca="1" si="28"/>
        <v>0</v>
      </c>
      <c r="BL40" s="21">
        <f t="shared" ca="1" si="28"/>
        <v>0</v>
      </c>
      <c r="BM40" s="21">
        <f t="shared" ca="1" si="28"/>
        <v>0</v>
      </c>
      <c r="BN40" s="21">
        <f t="shared" ca="1" si="28"/>
        <v>60019.53</v>
      </c>
      <c r="BO40" s="21">
        <f t="shared" ca="1" si="35"/>
        <v>0</v>
      </c>
      <c r="BP40" s="21">
        <f t="shared" ca="1" si="35"/>
        <v>80396.75</v>
      </c>
      <c r="BQ40" s="21">
        <f t="shared" ca="1" si="35"/>
        <v>0</v>
      </c>
      <c r="BR40" s="21">
        <f t="shared" ca="1" si="35"/>
        <v>1300</v>
      </c>
      <c r="BS40" s="21">
        <f t="shared" ca="1" si="35"/>
        <v>12720.46</v>
      </c>
      <c r="BT40" s="21">
        <f t="shared" ca="1" si="35"/>
        <v>0</v>
      </c>
      <c r="BU40" s="21">
        <f t="shared" ca="1" si="35"/>
        <v>0</v>
      </c>
      <c r="BV40" s="21">
        <f t="shared" ca="1" si="35"/>
        <v>0</v>
      </c>
      <c r="BW40" s="21">
        <f t="shared" ca="1" si="35"/>
        <v>0</v>
      </c>
      <c r="BX40" s="21">
        <f t="shared" ca="1" si="35"/>
        <v>0</v>
      </c>
      <c r="BY40" s="21">
        <f t="shared" ca="1" si="35"/>
        <v>0</v>
      </c>
      <c r="BZ40" s="21">
        <f t="shared" ca="1" si="35"/>
        <v>0</v>
      </c>
      <c r="CA40" s="21">
        <f t="shared" ca="1" si="35"/>
        <v>0</v>
      </c>
      <c r="CB40" s="21">
        <f t="shared" ca="1" si="35"/>
        <v>0</v>
      </c>
      <c r="CC40" s="21">
        <f t="shared" ca="1" si="35"/>
        <v>0</v>
      </c>
      <c r="CD40" s="21">
        <f t="shared" ca="1" si="32"/>
        <v>0</v>
      </c>
      <c r="CE40" s="21">
        <f t="shared" ca="1" si="32"/>
        <v>0</v>
      </c>
      <c r="CF40" s="21">
        <f t="shared" ca="1" si="32"/>
        <v>0</v>
      </c>
      <c r="CG40" s="21">
        <f t="shared" ca="1" si="32"/>
        <v>0</v>
      </c>
      <c r="CH40" s="21">
        <f t="shared" ca="1" si="32"/>
        <v>0</v>
      </c>
      <c r="CI40" s="21">
        <f t="shared" ca="1" si="32"/>
        <v>0</v>
      </c>
      <c r="CJ40" s="22">
        <f t="shared" ca="1" si="25"/>
        <v>0</v>
      </c>
      <c r="CK40" s="21">
        <f t="shared" ca="1" si="21"/>
        <v>0</v>
      </c>
      <c r="CL40" s="21">
        <f t="shared" ca="1" si="21"/>
        <v>0</v>
      </c>
      <c r="CM40" s="22">
        <f t="shared" ca="1" si="26"/>
        <v>0</v>
      </c>
      <c r="CN40" s="21">
        <f t="shared" ca="1" si="22"/>
        <v>0</v>
      </c>
      <c r="CO40" s="21">
        <f t="shared" ca="1" si="22"/>
        <v>0</v>
      </c>
      <c r="CP40" s="22">
        <f t="shared" ca="1" si="27"/>
        <v>0</v>
      </c>
      <c r="CQ40" s="21">
        <f t="shared" ca="1" si="36"/>
        <v>0</v>
      </c>
      <c r="CR40" s="21">
        <f t="shared" ca="1" si="36"/>
        <v>0</v>
      </c>
      <c r="CS40" s="21">
        <f t="shared" ca="1" si="36"/>
        <v>6359.31</v>
      </c>
      <c r="CT40" s="21">
        <f t="shared" ca="1" si="36"/>
        <v>0</v>
      </c>
      <c r="CU40" s="21">
        <f t="shared" ca="1" si="36"/>
        <v>0</v>
      </c>
      <c r="CV40" s="22">
        <f t="shared" ca="1" si="9"/>
        <v>38680480.039999999</v>
      </c>
    </row>
    <row r="41" spans="1:100" ht="12.75" customHeight="1" x14ac:dyDescent="0.3">
      <c r="A41" s="64" t="s">
        <v>214</v>
      </c>
      <c r="B41" s="20">
        <v>1047</v>
      </c>
      <c r="C41" s="65" t="s">
        <v>147</v>
      </c>
      <c r="D41" s="22">
        <f t="shared" ca="1" si="24"/>
        <v>0</v>
      </c>
      <c r="E41" s="21">
        <f t="shared" ca="1" si="33"/>
        <v>0</v>
      </c>
      <c r="F41" s="21">
        <f t="shared" ca="1" si="33"/>
        <v>0</v>
      </c>
      <c r="G41" s="21">
        <f t="shared" ca="1" si="33"/>
        <v>0</v>
      </c>
      <c r="H41" s="21">
        <f t="shared" ca="1" si="33"/>
        <v>0</v>
      </c>
      <c r="I41" s="21">
        <f t="shared" ca="1" si="33"/>
        <v>0</v>
      </c>
      <c r="J41" s="21">
        <f t="shared" ca="1" si="33"/>
        <v>0</v>
      </c>
      <c r="K41" s="21">
        <f t="shared" ca="1" si="33"/>
        <v>0</v>
      </c>
      <c r="L41" s="21">
        <f t="shared" ca="1" si="33"/>
        <v>0</v>
      </c>
      <c r="M41" s="21">
        <f t="shared" ca="1" si="33"/>
        <v>0</v>
      </c>
      <c r="N41" s="21">
        <f t="shared" ca="1" si="33"/>
        <v>0</v>
      </c>
      <c r="O41" s="21">
        <f t="shared" ca="1" si="33"/>
        <v>0</v>
      </c>
      <c r="P41" s="21">
        <f t="shared" ca="1" si="33"/>
        <v>0</v>
      </c>
      <c r="Q41" s="21">
        <f t="shared" ca="1" si="33"/>
        <v>0</v>
      </c>
      <c r="R41" s="21">
        <f t="shared" ca="1" si="33"/>
        <v>0</v>
      </c>
      <c r="S41" s="21">
        <f t="shared" ca="1" si="33"/>
        <v>0</v>
      </c>
      <c r="T41" s="21">
        <f t="shared" ca="1" si="33"/>
        <v>0</v>
      </c>
      <c r="U41" s="21">
        <f t="shared" ca="1" si="34"/>
        <v>0</v>
      </c>
      <c r="V41" s="21">
        <f t="shared" ca="1" si="34"/>
        <v>0</v>
      </c>
      <c r="W41" s="21">
        <f t="shared" ca="1" si="34"/>
        <v>0</v>
      </c>
      <c r="X41" s="21">
        <f t="shared" ca="1" si="34"/>
        <v>0</v>
      </c>
      <c r="Y41" s="21">
        <f t="shared" ca="1" si="34"/>
        <v>0</v>
      </c>
      <c r="Z41" s="21">
        <f t="shared" ca="1" si="34"/>
        <v>0</v>
      </c>
      <c r="AA41" s="21">
        <f t="shared" ca="1" si="34"/>
        <v>0</v>
      </c>
      <c r="AB41" s="21">
        <f t="shared" ca="1" si="34"/>
        <v>0</v>
      </c>
      <c r="AC41" s="21">
        <f t="shared" ca="1" si="34"/>
        <v>0</v>
      </c>
      <c r="AD41" s="21">
        <f t="shared" ca="1" si="34"/>
        <v>0</v>
      </c>
      <c r="AE41" s="21">
        <f t="shared" ca="1" si="34"/>
        <v>0</v>
      </c>
      <c r="AF41" s="21">
        <f t="shared" ca="1" si="34"/>
        <v>0</v>
      </c>
      <c r="AG41" s="21">
        <f t="shared" ca="1" si="34"/>
        <v>0</v>
      </c>
      <c r="AH41" s="21">
        <f t="shared" ca="1" si="34"/>
        <v>0</v>
      </c>
      <c r="AI41" s="21">
        <f t="shared" ca="1" si="34"/>
        <v>0</v>
      </c>
      <c r="AJ41" s="21">
        <f t="shared" ca="1" si="34"/>
        <v>0</v>
      </c>
      <c r="AK41" s="21">
        <f t="shared" ca="1" si="31"/>
        <v>0</v>
      </c>
      <c r="AL41" s="21">
        <f t="shared" ca="1" si="31"/>
        <v>0</v>
      </c>
      <c r="AM41" s="21">
        <f t="shared" ca="1" si="31"/>
        <v>0</v>
      </c>
      <c r="AN41" s="21">
        <f t="shared" ca="1" si="31"/>
        <v>0</v>
      </c>
      <c r="AO41" s="21">
        <f t="shared" ca="1" si="31"/>
        <v>0</v>
      </c>
      <c r="AP41" s="21">
        <f t="shared" ca="1" si="31"/>
        <v>0</v>
      </c>
      <c r="AQ41" s="21">
        <f t="shared" ca="1" si="31"/>
        <v>0</v>
      </c>
      <c r="AR41" s="21">
        <f t="shared" ca="1" si="31"/>
        <v>0</v>
      </c>
      <c r="AS41" s="21">
        <f t="shared" ca="1" si="31"/>
        <v>0</v>
      </c>
      <c r="AT41" s="21">
        <f t="shared" ca="1" si="31"/>
        <v>0</v>
      </c>
      <c r="AU41" s="21">
        <f t="shared" ca="1" si="31"/>
        <v>0</v>
      </c>
      <c r="AV41" s="21">
        <f t="shared" ca="1" si="31"/>
        <v>0</v>
      </c>
      <c r="AW41" s="21">
        <f t="shared" ca="1" si="31"/>
        <v>0</v>
      </c>
      <c r="AX41" s="21">
        <f t="shared" ca="1" si="31"/>
        <v>0</v>
      </c>
      <c r="AY41" s="21">
        <f t="shared" ca="1" si="31"/>
        <v>0</v>
      </c>
      <c r="AZ41" s="21">
        <f t="shared" ca="1" si="28"/>
        <v>0</v>
      </c>
      <c r="BA41" s="21">
        <f t="shared" ca="1" si="28"/>
        <v>0</v>
      </c>
      <c r="BB41" s="21">
        <f t="shared" ca="1" si="28"/>
        <v>0</v>
      </c>
      <c r="BC41" s="21">
        <f t="shared" ca="1" si="28"/>
        <v>0</v>
      </c>
      <c r="BD41" s="21">
        <f t="shared" ca="1" si="28"/>
        <v>0</v>
      </c>
      <c r="BE41" s="21">
        <f t="shared" ca="1" si="28"/>
        <v>0</v>
      </c>
      <c r="BF41" s="21">
        <f t="shared" ca="1" si="28"/>
        <v>0</v>
      </c>
      <c r="BG41" s="21">
        <f t="shared" ca="1" si="28"/>
        <v>0</v>
      </c>
      <c r="BH41" s="21">
        <f t="shared" ca="1" si="28"/>
        <v>0</v>
      </c>
      <c r="BI41" s="21">
        <f t="shared" ca="1" si="28"/>
        <v>0</v>
      </c>
      <c r="BJ41" s="21">
        <f t="shared" ca="1" si="28"/>
        <v>0</v>
      </c>
      <c r="BK41" s="21">
        <f t="shared" ca="1" si="28"/>
        <v>0</v>
      </c>
      <c r="BL41" s="21">
        <f t="shared" ca="1" si="28"/>
        <v>0</v>
      </c>
      <c r="BM41" s="21">
        <f t="shared" ca="1" si="28"/>
        <v>0</v>
      </c>
      <c r="BN41" s="21">
        <f t="shared" ca="1" si="28"/>
        <v>0</v>
      </c>
      <c r="BO41" s="21">
        <f t="shared" ca="1" si="35"/>
        <v>0</v>
      </c>
      <c r="BP41" s="21">
        <f t="shared" ca="1" si="35"/>
        <v>0</v>
      </c>
      <c r="BQ41" s="21">
        <f t="shared" ca="1" si="35"/>
        <v>0</v>
      </c>
      <c r="BR41" s="21">
        <f t="shared" ca="1" si="35"/>
        <v>0</v>
      </c>
      <c r="BS41" s="21">
        <f t="shared" ca="1" si="35"/>
        <v>0</v>
      </c>
      <c r="BT41" s="21">
        <f t="shared" ca="1" si="35"/>
        <v>0</v>
      </c>
      <c r="BU41" s="21">
        <f t="shared" ca="1" si="35"/>
        <v>0</v>
      </c>
      <c r="BV41" s="21">
        <f t="shared" ca="1" si="35"/>
        <v>0</v>
      </c>
      <c r="BW41" s="21">
        <f t="shared" ca="1" si="35"/>
        <v>0</v>
      </c>
      <c r="BX41" s="21">
        <f t="shared" ca="1" si="35"/>
        <v>0</v>
      </c>
      <c r="BY41" s="21">
        <f t="shared" ca="1" si="35"/>
        <v>0</v>
      </c>
      <c r="BZ41" s="21">
        <f t="shared" ca="1" si="35"/>
        <v>0</v>
      </c>
      <c r="CA41" s="21">
        <f t="shared" ca="1" si="35"/>
        <v>0</v>
      </c>
      <c r="CB41" s="21">
        <f t="shared" ca="1" si="35"/>
        <v>0</v>
      </c>
      <c r="CC41" s="21">
        <f t="shared" ca="1" si="35"/>
        <v>0</v>
      </c>
      <c r="CD41" s="21">
        <f t="shared" ca="1" si="32"/>
        <v>0</v>
      </c>
      <c r="CE41" s="21">
        <f t="shared" ca="1" si="32"/>
        <v>0</v>
      </c>
      <c r="CF41" s="21">
        <f t="shared" ca="1" si="32"/>
        <v>0</v>
      </c>
      <c r="CG41" s="21">
        <f t="shared" ca="1" si="32"/>
        <v>0</v>
      </c>
      <c r="CH41" s="21">
        <f t="shared" ca="1" si="32"/>
        <v>0</v>
      </c>
      <c r="CI41" s="21">
        <f t="shared" ca="1" si="32"/>
        <v>0</v>
      </c>
      <c r="CJ41" s="22">
        <f t="shared" ca="1" si="25"/>
        <v>0</v>
      </c>
      <c r="CK41" s="21">
        <f t="shared" ca="1" si="21"/>
        <v>0</v>
      </c>
      <c r="CL41" s="21">
        <f t="shared" ca="1" si="21"/>
        <v>0</v>
      </c>
      <c r="CM41" s="22">
        <f t="shared" ca="1" si="26"/>
        <v>0</v>
      </c>
      <c r="CN41" s="21">
        <f t="shared" ca="1" si="22"/>
        <v>0</v>
      </c>
      <c r="CO41" s="21">
        <f t="shared" ca="1" si="22"/>
        <v>0</v>
      </c>
      <c r="CP41" s="22">
        <f t="shared" ca="1" si="27"/>
        <v>0</v>
      </c>
      <c r="CQ41" s="21">
        <f t="shared" ca="1" si="36"/>
        <v>0</v>
      </c>
      <c r="CR41" s="21">
        <f t="shared" ca="1" si="36"/>
        <v>0</v>
      </c>
      <c r="CS41" s="21">
        <f t="shared" ca="1" si="36"/>
        <v>0</v>
      </c>
      <c r="CT41" s="21">
        <f t="shared" ca="1" si="36"/>
        <v>0</v>
      </c>
      <c r="CU41" s="21">
        <f t="shared" ca="1" si="36"/>
        <v>0</v>
      </c>
      <c r="CV41" s="22">
        <f t="shared" ca="1" si="9"/>
        <v>0</v>
      </c>
    </row>
    <row r="42" spans="1:100" ht="12.75" customHeight="1" x14ac:dyDescent="0.3">
      <c r="A42" s="64" t="s">
        <v>216</v>
      </c>
      <c r="B42" s="20">
        <v>1048</v>
      </c>
      <c r="C42" s="65" t="s">
        <v>147</v>
      </c>
      <c r="D42" s="22">
        <f t="shared" ca="1" si="24"/>
        <v>304571.33</v>
      </c>
      <c r="E42" s="21">
        <f t="shared" ca="1" si="33"/>
        <v>57513.81</v>
      </c>
      <c r="F42" s="21">
        <f t="shared" ca="1" si="33"/>
        <v>243923.22</v>
      </c>
      <c r="G42" s="21">
        <f t="shared" ca="1" si="33"/>
        <v>3134.3</v>
      </c>
      <c r="H42" s="21">
        <f t="shared" ca="1" si="33"/>
        <v>0</v>
      </c>
      <c r="I42" s="21">
        <f t="shared" ca="1" si="33"/>
        <v>316008.73999999993</v>
      </c>
      <c r="J42" s="21">
        <f t="shared" ca="1" si="33"/>
        <v>0</v>
      </c>
      <c r="K42" s="21">
        <f t="shared" ca="1" si="33"/>
        <v>0</v>
      </c>
      <c r="L42" s="21">
        <f t="shared" ca="1" si="33"/>
        <v>0</v>
      </c>
      <c r="M42" s="21">
        <f t="shared" ca="1" si="33"/>
        <v>0</v>
      </c>
      <c r="N42" s="21">
        <f t="shared" ca="1" si="33"/>
        <v>0</v>
      </c>
      <c r="O42" s="21">
        <f t="shared" ca="1" si="33"/>
        <v>2896.9699999999993</v>
      </c>
      <c r="P42" s="21">
        <f t="shared" ca="1" si="33"/>
        <v>0</v>
      </c>
      <c r="Q42" s="21">
        <f t="shared" ca="1" si="33"/>
        <v>-1574.659999999998</v>
      </c>
      <c r="R42" s="21">
        <f t="shared" ca="1" si="33"/>
        <v>0</v>
      </c>
      <c r="S42" s="21">
        <f t="shared" ca="1" si="33"/>
        <v>0</v>
      </c>
      <c r="T42" s="21">
        <f t="shared" ca="1" si="33"/>
        <v>14714655.560000036</v>
      </c>
      <c r="U42" s="21">
        <f t="shared" ca="1" si="34"/>
        <v>0</v>
      </c>
      <c r="V42" s="21">
        <f t="shared" ca="1" si="34"/>
        <v>1135117.2600000016</v>
      </c>
      <c r="W42" s="21">
        <f t="shared" ca="1" si="34"/>
        <v>6424452.3499999875</v>
      </c>
      <c r="X42" s="21">
        <f t="shared" ca="1" si="34"/>
        <v>0</v>
      </c>
      <c r="Y42" s="21">
        <f t="shared" ca="1" si="34"/>
        <v>445866.67</v>
      </c>
      <c r="Z42" s="21">
        <f t="shared" ca="1" si="34"/>
        <v>9324.1699999999873</v>
      </c>
      <c r="AA42" s="21">
        <f t="shared" ca="1" si="34"/>
        <v>0</v>
      </c>
      <c r="AB42" s="21">
        <f t="shared" ca="1" si="34"/>
        <v>0</v>
      </c>
      <c r="AC42" s="21">
        <f t="shared" ca="1" si="34"/>
        <v>9269.2500000000018</v>
      </c>
      <c r="AD42" s="21">
        <f t="shared" ca="1" si="34"/>
        <v>13213.269999999997</v>
      </c>
      <c r="AE42" s="21">
        <f t="shared" ca="1" si="34"/>
        <v>0</v>
      </c>
      <c r="AF42" s="21">
        <f t="shared" ca="1" si="34"/>
        <v>698.44</v>
      </c>
      <c r="AG42" s="21">
        <f t="shared" ca="1" si="34"/>
        <v>0</v>
      </c>
      <c r="AH42" s="21">
        <f t="shared" ca="1" si="34"/>
        <v>0</v>
      </c>
      <c r="AI42" s="21">
        <f t="shared" ca="1" si="34"/>
        <v>0</v>
      </c>
      <c r="AJ42" s="21">
        <f t="shared" ca="1" si="34"/>
        <v>0</v>
      </c>
      <c r="AK42" s="21">
        <f t="shared" ca="1" si="31"/>
        <v>0</v>
      </c>
      <c r="AL42" s="21">
        <f t="shared" ca="1" si="31"/>
        <v>0</v>
      </c>
      <c r="AM42" s="21">
        <f t="shared" ca="1" si="31"/>
        <v>0</v>
      </c>
      <c r="AN42" s="21">
        <f t="shared" ca="1" si="31"/>
        <v>0</v>
      </c>
      <c r="AO42" s="21">
        <f t="shared" ca="1" si="31"/>
        <v>0</v>
      </c>
      <c r="AP42" s="21">
        <f t="shared" ca="1" si="31"/>
        <v>125</v>
      </c>
      <c r="AQ42" s="21">
        <f t="shared" ca="1" si="31"/>
        <v>0</v>
      </c>
      <c r="AR42" s="21">
        <f t="shared" ca="1" si="31"/>
        <v>0</v>
      </c>
      <c r="AS42" s="21">
        <f t="shared" ca="1" si="31"/>
        <v>0</v>
      </c>
      <c r="AT42" s="21">
        <f t="shared" ca="1" si="31"/>
        <v>5710310.3199999956</v>
      </c>
      <c r="AU42" s="21">
        <f t="shared" ca="1" si="31"/>
        <v>181643.62000000011</v>
      </c>
      <c r="AV42" s="21">
        <f t="shared" ca="1" si="31"/>
        <v>10224.809999999996</v>
      </c>
      <c r="AW42" s="21">
        <f t="shared" ca="1" si="31"/>
        <v>0</v>
      </c>
      <c r="AX42" s="21">
        <f t="shared" ca="1" si="31"/>
        <v>66364.3</v>
      </c>
      <c r="AY42" s="21">
        <f t="shared" ca="1" si="31"/>
        <v>0</v>
      </c>
      <c r="AZ42" s="21">
        <f t="shared" ca="1" si="28"/>
        <v>0</v>
      </c>
      <c r="BA42" s="21">
        <f t="shared" ca="1" si="28"/>
        <v>0</v>
      </c>
      <c r="BB42" s="21">
        <f t="shared" ca="1" si="28"/>
        <v>0</v>
      </c>
      <c r="BC42" s="21">
        <f t="shared" ca="1" si="28"/>
        <v>0</v>
      </c>
      <c r="BD42" s="21">
        <f t="shared" ca="1" si="28"/>
        <v>728500.4899999972</v>
      </c>
      <c r="BE42" s="21">
        <f t="shared" ca="1" si="28"/>
        <v>0</v>
      </c>
      <c r="BF42" s="21">
        <f t="shared" ca="1" si="28"/>
        <v>0</v>
      </c>
      <c r="BG42" s="21">
        <f t="shared" ca="1" si="28"/>
        <v>0</v>
      </c>
      <c r="BH42" s="21">
        <f t="shared" ca="1" si="28"/>
        <v>0</v>
      </c>
      <c r="BI42" s="21">
        <f t="shared" ca="1" si="28"/>
        <v>0</v>
      </c>
      <c r="BJ42" s="21">
        <f t="shared" ca="1" si="28"/>
        <v>0</v>
      </c>
      <c r="BK42" s="21">
        <f t="shared" ca="1" si="28"/>
        <v>0</v>
      </c>
      <c r="BL42" s="21">
        <f t="shared" ca="1" si="28"/>
        <v>436.69999999999919</v>
      </c>
      <c r="BM42" s="21">
        <f t="shared" ca="1" si="28"/>
        <v>0</v>
      </c>
      <c r="BN42" s="21">
        <f t="shared" ca="1" si="28"/>
        <v>60715.670000000049</v>
      </c>
      <c r="BO42" s="21">
        <f t="shared" ca="1" si="35"/>
        <v>0</v>
      </c>
      <c r="BP42" s="21">
        <f t="shared" ca="1" si="35"/>
        <v>701065.45000000007</v>
      </c>
      <c r="BQ42" s="21">
        <f t="shared" ca="1" si="35"/>
        <v>0</v>
      </c>
      <c r="BR42" s="21">
        <f t="shared" ca="1" si="35"/>
        <v>776.22</v>
      </c>
      <c r="BS42" s="21">
        <f t="shared" ca="1" si="35"/>
        <v>15155.320000000002</v>
      </c>
      <c r="BT42" s="21">
        <f t="shared" ca="1" si="35"/>
        <v>0</v>
      </c>
      <c r="BU42" s="21">
        <f t="shared" ca="1" si="35"/>
        <v>0</v>
      </c>
      <c r="BV42" s="21">
        <f t="shared" ca="1" si="35"/>
        <v>0</v>
      </c>
      <c r="BW42" s="21">
        <f t="shared" ca="1" si="35"/>
        <v>0</v>
      </c>
      <c r="BX42" s="21">
        <f t="shared" ca="1" si="35"/>
        <v>0</v>
      </c>
      <c r="BY42" s="21">
        <f t="shared" ca="1" si="35"/>
        <v>0</v>
      </c>
      <c r="BZ42" s="21">
        <f t="shared" ca="1" si="35"/>
        <v>0</v>
      </c>
      <c r="CA42" s="21">
        <f t="shared" ca="1" si="35"/>
        <v>0</v>
      </c>
      <c r="CB42" s="21">
        <f t="shared" ca="1" si="35"/>
        <v>-2.3874235921539366E-12</v>
      </c>
      <c r="CC42" s="21">
        <f t="shared" ca="1" si="35"/>
        <v>0</v>
      </c>
      <c r="CD42" s="21">
        <f t="shared" ca="1" si="32"/>
        <v>3041008.4499999997</v>
      </c>
      <c r="CE42" s="21">
        <f t="shared" ca="1" si="32"/>
        <v>0</v>
      </c>
      <c r="CF42" s="21">
        <f t="shared" ca="1" si="32"/>
        <v>0</v>
      </c>
      <c r="CG42" s="21">
        <f t="shared" ca="1" si="32"/>
        <v>0</v>
      </c>
      <c r="CH42" s="21">
        <f t="shared" ca="1" si="32"/>
        <v>0</v>
      </c>
      <c r="CI42" s="21">
        <f t="shared" ca="1" si="32"/>
        <v>0</v>
      </c>
      <c r="CJ42" s="22">
        <f t="shared" ca="1" si="25"/>
        <v>39013151.259999998</v>
      </c>
      <c r="CK42" s="21">
        <f t="shared" ca="1" si="21"/>
        <v>0</v>
      </c>
      <c r="CL42" s="21">
        <f t="shared" ca="1" si="21"/>
        <v>0</v>
      </c>
      <c r="CM42" s="22">
        <f t="shared" ca="1" si="26"/>
        <v>13781167.01</v>
      </c>
      <c r="CN42" s="21">
        <f t="shared" ca="1" si="22"/>
        <v>0</v>
      </c>
      <c r="CO42" s="21">
        <f t="shared" ca="1" si="22"/>
        <v>13781167.01</v>
      </c>
      <c r="CP42" s="22">
        <f t="shared" ca="1" si="27"/>
        <v>25231984.25</v>
      </c>
      <c r="CQ42" s="21">
        <f t="shared" ca="1" si="36"/>
        <v>0</v>
      </c>
      <c r="CR42" s="21">
        <f t="shared" ca="1" si="36"/>
        <v>25231984.25</v>
      </c>
      <c r="CS42" s="21">
        <f t="shared" ca="1" si="36"/>
        <v>45093.8</v>
      </c>
      <c r="CT42" s="21">
        <f t="shared" ca="1" si="36"/>
        <v>0</v>
      </c>
      <c r="CU42" s="21">
        <f t="shared" ca="1" si="36"/>
        <v>0</v>
      </c>
      <c r="CV42" s="22">
        <f t="shared" ca="1" si="9"/>
        <v>72949070.76000002</v>
      </c>
    </row>
    <row r="43" spans="1:100" ht="12.75" customHeight="1" x14ac:dyDescent="0.3">
      <c r="A43" s="64" t="s">
        <v>218</v>
      </c>
      <c r="B43" s="20">
        <v>1049</v>
      </c>
      <c r="C43" s="65" t="s">
        <v>147</v>
      </c>
      <c r="D43" s="22">
        <f t="shared" ca="1" si="24"/>
        <v>16577.349999999999</v>
      </c>
      <c r="E43" s="21">
        <f t="shared" ca="1" si="33"/>
        <v>16470.349999999999</v>
      </c>
      <c r="F43" s="21">
        <f t="shared" ca="1" si="33"/>
        <v>0</v>
      </c>
      <c r="G43" s="21">
        <f t="shared" ca="1" si="33"/>
        <v>107</v>
      </c>
      <c r="H43" s="21">
        <f t="shared" ca="1" si="33"/>
        <v>0</v>
      </c>
      <c r="I43" s="21">
        <f t="shared" ca="1" si="33"/>
        <v>78985.790000000008</v>
      </c>
      <c r="J43" s="21">
        <f t="shared" ca="1" si="33"/>
        <v>0</v>
      </c>
      <c r="K43" s="21">
        <f t="shared" ca="1" si="33"/>
        <v>0</v>
      </c>
      <c r="L43" s="21">
        <f t="shared" ca="1" si="33"/>
        <v>0</v>
      </c>
      <c r="M43" s="21">
        <f t="shared" ca="1" si="33"/>
        <v>0</v>
      </c>
      <c r="N43" s="21">
        <f t="shared" ca="1" si="33"/>
        <v>0</v>
      </c>
      <c r="O43" s="21">
        <f t="shared" ca="1" si="33"/>
        <v>1740.85</v>
      </c>
      <c r="P43" s="21">
        <f t="shared" ca="1" si="33"/>
        <v>0</v>
      </c>
      <c r="Q43" s="21">
        <f t="shared" ca="1" si="33"/>
        <v>0</v>
      </c>
      <c r="R43" s="21">
        <f t="shared" ca="1" si="33"/>
        <v>0</v>
      </c>
      <c r="S43" s="21">
        <f t="shared" ca="1" si="33"/>
        <v>0</v>
      </c>
      <c r="T43" s="21">
        <f t="shared" ca="1" si="33"/>
        <v>531121.68000000005</v>
      </c>
      <c r="U43" s="21">
        <f t="shared" ca="1" si="34"/>
        <v>0</v>
      </c>
      <c r="V43" s="21">
        <f t="shared" ca="1" si="34"/>
        <v>116577.05999999998</v>
      </c>
      <c r="W43" s="21">
        <f t="shared" ca="1" si="34"/>
        <v>467907.18999999989</v>
      </c>
      <c r="X43" s="21">
        <f t="shared" ca="1" si="34"/>
        <v>0</v>
      </c>
      <c r="Y43" s="21">
        <f t="shared" ca="1" si="34"/>
        <v>0</v>
      </c>
      <c r="Z43" s="21">
        <f t="shared" ca="1" si="34"/>
        <v>14327.760000000002</v>
      </c>
      <c r="AA43" s="21">
        <f t="shared" ca="1" si="34"/>
        <v>0</v>
      </c>
      <c r="AB43" s="21">
        <f t="shared" ca="1" si="34"/>
        <v>0</v>
      </c>
      <c r="AC43" s="21">
        <f t="shared" ca="1" si="34"/>
        <v>646.48</v>
      </c>
      <c r="AD43" s="21">
        <f t="shared" ca="1" si="34"/>
        <v>2094.4799999999996</v>
      </c>
      <c r="AE43" s="21">
        <f t="shared" ca="1" si="34"/>
        <v>0</v>
      </c>
      <c r="AF43" s="21">
        <f t="shared" ca="1" si="34"/>
        <v>0</v>
      </c>
      <c r="AG43" s="21">
        <f t="shared" ca="1" si="34"/>
        <v>0</v>
      </c>
      <c r="AH43" s="21">
        <f t="shared" ca="1" si="34"/>
        <v>0</v>
      </c>
      <c r="AI43" s="21">
        <f t="shared" ca="1" si="34"/>
        <v>0</v>
      </c>
      <c r="AJ43" s="21">
        <f t="shared" ca="1" si="34"/>
        <v>0</v>
      </c>
      <c r="AK43" s="21">
        <f t="shared" ca="1" si="31"/>
        <v>0</v>
      </c>
      <c r="AL43" s="21">
        <f t="shared" ca="1" si="31"/>
        <v>0</v>
      </c>
      <c r="AM43" s="21">
        <f t="shared" ca="1" si="31"/>
        <v>0</v>
      </c>
      <c r="AN43" s="21">
        <f t="shared" ca="1" si="31"/>
        <v>0</v>
      </c>
      <c r="AO43" s="21">
        <f t="shared" ca="1" si="31"/>
        <v>0</v>
      </c>
      <c r="AP43" s="21">
        <f t="shared" ca="1" si="31"/>
        <v>0</v>
      </c>
      <c r="AQ43" s="21">
        <f t="shared" ca="1" si="31"/>
        <v>0</v>
      </c>
      <c r="AR43" s="21">
        <f t="shared" ca="1" si="31"/>
        <v>0</v>
      </c>
      <c r="AS43" s="21">
        <f t="shared" ca="1" si="31"/>
        <v>0</v>
      </c>
      <c r="AT43" s="21">
        <f t="shared" ca="1" si="31"/>
        <v>199917.17999999996</v>
      </c>
      <c r="AU43" s="21">
        <f t="shared" ca="1" si="31"/>
        <v>468.46000000000015</v>
      </c>
      <c r="AV43" s="21">
        <f t="shared" ca="1" si="31"/>
        <v>468.46000000000009</v>
      </c>
      <c r="AW43" s="21">
        <f t="shared" ca="1" si="31"/>
        <v>0</v>
      </c>
      <c r="AX43" s="21">
        <f t="shared" ca="1" si="31"/>
        <v>468.46000000000009</v>
      </c>
      <c r="AY43" s="21">
        <f t="shared" ca="1" si="31"/>
        <v>0</v>
      </c>
      <c r="AZ43" s="21">
        <f t="shared" ca="1" si="31"/>
        <v>0</v>
      </c>
      <c r="BA43" s="21">
        <f t="shared" ca="1" si="28"/>
        <v>0</v>
      </c>
      <c r="BB43" s="21">
        <f t="shared" ca="1" si="28"/>
        <v>0</v>
      </c>
      <c r="BC43" s="21">
        <f t="shared" ca="1" si="28"/>
        <v>0</v>
      </c>
      <c r="BD43" s="21">
        <f t="shared" ca="1" si="28"/>
        <v>358913.81000000017</v>
      </c>
      <c r="BE43" s="21">
        <f t="shared" ca="1" si="28"/>
        <v>0</v>
      </c>
      <c r="BF43" s="21">
        <f t="shared" ca="1" si="28"/>
        <v>0</v>
      </c>
      <c r="BG43" s="21">
        <f t="shared" ca="1" si="28"/>
        <v>0</v>
      </c>
      <c r="BH43" s="21">
        <f t="shared" ca="1" si="28"/>
        <v>0</v>
      </c>
      <c r="BI43" s="21">
        <f t="shared" ca="1" si="28"/>
        <v>0</v>
      </c>
      <c r="BJ43" s="21">
        <f t="shared" ca="1" si="28"/>
        <v>0</v>
      </c>
      <c r="BK43" s="21">
        <f t="shared" ca="1" si="28"/>
        <v>0</v>
      </c>
      <c r="BL43" s="21">
        <f t="shared" ca="1" si="28"/>
        <v>0</v>
      </c>
      <c r="BM43" s="21">
        <f t="shared" ca="1" si="28"/>
        <v>0</v>
      </c>
      <c r="BN43" s="21">
        <f t="shared" ca="1" si="28"/>
        <v>17743.009999999998</v>
      </c>
      <c r="BO43" s="21">
        <f t="shared" ca="1" si="35"/>
        <v>0</v>
      </c>
      <c r="BP43" s="21">
        <f t="shared" ca="1" si="35"/>
        <v>563.88</v>
      </c>
      <c r="BQ43" s="21">
        <f t="shared" ca="1" si="35"/>
        <v>0</v>
      </c>
      <c r="BR43" s="21">
        <f t="shared" ca="1" si="35"/>
        <v>0</v>
      </c>
      <c r="BS43" s="21">
        <f t="shared" ca="1" si="35"/>
        <v>1517.4599999999994</v>
      </c>
      <c r="BT43" s="21">
        <f t="shared" ca="1" si="35"/>
        <v>0</v>
      </c>
      <c r="BU43" s="21">
        <f t="shared" ca="1" si="35"/>
        <v>0</v>
      </c>
      <c r="BV43" s="21">
        <f t="shared" ca="1" si="35"/>
        <v>0</v>
      </c>
      <c r="BW43" s="21">
        <f t="shared" ca="1" si="35"/>
        <v>0</v>
      </c>
      <c r="BX43" s="21">
        <f t="shared" ca="1" si="35"/>
        <v>0</v>
      </c>
      <c r="BY43" s="21">
        <f t="shared" ca="1" si="35"/>
        <v>0</v>
      </c>
      <c r="BZ43" s="21">
        <f t="shared" ca="1" si="35"/>
        <v>0</v>
      </c>
      <c r="CA43" s="21">
        <f t="shared" ca="1" si="35"/>
        <v>0</v>
      </c>
      <c r="CB43" s="21">
        <f t="shared" ca="1" si="35"/>
        <v>0</v>
      </c>
      <c r="CC43" s="21">
        <f t="shared" ca="1" si="35"/>
        <v>0</v>
      </c>
      <c r="CD43" s="21">
        <f t="shared" ca="1" si="35"/>
        <v>0</v>
      </c>
      <c r="CE43" s="21">
        <f t="shared" ca="1" si="35"/>
        <v>0</v>
      </c>
      <c r="CF43" s="21">
        <f t="shared" ca="1" si="32"/>
        <v>0</v>
      </c>
      <c r="CG43" s="21">
        <f t="shared" ca="1" si="32"/>
        <v>0</v>
      </c>
      <c r="CH43" s="21">
        <f t="shared" ca="1" si="32"/>
        <v>0</v>
      </c>
      <c r="CI43" s="21">
        <f t="shared" ca="1" si="32"/>
        <v>0</v>
      </c>
      <c r="CJ43" s="22">
        <f t="shared" ca="1" si="25"/>
        <v>1143926.7</v>
      </c>
      <c r="CK43" s="21">
        <f t="shared" ref="CK43:CL58" ca="1" si="37">IFERROR(INDIRECT("'"&amp;$B$2&amp;"'!"&amp;ADDRESS(MATCH($B43,INDIRECT("'"&amp;$B$2&amp;"'!$B$1:$B$1095"),0),MATCH(CK$5,INDIRECT("'"&amp;$B$2&amp;"'!5:5"),0))),0)</f>
        <v>0</v>
      </c>
      <c r="CL43" s="21">
        <f t="shared" ca="1" si="37"/>
        <v>0</v>
      </c>
      <c r="CM43" s="22">
        <f t="shared" ca="1" si="26"/>
        <v>1143926.7</v>
      </c>
      <c r="CN43" s="21">
        <f t="shared" ref="CN43:CO58" ca="1" si="38">IFERROR(INDIRECT("'"&amp;$B$2&amp;"'!"&amp;ADDRESS(MATCH($B43,INDIRECT("'"&amp;$B$2&amp;"'!$B$1:$B$1095"),0),MATCH(CN$5,INDIRECT("'"&amp;$B$2&amp;"'!5:5"),0))),0)</f>
        <v>550773.59</v>
      </c>
      <c r="CO43" s="21">
        <f t="shared" ca="1" si="38"/>
        <v>593153.11</v>
      </c>
      <c r="CP43" s="22">
        <f t="shared" ca="1" si="27"/>
        <v>0</v>
      </c>
      <c r="CQ43" s="21">
        <f t="shared" ca="1" si="36"/>
        <v>0</v>
      </c>
      <c r="CR43" s="21">
        <f t="shared" ca="1" si="36"/>
        <v>0</v>
      </c>
      <c r="CS43" s="21">
        <f t="shared" ca="1" si="36"/>
        <v>99909.459999999774</v>
      </c>
      <c r="CT43" s="21">
        <f t="shared" ca="1" si="36"/>
        <v>0</v>
      </c>
      <c r="CU43" s="21">
        <f t="shared" ca="1" si="36"/>
        <v>0</v>
      </c>
      <c r="CV43" s="22">
        <f t="shared" ca="1" si="9"/>
        <v>3053875.5199999996</v>
      </c>
    </row>
    <row r="44" spans="1:100" ht="12.75" customHeight="1" x14ac:dyDescent="0.3">
      <c r="A44" s="64" t="s">
        <v>220</v>
      </c>
      <c r="B44" s="20">
        <v>1050</v>
      </c>
      <c r="C44" s="65" t="s">
        <v>147</v>
      </c>
      <c r="D44" s="22">
        <f t="shared" ca="1" si="24"/>
        <v>0</v>
      </c>
      <c r="E44" s="21">
        <f t="shared" ca="1" si="33"/>
        <v>0</v>
      </c>
      <c r="F44" s="21">
        <f t="shared" ca="1" si="33"/>
        <v>0</v>
      </c>
      <c r="G44" s="21">
        <f t="shared" ca="1" si="33"/>
        <v>0</v>
      </c>
      <c r="H44" s="21">
        <f t="shared" ca="1" si="33"/>
        <v>0</v>
      </c>
      <c r="I44" s="21">
        <f t="shared" ca="1" si="33"/>
        <v>0</v>
      </c>
      <c r="J44" s="21">
        <f t="shared" ca="1" si="33"/>
        <v>0</v>
      </c>
      <c r="K44" s="21">
        <f t="shared" ca="1" si="33"/>
        <v>0</v>
      </c>
      <c r="L44" s="21">
        <f t="shared" ca="1" si="33"/>
        <v>0</v>
      </c>
      <c r="M44" s="21">
        <f t="shared" ca="1" si="33"/>
        <v>0</v>
      </c>
      <c r="N44" s="21">
        <f t="shared" ca="1" si="33"/>
        <v>0</v>
      </c>
      <c r="O44" s="21">
        <f t="shared" ca="1" si="33"/>
        <v>0</v>
      </c>
      <c r="P44" s="21">
        <f t="shared" ca="1" si="33"/>
        <v>0</v>
      </c>
      <c r="Q44" s="21">
        <f t="shared" ca="1" si="33"/>
        <v>0</v>
      </c>
      <c r="R44" s="21">
        <f t="shared" ca="1" si="33"/>
        <v>0</v>
      </c>
      <c r="S44" s="21">
        <f t="shared" ca="1" si="33"/>
        <v>0</v>
      </c>
      <c r="T44" s="21">
        <f t="shared" ca="1" si="33"/>
        <v>0</v>
      </c>
      <c r="U44" s="21">
        <f t="shared" ca="1" si="34"/>
        <v>0</v>
      </c>
      <c r="V44" s="21">
        <f t="shared" ca="1" si="34"/>
        <v>0</v>
      </c>
      <c r="W44" s="21">
        <f t="shared" ca="1" si="34"/>
        <v>0</v>
      </c>
      <c r="X44" s="21">
        <f t="shared" ca="1" si="34"/>
        <v>0</v>
      </c>
      <c r="Y44" s="21">
        <f t="shared" ca="1" si="34"/>
        <v>0</v>
      </c>
      <c r="Z44" s="21">
        <f t="shared" ca="1" si="34"/>
        <v>0</v>
      </c>
      <c r="AA44" s="21">
        <f t="shared" ca="1" si="34"/>
        <v>0</v>
      </c>
      <c r="AB44" s="21">
        <f t="shared" ca="1" si="34"/>
        <v>0</v>
      </c>
      <c r="AC44" s="21">
        <f t="shared" ca="1" si="34"/>
        <v>0</v>
      </c>
      <c r="AD44" s="21">
        <f t="shared" ca="1" si="34"/>
        <v>0</v>
      </c>
      <c r="AE44" s="21">
        <f t="shared" ca="1" si="34"/>
        <v>0</v>
      </c>
      <c r="AF44" s="21">
        <f t="shared" ca="1" si="34"/>
        <v>0</v>
      </c>
      <c r="AG44" s="21">
        <f t="shared" ca="1" si="34"/>
        <v>0</v>
      </c>
      <c r="AH44" s="21">
        <f t="shared" ca="1" si="34"/>
        <v>0</v>
      </c>
      <c r="AI44" s="21">
        <f t="shared" ca="1" si="34"/>
        <v>0</v>
      </c>
      <c r="AJ44" s="21">
        <f t="shared" ca="1" si="34"/>
        <v>0</v>
      </c>
      <c r="AK44" s="21">
        <f t="shared" ca="1" si="31"/>
        <v>0</v>
      </c>
      <c r="AL44" s="21">
        <f t="shared" ca="1" si="31"/>
        <v>0</v>
      </c>
      <c r="AM44" s="21">
        <f t="shared" ca="1" si="31"/>
        <v>0</v>
      </c>
      <c r="AN44" s="21">
        <f t="shared" ca="1" si="31"/>
        <v>0</v>
      </c>
      <c r="AO44" s="21">
        <f t="shared" ca="1" si="31"/>
        <v>0</v>
      </c>
      <c r="AP44" s="21">
        <f t="shared" ca="1" si="31"/>
        <v>0</v>
      </c>
      <c r="AQ44" s="21">
        <f t="shared" ca="1" si="31"/>
        <v>0</v>
      </c>
      <c r="AR44" s="21">
        <f t="shared" ca="1" si="31"/>
        <v>0</v>
      </c>
      <c r="AS44" s="21">
        <f t="shared" ca="1" si="31"/>
        <v>0</v>
      </c>
      <c r="AT44" s="21">
        <f t="shared" ca="1" si="31"/>
        <v>0</v>
      </c>
      <c r="AU44" s="21">
        <f t="shared" ca="1" si="31"/>
        <v>0</v>
      </c>
      <c r="AV44" s="21">
        <f t="shared" ca="1" si="31"/>
        <v>0</v>
      </c>
      <c r="AW44" s="21">
        <f t="shared" ca="1" si="31"/>
        <v>0</v>
      </c>
      <c r="AX44" s="21">
        <f t="shared" ca="1" si="31"/>
        <v>0</v>
      </c>
      <c r="AY44" s="21">
        <f t="shared" ca="1" si="31"/>
        <v>0</v>
      </c>
      <c r="AZ44" s="21">
        <f t="shared" ca="1" si="31"/>
        <v>0</v>
      </c>
      <c r="BA44" s="21">
        <f t="shared" ca="1" si="28"/>
        <v>0</v>
      </c>
      <c r="BB44" s="21">
        <f t="shared" ca="1" si="28"/>
        <v>0</v>
      </c>
      <c r="BC44" s="21">
        <f t="shared" ca="1" si="28"/>
        <v>0</v>
      </c>
      <c r="BD44" s="21">
        <f t="shared" ca="1" si="28"/>
        <v>0</v>
      </c>
      <c r="BE44" s="21">
        <f t="shared" ca="1" si="28"/>
        <v>0</v>
      </c>
      <c r="BF44" s="21">
        <f t="shared" ca="1" si="28"/>
        <v>0</v>
      </c>
      <c r="BG44" s="21">
        <f t="shared" ca="1" si="28"/>
        <v>0</v>
      </c>
      <c r="BH44" s="21">
        <f t="shared" ca="1" si="28"/>
        <v>0</v>
      </c>
      <c r="BI44" s="21">
        <f t="shared" ca="1" si="28"/>
        <v>0</v>
      </c>
      <c r="BJ44" s="21">
        <f t="shared" ca="1" si="28"/>
        <v>0</v>
      </c>
      <c r="BK44" s="21">
        <f t="shared" ca="1" si="28"/>
        <v>0</v>
      </c>
      <c r="BL44" s="21">
        <f t="shared" ca="1" si="28"/>
        <v>0</v>
      </c>
      <c r="BM44" s="21">
        <f t="shared" ca="1" si="28"/>
        <v>0</v>
      </c>
      <c r="BN44" s="21">
        <f t="shared" ca="1" si="28"/>
        <v>0</v>
      </c>
      <c r="BO44" s="21">
        <f t="shared" ca="1" si="35"/>
        <v>0</v>
      </c>
      <c r="BP44" s="21">
        <f t="shared" ca="1" si="35"/>
        <v>0</v>
      </c>
      <c r="BQ44" s="21">
        <f t="shared" ca="1" si="35"/>
        <v>0</v>
      </c>
      <c r="BR44" s="21">
        <f t="shared" ca="1" si="35"/>
        <v>0</v>
      </c>
      <c r="BS44" s="21">
        <f t="shared" ca="1" si="35"/>
        <v>0</v>
      </c>
      <c r="BT44" s="21">
        <f t="shared" ca="1" si="35"/>
        <v>0</v>
      </c>
      <c r="BU44" s="21">
        <f t="shared" ca="1" si="35"/>
        <v>0</v>
      </c>
      <c r="BV44" s="21">
        <f t="shared" ca="1" si="35"/>
        <v>0</v>
      </c>
      <c r="BW44" s="21">
        <f t="shared" ca="1" si="35"/>
        <v>0</v>
      </c>
      <c r="BX44" s="21">
        <f t="shared" ca="1" si="32"/>
        <v>0</v>
      </c>
      <c r="BY44" s="21">
        <f t="shared" ca="1" si="32"/>
        <v>0</v>
      </c>
      <c r="BZ44" s="21">
        <f t="shared" ca="1" si="32"/>
        <v>0</v>
      </c>
      <c r="CA44" s="21">
        <f t="shared" ca="1" si="32"/>
        <v>0</v>
      </c>
      <c r="CB44" s="21">
        <f t="shared" ca="1" si="32"/>
        <v>0</v>
      </c>
      <c r="CC44" s="21">
        <f t="shared" ca="1" si="32"/>
        <v>0</v>
      </c>
      <c r="CD44" s="21">
        <f t="shared" ca="1" si="32"/>
        <v>0</v>
      </c>
      <c r="CE44" s="21">
        <f t="shared" ca="1" si="32"/>
        <v>0</v>
      </c>
      <c r="CF44" s="21">
        <f t="shared" ca="1" si="32"/>
        <v>0</v>
      </c>
      <c r="CG44" s="21">
        <f t="shared" ca="1" si="32"/>
        <v>0</v>
      </c>
      <c r="CH44" s="21">
        <f t="shared" ca="1" si="32"/>
        <v>0</v>
      </c>
      <c r="CI44" s="21">
        <f t="shared" ca="1" si="32"/>
        <v>0</v>
      </c>
      <c r="CJ44" s="22">
        <f t="shared" ca="1" si="25"/>
        <v>0</v>
      </c>
      <c r="CK44" s="21">
        <f t="shared" ca="1" si="37"/>
        <v>0</v>
      </c>
      <c r="CL44" s="21">
        <f t="shared" ca="1" si="37"/>
        <v>0</v>
      </c>
      <c r="CM44" s="22">
        <f t="shared" ca="1" si="26"/>
        <v>0</v>
      </c>
      <c r="CN44" s="21">
        <f t="shared" ca="1" si="38"/>
        <v>0</v>
      </c>
      <c r="CO44" s="21">
        <f t="shared" ca="1" si="38"/>
        <v>0</v>
      </c>
      <c r="CP44" s="22">
        <f t="shared" ca="1" si="27"/>
        <v>0</v>
      </c>
      <c r="CQ44" s="21">
        <f t="shared" ca="1" si="36"/>
        <v>0</v>
      </c>
      <c r="CR44" s="21">
        <f t="shared" ca="1" si="36"/>
        <v>0</v>
      </c>
      <c r="CS44" s="21">
        <f t="shared" ca="1" si="36"/>
        <v>0</v>
      </c>
      <c r="CT44" s="21">
        <f t="shared" ca="1" si="36"/>
        <v>0</v>
      </c>
      <c r="CU44" s="21">
        <f t="shared" ca="1" si="36"/>
        <v>0</v>
      </c>
      <c r="CV44" s="22">
        <f t="shared" ca="1" si="9"/>
        <v>0</v>
      </c>
    </row>
    <row r="45" spans="1:100" ht="12.75" customHeight="1" x14ac:dyDescent="0.3">
      <c r="A45" s="64" t="s">
        <v>222</v>
      </c>
      <c r="B45" s="20">
        <v>1051</v>
      </c>
      <c r="C45" s="65" t="s">
        <v>147</v>
      </c>
      <c r="D45" s="22">
        <f t="shared" ca="1" si="24"/>
        <v>13716.08</v>
      </c>
      <c r="E45" s="21">
        <f t="shared" ca="1" si="33"/>
        <v>6662.17</v>
      </c>
      <c r="F45" s="21">
        <f t="shared" ca="1" si="33"/>
        <v>7053.91</v>
      </c>
      <c r="G45" s="21">
        <f t="shared" ca="1" si="33"/>
        <v>0</v>
      </c>
      <c r="H45" s="21">
        <f t="shared" ca="1" si="33"/>
        <v>0</v>
      </c>
      <c r="I45" s="21">
        <f t="shared" ca="1" si="33"/>
        <v>40761.5</v>
      </c>
      <c r="J45" s="21">
        <f t="shared" ca="1" si="33"/>
        <v>0</v>
      </c>
      <c r="K45" s="21">
        <f t="shared" ca="1" si="33"/>
        <v>951119.89</v>
      </c>
      <c r="L45" s="21">
        <f t="shared" ca="1" si="33"/>
        <v>0</v>
      </c>
      <c r="M45" s="21">
        <f t="shared" ca="1" si="33"/>
        <v>0</v>
      </c>
      <c r="N45" s="21">
        <f t="shared" ca="1" si="33"/>
        <v>0</v>
      </c>
      <c r="O45" s="21">
        <f t="shared" ca="1" si="33"/>
        <v>0</v>
      </c>
      <c r="P45" s="21">
        <f t="shared" ca="1" si="33"/>
        <v>0</v>
      </c>
      <c r="Q45" s="21">
        <f t="shared" ca="1" si="33"/>
        <v>0</v>
      </c>
      <c r="R45" s="21">
        <f t="shared" ca="1" si="33"/>
        <v>0</v>
      </c>
      <c r="S45" s="21">
        <f t="shared" ca="1" si="33"/>
        <v>0</v>
      </c>
      <c r="T45" s="21">
        <f t="shared" ca="1" si="33"/>
        <v>0</v>
      </c>
      <c r="U45" s="21">
        <f t="shared" ca="1" si="34"/>
        <v>0</v>
      </c>
      <c r="V45" s="21">
        <f t="shared" ca="1" si="34"/>
        <v>1397.45</v>
      </c>
      <c r="W45" s="21">
        <f t="shared" ca="1" si="34"/>
        <v>28043.480000000003</v>
      </c>
      <c r="X45" s="21">
        <f t="shared" ca="1" si="34"/>
        <v>0</v>
      </c>
      <c r="Y45" s="21">
        <f t="shared" ca="1" si="34"/>
        <v>458.4</v>
      </c>
      <c r="Z45" s="21">
        <f t="shared" ca="1" si="34"/>
        <v>43200.63</v>
      </c>
      <c r="AA45" s="21">
        <f t="shared" ca="1" si="34"/>
        <v>0</v>
      </c>
      <c r="AB45" s="21">
        <f t="shared" ca="1" si="34"/>
        <v>0</v>
      </c>
      <c r="AC45" s="21">
        <f t="shared" ca="1" si="34"/>
        <v>143.44999999999999</v>
      </c>
      <c r="AD45" s="21">
        <f t="shared" ca="1" si="34"/>
        <v>373.27</v>
      </c>
      <c r="AE45" s="21">
        <f t="shared" ca="1" si="34"/>
        <v>0</v>
      </c>
      <c r="AF45" s="21">
        <f t="shared" ca="1" si="34"/>
        <v>0</v>
      </c>
      <c r="AG45" s="21">
        <f t="shared" ca="1" si="34"/>
        <v>783029.82000000007</v>
      </c>
      <c r="AH45" s="21">
        <f t="shared" ca="1" si="34"/>
        <v>0</v>
      </c>
      <c r="AI45" s="21">
        <f t="shared" ca="1" si="34"/>
        <v>98561.24</v>
      </c>
      <c r="AJ45" s="21">
        <f t="shared" ca="1" si="34"/>
        <v>1218478.8899999999</v>
      </c>
      <c r="AK45" s="21">
        <f t="shared" ca="1" si="31"/>
        <v>0</v>
      </c>
      <c r="AL45" s="21">
        <f t="shared" ca="1" si="31"/>
        <v>0</v>
      </c>
      <c r="AM45" s="21">
        <f t="shared" ca="1" si="31"/>
        <v>0</v>
      </c>
      <c r="AN45" s="21">
        <f t="shared" ca="1" si="31"/>
        <v>0</v>
      </c>
      <c r="AO45" s="21">
        <f t="shared" ca="1" si="31"/>
        <v>0</v>
      </c>
      <c r="AP45" s="21">
        <f t="shared" ca="1" si="31"/>
        <v>0</v>
      </c>
      <c r="AQ45" s="21">
        <f t="shared" ca="1" si="31"/>
        <v>0</v>
      </c>
      <c r="AR45" s="21">
        <f t="shared" ca="1" si="31"/>
        <v>0</v>
      </c>
      <c r="AS45" s="21">
        <f t="shared" ca="1" si="31"/>
        <v>0</v>
      </c>
      <c r="AT45" s="21">
        <f t="shared" ca="1" si="31"/>
        <v>68950.14999999998</v>
      </c>
      <c r="AU45" s="21">
        <f t="shared" ca="1" si="31"/>
        <v>7278.2999999999993</v>
      </c>
      <c r="AV45" s="21">
        <f t="shared" ca="1" si="31"/>
        <v>152.93999999999997</v>
      </c>
      <c r="AW45" s="21">
        <f t="shared" ca="1" si="31"/>
        <v>0</v>
      </c>
      <c r="AX45" s="21">
        <f t="shared" ca="1" si="31"/>
        <v>76.690000000000012</v>
      </c>
      <c r="AY45" s="21">
        <f t="shared" ca="1" si="31"/>
        <v>0</v>
      </c>
      <c r="AZ45" s="21">
        <f t="shared" ca="1" si="31"/>
        <v>0</v>
      </c>
      <c r="BA45" s="21">
        <f t="shared" ca="1" si="28"/>
        <v>0</v>
      </c>
      <c r="BB45" s="21">
        <f t="shared" ca="1" si="28"/>
        <v>0</v>
      </c>
      <c r="BC45" s="21">
        <f t="shared" ca="1" si="28"/>
        <v>0</v>
      </c>
      <c r="BD45" s="21">
        <f t="shared" ca="1" si="28"/>
        <v>105.03999999999999</v>
      </c>
      <c r="BE45" s="21">
        <f t="shared" ca="1" si="28"/>
        <v>0</v>
      </c>
      <c r="BF45" s="21">
        <f t="shared" ca="1" si="28"/>
        <v>0</v>
      </c>
      <c r="BG45" s="21">
        <f t="shared" ca="1" si="28"/>
        <v>0</v>
      </c>
      <c r="BH45" s="21">
        <f t="shared" ca="1" si="28"/>
        <v>0</v>
      </c>
      <c r="BI45" s="21">
        <f t="shared" ca="1" si="28"/>
        <v>0</v>
      </c>
      <c r="BJ45" s="21">
        <f t="shared" ca="1" si="28"/>
        <v>0</v>
      </c>
      <c r="BK45" s="21">
        <f t="shared" ca="1" si="28"/>
        <v>0</v>
      </c>
      <c r="BL45" s="21">
        <f t="shared" ca="1" si="28"/>
        <v>1.1500000000000001</v>
      </c>
      <c r="BM45" s="21">
        <f t="shared" ca="1" si="28"/>
        <v>0</v>
      </c>
      <c r="BN45" s="21">
        <f t="shared" ca="1" si="28"/>
        <v>94.149999999999991</v>
      </c>
      <c r="BO45" s="21">
        <f t="shared" ca="1" si="35"/>
        <v>0</v>
      </c>
      <c r="BP45" s="21">
        <f t="shared" ca="1" si="35"/>
        <v>1050.01</v>
      </c>
      <c r="BQ45" s="21">
        <f t="shared" ca="1" si="35"/>
        <v>0</v>
      </c>
      <c r="BR45" s="21">
        <f t="shared" ca="1" si="35"/>
        <v>0</v>
      </c>
      <c r="BS45" s="21">
        <f t="shared" ca="1" si="35"/>
        <v>1623.52</v>
      </c>
      <c r="BT45" s="21">
        <f t="shared" ca="1" si="35"/>
        <v>0</v>
      </c>
      <c r="BU45" s="21">
        <f t="shared" ca="1" si="35"/>
        <v>0</v>
      </c>
      <c r="BV45" s="21">
        <f t="shared" ca="1" si="35"/>
        <v>0</v>
      </c>
      <c r="BW45" s="21">
        <f t="shared" ca="1" si="35"/>
        <v>0</v>
      </c>
      <c r="BX45" s="21">
        <f t="shared" ca="1" si="32"/>
        <v>0</v>
      </c>
      <c r="BY45" s="21">
        <f t="shared" ca="1" si="32"/>
        <v>0</v>
      </c>
      <c r="BZ45" s="21">
        <f t="shared" ca="1" si="32"/>
        <v>0</v>
      </c>
      <c r="CA45" s="21">
        <f t="shared" ca="1" si="32"/>
        <v>0</v>
      </c>
      <c r="CB45" s="21">
        <f t="shared" ca="1" si="32"/>
        <v>0</v>
      </c>
      <c r="CC45" s="21">
        <f t="shared" ca="1" si="32"/>
        <v>0</v>
      </c>
      <c r="CD45" s="21">
        <f t="shared" ca="1" si="32"/>
        <v>0</v>
      </c>
      <c r="CE45" s="21">
        <f t="shared" ca="1" si="32"/>
        <v>0</v>
      </c>
      <c r="CF45" s="21">
        <f t="shared" ca="1" si="32"/>
        <v>0</v>
      </c>
      <c r="CG45" s="21">
        <f t="shared" ca="1" si="32"/>
        <v>0</v>
      </c>
      <c r="CH45" s="21">
        <f t="shared" ca="1" si="32"/>
        <v>0</v>
      </c>
      <c r="CI45" s="21">
        <f t="shared" ca="1" si="32"/>
        <v>0</v>
      </c>
      <c r="CJ45" s="22">
        <f t="shared" ca="1" si="25"/>
        <v>0</v>
      </c>
      <c r="CK45" s="21">
        <f t="shared" ca="1" si="37"/>
        <v>0</v>
      </c>
      <c r="CL45" s="21">
        <f t="shared" ca="1" si="37"/>
        <v>0</v>
      </c>
      <c r="CM45" s="22">
        <f t="shared" ca="1" si="26"/>
        <v>0</v>
      </c>
      <c r="CN45" s="21">
        <f t="shared" ca="1" si="38"/>
        <v>0</v>
      </c>
      <c r="CO45" s="21">
        <f t="shared" ca="1" si="38"/>
        <v>0</v>
      </c>
      <c r="CP45" s="22">
        <f t="shared" ca="1" si="27"/>
        <v>0</v>
      </c>
      <c r="CQ45" s="21">
        <f t="shared" ca="1" si="36"/>
        <v>0</v>
      </c>
      <c r="CR45" s="21">
        <f t="shared" ca="1" si="36"/>
        <v>0</v>
      </c>
      <c r="CS45" s="21">
        <f t="shared" ca="1" si="36"/>
        <v>1861.23</v>
      </c>
      <c r="CT45" s="21">
        <f t="shared" ca="1" si="36"/>
        <v>0</v>
      </c>
      <c r="CU45" s="21">
        <f t="shared" ca="1" si="36"/>
        <v>0</v>
      </c>
      <c r="CV45" s="22">
        <f t="shared" ca="1" si="9"/>
        <v>3260477.2799999989</v>
      </c>
    </row>
    <row r="46" spans="1:100" ht="12.75" customHeight="1" x14ac:dyDescent="0.3">
      <c r="A46" s="64" t="s">
        <v>224</v>
      </c>
      <c r="B46" s="20">
        <v>1052</v>
      </c>
      <c r="C46" s="65" t="s">
        <v>147</v>
      </c>
      <c r="D46" s="22">
        <f t="shared" ca="1" si="24"/>
        <v>1385525.6000000006</v>
      </c>
      <c r="E46" s="21">
        <f t="shared" ca="1" si="33"/>
        <v>1900.9900000000011</v>
      </c>
      <c r="F46" s="21">
        <f t="shared" ca="1" si="33"/>
        <v>0</v>
      </c>
      <c r="G46" s="21">
        <f t="shared" ca="1" si="33"/>
        <v>1383624.6100000006</v>
      </c>
      <c r="H46" s="21">
        <f t="shared" ca="1" si="33"/>
        <v>4.3100000000000005</v>
      </c>
      <c r="I46" s="21">
        <f t="shared" ca="1" si="33"/>
        <v>20191.080000000002</v>
      </c>
      <c r="J46" s="21">
        <f t="shared" ca="1" si="33"/>
        <v>0</v>
      </c>
      <c r="K46" s="21">
        <f t="shared" ca="1" si="33"/>
        <v>0</v>
      </c>
      <c r="L46" s="21">
        <f t="shared" ca="1" si="33"/>
        <v>0</v>
      </c>
      <c r="M46" s="21">
        <f t="shared" ca="1" si="33"/>
        <v>0</v>
      </c>
      <c r="N46" s="21">
        <f t="shared" ca="1" si="33"/>
        <v>0</v>
      </c>
      <c r="O46" s="21">
        <f t="shared" ca="1" si="33"/>
        <v>191388.01</v>
      </c>
      <c r="P46" s="21">
        <f t="shared" ca="1" si="33"/>
        <v>0</v>
      </c>
      <c r="Q46" s="21">
        <f t="shared" ca="1" si="33"/>
        <v>-2411.21</v>
      </c>
      <c r="R46" s="21">
        <f t="shared" ca="1" si="33"/>
        <v>0</v>
      </c>
      <c r="S46" s="21">
        <f t="shared" ca="1" si="33"/>
        <v>0</v>
      </c>
      <c r="T46" s="21">
        <f t="shared" ca="1" si="33"/>
        <v>0</v>
      </c>
      <c r="U46" s="21">
        <f t="shared" ca="1" si="34"/>
        <v>0</v>
      </c>
      <c r="V46" s="21">
        <f t="shared" ca="1" si="34"/>
        <v>7257.76</v>
      </c>
      <c r="W46" s="21">
        <f t="shared" ca="1" si="34"/>
        <v>48399.17</v>
      </c>
      <c r="X46" s="21">
        <f t="shared" ca="1" si="34"/>
        <v>0</v>
      </c>
      <c r="Y46" s="21">
        <f t="shared" ca="1" si="34"/>
        <v>754674.73</v>
      </c>
      <c r="Z46" s="21">
        <f t="shared" ca="1" si="34"/>
        <v>1210006.5600000005</v>
      </c>
      <c r="AA46" s="21">
        <f t="shared" ca="1" si="34"/>
        <v>0</v>
      </c>
      <c r="AB46" s="21">
        <f t="shared" ca="1" si="34"/>
        <v>0</v>
      </c>
      <c r="AC46" s="21">
        <f t="shared" ca="1" si="34"/>
        <v>833.39</v>
      </c>
      <c r="AD46" s="21">
        <f t="shared" ca="1" si="34"/>
        <v>35.64</v>
      </c>
      <c r="AE46" s="21">
        <f t="shared" ca="1" si="34"/>
        <v>0</v>
      </c>
      <c r="AF46" s="21">
        <f t="shared" ca="1" si="34"/>
        <v>0</v>
      </c>
      <c r="AG46" s="21">
        <f t="shared" ca="1" si="34"/>
        <v>0</v>
      </c>
      <c r="AH46" s="21">
        <f t="shared" ca="1" si="34"/>
        <v>1613319.98</v>
      </c>
      <c r="AI46" s="21">
        <f t="shared" ca="1" si="34"/>
        <v>0</v>
      </c>
      <c r="AJ46" s="21">
        <f t="shared" ca="1" si="34"/>
        <v>0</v>
      </c>
      <c r="AK46" s="21">
        <f t="shared" ca="1" si="31"/>
        <v>0</v>
      </c>
      <c r="AL46" s="21">
        <f t="shared" ca="1" si="31"/>
        <v>0</v>
      </c>
      <c r="AM46" s="21">
        <f t="shared" ca="1" si="31"/>
        <v>0</v>
      </c>
      <c r="AN46" s="21">
        <f t="shared" ca="1" si="31"/>
        <v>0</v>
      </c>
      <c r="AO46" s="21">
        <f t="shared" ca="1" si="31"/>
        <v>0</v>
      </c>
      <c r="AP46" s="21">
        <f t="shared" ca="1" si="31"/>
        <v>0.1</v>
      </c>
      <c r="AQ46" s="21">
        <f t="shared" ca="1" si="31"/>
        <v>0</v>
      </c>
      <c r="AR46" s="21">
        <f t="shared" ca="1" si="31"/>
        <v>0</v>
      </c>
      <c r="AS46" s="21">
        <f t="shared" ca="1" si="31"/>
        <v>0</v>
      </c>
      <c r="AT46" s="21">
        <f t="shared" ca="1" si="31"/>
        <v>11445678.329999996</v>
      </c>
      <c r="AU46" s="21">
        <f t="shared" ca="1" si="31"/>
        <v>2646.3500000000004</v>
      </c>
      <c r="AV46" s="21">
        <f t="shared" ca="1" si="31"/>
        <v>87.580000000000013</v>
      </c>
      <c r="AW46" s="21">
        <f t="shared" ca="1" si="31"/>
        <v>0</v>
      </c>
      <c r="AX46" s="21">
        <f t="shared" ca="1" si="31"/>
        <v>60.589999999999989</v>
      </c>
      <c r="AY46" s="21">
        <f t="shared" ca="1" si="31"/>
        <v>0</v>
      </c>
      <c r="AZ46" s="21">
        <f t="shared" ca="1" si="31"/>
        <v>0</v>
      </c>
      <c r="BA46" s="21">
        <f t="shared" ca="1" si="28"/>
        <v>0</v>
      </c>
      <c r="BB46" s="21">
        <f t="shared" ca="1" si="28"/>
        <v>0</v>
      </c>
      <c r="BC46" s="21">
        <f t="shared" ca="1" si="28"/>
        <v>0</v>
      </c>
      <c r="BD46" s="21">
        <f t="shared" ca="1" si="28"/>
        <v>8410.36</v>
      </c>
      <c r="BE46" s="21">
        <f t="shared" ca="1" si="28"/>
        <v>0</v>
      </c>
      <c r="BF46" s="21">
        <f t="shared" ca="1" si="28"/>
        <v>0</v>
      </c>
      <c r="BG46" s="21">
        <f t="shared" ca="1" si="28"/>
        <v>0</v>
      </c>
      <c r="BH46" s="21">
        <f t="shared" ca="1" si="28"/>
        <v>0</v>
      </c>
      <c r="BI46" s="21">
        <f t="shared" ca="1" si="28"/>
        <v>0</v>
      </c>
      <c r="BJ46" s="21">
        <f t="shared" ca="1" si="28"/>
        <v>0</v>
      </c>
      <c r="BK46" s="21">
        <f t="shared" ca="1" si="28"/>
        <v>0</v>
      </c>
      <c r="BL46" s="21">
        <f t="shared" ca="1" si="28"/>
        <v>0.05</v>
      </c>
      <c r="BM46" s="21">
        <f t="shared" ca="1" si="28"/>
        <v>0</v>
      </c>
      <c r="BN46" s="21">
        <f t="shared" ca="1" si="28"/>
        <v>-226.96000000000004</v>
      </c>
      <c r="BO46" s="21">
        <f t="shared" ca="1" si="35"/>
        <v>0</v>
      </c>
      <c r="BP46" s="21">
        <f t="shared" ca="1" si="35"/>
        <v>2070.8799999999974</v>
      </c>
      <c r="BQ46" s="21">
        <f t="shared" ca="1" si="35"/>
        <v>0</v>
      </c>
      <c r="BR46" s="21">
        <f t="shared" ca="1" si="35"/>
        <v>1663100.72</v>
      </c>
      <c r="BS46" s="21">
        <f t="shared" ca="1" si="35"/>
        <v>169.47</v>
      </c>
      <c r="BT46" s="21">
        <f t="shared" ca="1" si="35"/>
        <v>0</v>
      </c>
      <c r="BU46" s="21">
        <f t="shared" ca="1" si="35"/>
        <v>0</v>
      </c>
      <c r="BV46" s="21">
        <f t="shared" ca="1" si="35"/>
        <v>0</v>
      </c>
      <c r="BW46" s="21">
        <f t="shared" ca="1" si="35"/>
        <v>0</v>
      </c>
      <c r="BX46" s="21">
        <f t="shared" ca="1" si="32"/>
        <v>0</v>
      </c>
      <c r="BY46" s="21">
        <f t="shared" ca="1" si="32"/>
        <v>0</v>
      </c>
      <c r="BZ46" s="21">
        <f t="shared" ca="1" si="32"/>
        <v>0</v>
      </c>
      <c r="CA46" s="21">
        <f t="shared" ca="1" si="32"/>
        <v>0</v>
      </c>
      <c r="CB46" s="21">
        <f t="shared" ca="1" si="32"/>
        <v>0</v>
      </c>
      <c r="CC46" s="21">
        <f t="shared" ca="1" si="32"/>
        <v>0</v>
      </c>
      <c r="CD46" s="21">
        <f t="shared" ca="1" si="32"/>
        <v>0</v>
      </c>
      <c r="CE46" s="21">
        <f t="shared" ca="1" si="32"/>
        <v>0</v>
      </c>
      <c r="CF46" s="21">
        <f t="shared" ca="1" si="32"/>
        <v>0</v>
      </c>
      <c r="CG46" s="21">
        <f t="shared" ca="1" si="32"/>
        <v>0</v>
      </c>
      <c r="CH46" s="21">
        <f t="shared" ca="1" si="32"/>
        <v>0</v>
      </c>
      <c r="CI46" s="21">
        <f t="shared" ca="1" si="32"/>
        <v>0</v>
      </c>
      <c r="CJ46" s="22">
        <f t="shared" ca="1" si="25"/>
        <v>0</v>
      </c>
      <c r="CK46" s="21">
        <f t="shared" ca="1" si="37"/>
        <v>0</v>
      </c>
      <c r="CL46" s="21">
        <f t="shared" ca="1" si="37"/>
        <v>0</v>
      </c>
      <c r="CM46" s="22">
        <f t="shared" ca="1" si="26"/>
        <v>0</v>
      </c>
      <c r="CN46" s="21">
        <f t="shared" ca="1" si="38"/>
        <v>0</v>
      </c>
      <c r="CO46" s="21">
        <f t="shared" ca="1" si="38"/>
        <v>0</v>
      </c>
      <c r="CP46" s="22">
        <f t="shared" ca="1" si="27"/>
        <v>0</v>
      </c>
      <c r="CQ46" s="21">
        <f t="shared" ca="1" si="36"/>
        <v>0</v>
      </c>
      <c r="CR46" s="21">
        <f t="shared" ca="1" si="36"/>
        <v>0</v>
      </c>
      <c r="CS46" s="21">
        <f t="shared" ca="1" si="36"/>
        <v>62146.109999999935</v>
      </c>
      <c r="CT46" s="21">
        <f t="shared" ca="1" si="36"/>
        <v>0</v>
      </c>
      <c r="CU46" s="21">
        <f t="shared" ca="1" si="36"/>
        <v>0</v>
      </c>
      <c r="CV46" s="22">
        <f t="shared" ca="1" si="9"/>
        <v>18413368.599999998</v>
      </c>
    </row>
    <row r="47" spans="1:100" ht="12.75" customHeight="1" x14ac:dyDescent="0.3">
      <c r="A47" s="64" t="s">
        <v>226</v>
      </c>
      <c r="B47" s="20">
        <v>1053</v>
      </c>
      <c r="C47" s="65" t="s">
        <v>147</v>
      </c>
      <c r="D47" s="22">
        <f t="shared" ca="1" si="24"/>
        <v>0</v>
      </c>
      <c r="E47" s="21">
        <f t="shared" ca="1" si="33"/>
        <v>0</v>
      </c>
      <c r="F47" s="21">
        <f t="shared" ca="1" si="33"/>
        <v>0</v>
      </c>
      <c r="G47" s="21">
        <f t="shared" ca="1" si="33"/>
        <v>0</v>
      </c>
      <c r="H47" s="21">
        <f t="shared" ca="1" si="33"/>
        <v>0</v>
      </c>
      <c r="I47" s="21">
        <f t="shared" ca="1" si="33"/>
        <v>0</v>
      </c>
      <c r="J47" s="21">
        <f t="shared" ca="1" si="33"/>
        <v>0</v>
      </c>
      <c r="K47" s="21">
        <f t="shared" ca="1" si="33"/>
        <v>0</v>
      </c>
      <c r="L47" s="21">
        <f t="shared" ca="1" si="33"/>
        <v>0</v>
      </c>
      <c r="M47" s="21">
        <f t="shared" ca="1" si="33"/>
        <v>0</v>
      </c>
      <c r="N47" s="21">
        <f t="shared" ca="1" si="33"/>
        <v>0</v>
      </c>
      <c r="O47" s="21">
        <f t="shared" ca="1" si="33"/>
        <v>0</v>
      </c>
      <c r="P47" s="21">
        <f t="shared" ca="1" si="33"/>
        <v>0</v>
      </c>
      <c r="Q47" s="21">
        <f t="shared" ca="1" si="33"/>
        <v>0</v>
      </c>
      <c r="R47" s="21">
        <f t="shared" ca="1" si="33"/>
        <v>0</v>
      </c>
      <c r="S47" s="21">
        <f t="shared" ca="1" si="33"/>
        <v>0</v>
      </c>
      <c r="T47" s="21">
        <f t="shared" ca="1" si="33"/>
        <v>0</v>
      </c>
      <c r="U47" s="21">
        <f t="shared" ca="1" si="34"/>
        <v>0</v>
      </c>
      <c r="V47" s="21">
        <f t="shared" ca="1" si="34"/>
        <v>0</v>
      </c>
      <c r="W47" s="21">
        <f t="shared" ca="1" si="34"/>
        <v>0</v>
      </c>
      <c r="X47" s="21">
        <f t="shared" ca="1" si="34"/>
        <v>0</v>
      </c>
      <c r="Y47" s="21">
        <f t="shared" ca="1" si="34"/>
        <v>0</v>
      </c>
      <c r="Z47" s="21">
        <f t="shared" ca="1" si="34"/>
        <v>0</v>
      </c>
      <c r="AA47" s="21">
        <f t="shared" ca="1" si="34"/>
        <v>0</v>
      </c>
      <c r="AB47" s="21">
        <f t="shared" ca="1" si="34"/>
        <v>0</v>
      </c>
      <c r="AC47" s="21">
        <f t="shared" ca="1" si="34"/>
        <v>0</v>
      </c>
      <c r="AD47" s="21">
        <f t="shared" ca="1" si="34"/>
        <v>0</v>
      </c>
      <c r="AE47" s="21">
        <f t="shared" ca="1" si="34"/>
        <v>0</v>
      </c>
      <c r="AF47" s="21">
        <f t="shared" ca="1" si="34"/>
        <v>0</v>
      </c>
      <c r="AG47" s="21">
        <f t="shared" ca="1" si="34"/>
        <v>0</v>
      </c>
      <c r="AH47" s="21">
        <f t="shared" ca="1" si="34"/>
        <v>0</v>
      </c>
      <c r="AI47" s="21">
        <f t="shared" ca="1" si="34"/>
        <v>0</v>
      </c>
      <c r="AJ47" s="21">
        <f t="shared" ca="1" si="34"/>
        <v>0</v>
      </c>
      <c r="AK47" s="21">
        <f t="shared" ca="1" si="31"/>
        <v>0</v>
      </c>
      <c r="AL47" s="21">
        <f t="shared" ca="1" si="31"/>
        <v>0</v>
      </c>
      <c r="AM47" s="21">
        <f t="shared" ca="1" si="31"/>
        <v>0</v>
      </c>
      <c r="AN47" s="21">
        <f t="shared" ca="1" si="31"/>
        <v>0</v>
      </c>
      <c r="AO47" s="21">
        <f t="shared" ca="1" si="31"/>
        <v>0</v>
      </c>
      <c r="AP47" s="21">
        <f t="shared" ca="1" si="31"/>
        <v>0</v>
      </c>
      <c r="AQ47" s="21">
        <f t="shared" ca="1" si="31"/>
        <v>0</v>
      </c>
      <c r="AR47" s="21">
        <f t="shared" ca="1" si="31"/>
        <v>0</v>
      </c>
      <c r="AS47" s="21">
        <f t="shared" ca="1" si="31"/>
        <v>0</v>
      </c>
      <c r="AT47" s="21">
        <f t="shared" ca="1" si="31"/>
        <v>0</v>
      </c>
      <c r="AU47" s="21">
        <f t="shared" ca="1" si="31"/>
        <v>0</v>
      </c>
      <c r="AV47" s="21">
        <f t="shared" ca="1" si="31"/>
        <v>0</v>
      </c>
      <c r="AW47" s="21">
        <f t="shared" ca="1" si="31"/>
        <v>0</v>
      </c>
      <c r="AX47" s="21">
        <f t="shared" ca="1" si="31"/>
        <v>0</v>
      </c>
      <c r="AY47" s="21">
        <f t="shared" ca="1" si="31"/>
        <v>0</v>
      </c>
      <c r="AZ47" s="21">
        <f t="shared" ca="1" si="31"/>
        <v>0</v>
      </c>
      <c r="BA47" s="21">
        <f t="shared" ca="1" si="28"/>
        <v>0</v>
      </c>
      <c r="BB47" s="21">
        <f t="shared" ca="1" si="28"/>
        <v>0</v>
      </c>
      <c r="BC47" s="21">
        <f t="shared" ca="1" si="28"/>
        <v>0</v>
      </c>
      <c r="BD47" s="21">
        <f t="shared" ca="1" si="28"/>
        <v>0</v>
      </c>
      <c r="BE47" s="21">
        <f t="shared" ca="1" si="28"/>
        <v>0</v>
      </c>
      <c r="BF47" s="21">
        <f t="shared" ca="1" si="28"/>
        <v>0</v>
      </c>
      <c r="BG47" s="21">
        <f t="shared" ca="1" si="28"/>
        <v>0</v>
      </c>
      <c r="BH47" s="21">
        <f t="shared" ca="1" si="28"/>
        <v>0</v>
      </c>
      <c r="BI47" s="21">
        <f t="shared" ca="1" si="28"/>
        <v>0</v>
      </c>
      <c r="BJ47" s="21">
        <f t="shared" ca="1" si="28"/>
        <v>0</v>
      </c>
      <c r="BK47" s="21">
        <f t="shared" ca="1" si="28"/>
        <v>0</v>
      </c>
      <c r="BL47" s="21">
        <f t="shared" ca="1" si="28"/>
        <v>0</v>
      </c>
      <c r="BM47" s="21">
        <f t="shared" ca="1" si="28"/>
        <v>0</v>
      </c>
      <c r="BN47" s="21">
        <f t="shared" ca="1" si="28"/>
        <v>0</v>
      </c>
      <c r="BO47" s="21">
        <f t="shared" ca="1" si="35"/>
        <v>0</v>
      </c>
      <c r="BP47" s="21">
        <f t="shared" ca="1" si="35"/>
        <v>0</v>
      </c>
      <c r="BQ47" s="21">
        <f t="shared" ca="1" si="35"/>
        <v>0</v>
      </c>
      <c r="BR47" s="21">
        <f t="shared" ca="1" si="35"/>
        <v>0</v>
      </c>
      <c r="BS47" s="21">
        <f t="shared" ca="1" si="35"/>
        <v>0</v>
      </c>
      <c r="BT47" s="21">
        <f t="shared" ca="1" si="35"/>
        <v>0</v>
      </c>
      <c r="BU47" s="21">
        <f t="shared" ca="1" si="35"/>
        <v>0</v>
      </c>
      <c r="BV47" s="21">
        <f t="shared" ca="1" si="35"/>
        <v>0</v>
      </c>
      <c r="BW47" s="21">
        <f t="shared" ca="1" si="35"/>
        <v>0</v>
      </c>
      <c r="BX47" s="21">
        <f t="shared" ca="1" si="32"/>
        <v>0</v>
      </c>
      <c r="BY47" s="21">
        <f t="shared" ca="1" si="32"/>
        <v>0</v>
      </c>
      <c r="BZ47" s="21">
        <f t="shared" ca="1" si="32"/>
        <v>0</v>
      </c>
      <c r="CA47" s="21">
        <f t="shared" ca="1" si="32"/>
        <v>0</v>
      </c>
      <c r="CB47" s="21">
        <f t="shared" ca="1" si="32"/>
        <v>0</v>
      </c>
      <c r="CC47" s="21">
        <f t="shared" ca="1" si="32"/>
        <v>0</v>
      </c>
      <c r="CD47" s="21">
        <f t="shared" ca="1" si="32"/>
        <v>0</v>
      </c>
      <c r="CE47" s="21">
        <f t="shared" ca="1" si="32"/>
        <v>0</v>
      </c>
      <c r="CF47" s="21">
        <f t="shared" ca="1" si="32"/>
        <v>0</v>
      </c>
      <c r="CG47" s="21">
        <f t="shared" ca="1" si="32"/>
        <v>0</v>
      </c>
      <c r="CH47" s="21">
        <f t="shared" ca="1" si="32"/>
        <v>0</v>
      </c>
      <c r="CI47" s="21">
        <f t="shared" ca="1" si="32"/>
        <v>0</v>
      </c>
      <c r="CJ47" s="22">
        <f t="shared" ca="1" si="25"/>
        <v>0</v>
      </c>
      <c r="CK47" s="21">
        <f t="shared" ca="1" si="37"/>
        <v>0</v>
      </c>
      <c r="CL47" s="21">
        <f t="shared" ca="1" si="37"/>
        <v>0</v>
      </c>
      <c r="CM47" s="22">
        <f t="shared" ca="1" si="26"/>
        <v>0</v>
      </c>
      <c r="CN47" s="21">
        <f t="shared" ca="1" si="38"/>
        <v>0</v>
      </c>
      <c r="CO47" s="21">
        <f t="shared" ca="1" si="38"/>
        <v>0</v>
      </c>
      <c r="CP47" s="22">
        <f t="shared" ca="1" si="27"/>
        <v>0</v>
      </c>
      <c r="CQ47" s="21">
        <f t="shared" ca="1" si="36"/>
        <v>0</v>
      </c>
      <c r="CR47" s="21">
        <f t="shared" ca="1" si="36"/>
        <v>0</v>
      </c>
      <c r="CS47" s="21">
        <f t="shared" ca="1" si="36"/>
        <v>0</v>
      </c>
      <c r="CT47" s="21">
        <f t="shared" ca="1" si="36"/>
        <v>0</v>
      </c>
      <c r="CU47" s="21">
        <f t="shared" ca="1" si="36"/>
        <v>0</v>
      </c>
      <c r="CV47" s="22">
        <f t="shared" ca="1" si="9"/>
        <v>0</v>
      </c>
    </row>
    <row r="48" spans="1:100" ht="12.75" customHeight="1" x14ac:dyDescent="0.3">
      <c r="A48" s="64" t="s">
        <v>228</v>
      </c>
      <c r="B48" s="20">
        <v>1054</v>
      </c>
      <c r="C48" s="65" t="s">
        <v>147</v>
      </c>
      <c r="D48" s="22">
        <f t="shared" ca="1" si="24"/>
        <v>0</v>
      </c>
      <c r="E48" s="21">
        <f t="shared" ca="1" si="33"/>
        <v>0</v>
      </c>
      <c r="F48" s="21">
        <f t="shared" ca="1" si="33"/>
        <v>0</v>
      </c>
      <c r="G48" s="21">
        <f t="shared" ca="1" si="33"/>
        <v>0</v>
      </c>
      <c r="H48" s="21">
        <f t="shared" ca="1" si="33"/>
        <v>0</v>
      </c>
      <c r="I48" s="21">
        <f t="shared" ca="1" si="33"/>
        <v>0</v>
      </c>
      <c r="J48" s="21">
        <f t="shared" ca="1" si="33"/>
        <v>0</v>
      </c>
      <c r="K48" s="21">
        <f t="shared" ca="1" si="33"/>
        <v>0</v>
      </c>
      <c r="L48" s="21">
        <f t="shared" ca="1" si="33"/>
        <v>0</v>
      </c>
      <c r="M48" s="21">
        <f t="shared" ca="1" si="33"/>
        <v>0</v>
      </c>
      <c r="N48" s="21">
        <f t="shared" ca="1" si="33"/>
        <v>0</v>
      </c>
      <c r="O48" s="21">
        <f t="shared" ca="1" si="33"/>
        <v>0</v>
      </c>
      <c r="P48" s="21">
        <f t="shared" ca="1" si="33"/>
        <v>0</v>
      </c>
      <c r="Q48" s="21">
        <f t="shared" ca="1" si="33"/>
        <v>0</v>
      </c>
      <c r="R48" s="21">
        <f t="shared" ca="1" si="33"/>
        <v>0</v>
      </c>
      <c r="S48" s="21">
        <f t="shared" ca="1" si="33"/>
        <v>0</v>
      </c>
      <c r="T48" s="21">
        <f t="shared" ca="1" si="33"/>
        <v>0</v>
      </c>
      <c r="U48" s="21">
        <f t="shared" ca="1" si="34"/>
        <v>0</v>
      </c>
      <c r="V48" s="21">
        <f t="shared" ca="1" si="34"/>
        <v>0</v>
      </c>
      <c r="W48" s="21">
        <f t="shared" ca="1" si="34"/>
        <v>0</v>
      </c>
      <c r="X48" s="21">
        <f t="shared" ca="1" si="34"/>
        <v>0</v>
      </c>
      <c r="Y48" s="21">
        <f t="shared" ca="1" si="34"/>
        <v>0</v>
      </c>
      <c r="Z48" s="21">
        <f t="shared" ca="1" si="34"/>
        <v>0</v>
      </c>
      <c r="AA48" s="21">
        <f t="shared" ca="1" si="34"/>
        <v>0</v>
      </c>
      <c r="AB48" s="21">
        <f t="shared" ca="1" si="34"/>
        <v>0</v>
      </c>
      <c r="AC48" s="21">
        <f t="shared" ca="1" si="34"/>
        <v>0</v>
      </c>
      <c r="AD48" s="21">
        <f t="shared" ca="1" si="34"/>
        <v>0</v>
      </c>
      <c r="AE48" s="21">
        <f t="shared" ca="1" si="34"/>
        <v>0</v>
      </c>
      <c r="AF48" s="21">
        <f t="shared" ca="1" si="34"/>
        <v>0</v>
      </c>
      <c r="AG48" s="21">
        <f t="shared" ca="1" si="34"/>
        <v>0</v>
      </c>
      <c r="AH48" s="21">
        <f t="shared" ca="1" si="34"/>
        <v>0</v>
      </c>
      <c r="AI48" s="21">
        <f t="shared" ca="1" si="34"/>
        <v>0</v>
      </c>
      <c r="AJ48" s="21">
        <f t="shared" ca="1" si="34"/>
        <v>0</v>
      </c>
      <c r="AK48" s="21">
        <f t="shared" ca="1" si="31"/>
        <v>0</v>
      </c>
      <c r="AL48" s="21">
        <f t="shared" ca="1" si="31"/>
        <v>0</v>
      </c>
      <c r="AM48" s="21">
        <f t="shared" ca="1" si="31"/>
        <v>0</v>
      </c>
      <c r="AN48" s="21">
        <f t="shared" ca="1" si="31"/>
        <v>0</v>
      </c>
      <c r="AO48" s="21">
        <f t="shared" ca="1" si="31"/>
        <v>0</v>
      </c>
      <c r="AP48" s="21">
        <f t="shared" ca="1" si="31"/>
        <v>0</v>
      </c>
      <c r="AQ48" s="21">
        <f t="shared" ca="1" si="31"/>
        <v>0</v>
      </c>
      <c r="AR48" s="21">
        <f t="shared" ca="1" si="31"/>
        <v>0</v>
      </c>
      <c r="AS48" s="21">
        <f t="shared" ca="1" si="31"/>
        <v>0</v>
      </c>
      <c r="AT48" s="21">
        <f t="shared" ca="1" si="31"/>
        <v>0</v>
      </c>
      <c r="AU48" s="21">
        <f t="shared" ca="1" si="31"/>
        <v>0</v>
      </c>
      <c r="AV48" s="21">
        <f t="shared" ca="1" si="31"/>
        <v>0</v>
      </c>
      <c r="AW48" s="21">
        <f t="shared" ca="1" si="31"/>
        <v>0</v>
      </c>
      <c r="AX48" s="21">
        <f t="shared" ca="1" si="31"/>
        <v>0</v>
      </c>
      <c r="AY48" s="21">
        <f t="shared" ca="1" si="31"/>
        <v>0</v>
      </c>
      <c r="AZ48" s="21">
        <f t="shared" ca="1" si="31"/>
        <v>0</v>
      </c>
      <c r="BA48" s="21">
        <f t="shared" ca="1" si="28"/>
        <v>0</v>
      </c>
      <c r="BB48" s="21">
        <f t="shared" ca="1" si="28"/>
        <v>0</v>
      </c>
      <c r="BC48" s="21">
        <f t="shared" ca="1" si="28"/>
        <v>0</v>
      </c>
      <c r="BD48" s="21">
        <f t="shared" ca="1" si="28"/>
        <v>0</v>
      </c>
      <c r="BE48" s="21">
        <f t="shared" ca="1" si="28"/>
        <v>0</v>
      </c>
      <c r="BF48" s="21">
        <f t="shared" ca="1" si="28"/>
        <v>0</v>
      </c>
      <c r="BG48" s="21">
        <f t="shared" ca="1" si="28"/>
        <v>0</v>
      </c>
      <c r="BH48" s="21">
        <f t="shared" ca="1" si="28"/>
        <v>0</v>
      </c>
      <c r="BI48" s="21">
        <f t="shared" ca="1" si="28"/>
        <v>0</v>
      </c>
      <c r="BJ48" s="21">
        <f t="shared" ca="1" si="28"/>
        <v>0</v>
      </c>
      <c r="BK48" s="21">
        <f t="shared" ca="1" si="28"/>
        <v>0</v>
      </c>
      <c r="BL48" s="21">
        <f t="shared" ca="1" si="28"/>
        <v>0</v>
      </c>
      <c r="BM48" s="21">
        <f t="shared" ca="1" si="28"/>
        <v>0</v>
      </c>
      <c r="BN48" s="21">
        <f t="shared" ca="1" si="28"/>
        <v>0</v>
      </c>
      <c r="BO48" s="21">
        <f t="shared" ca="1" si="35"/>
        <v>0</v>
      </c>
      <c r="BP48" s="21">
        <f t="shared" ca="1" si="35"/>
        <v>0</v>
      </c>
      <c r="BQ48" s="21">
        <f t="shared" ca="1" si="35"/>
        <v>0</v>
      </c>
      <c r="BR48" s="21">
        <f t="shared" ca="1" si="35"/>
        <v>0</v>
      </c>
      <c r="BS48" s="21">
        <f t="shared" ca="1" si="35"/>
        <v>0</v>
      </c>
      <c r="BT48" s="21">
        <f t="shared" ca="1" si="35"/>
        <v>0</v>
      </c>
      <c r="BU48" s="21">
        <f t="shared" ca="1" si="35"/>
        <v>0</v>
      </c>
      <c r="BV48" s="21">
        <f t="shared" ca="1" si="35"/>
        <v>0</v>
      </c>
      <c r="BW48" s="21">
        <f t="shared" ca="1" si="35"/>
        <v>0</v>
      </c>
      <c r="BX48" s="21">
        <f t="shared" ca="1" si="32"/>
        <v>0</v>
      </c>
      <c r="BY48" s="21">
        <f t="shared" ca="1" si="32"/>
        <v>0</v>
      </c>
      <c r="BZ48" s="21">
        <f t="shared" ca="1" si="32"/>
        <v>0</v>
      </c>
      <c r="CA48" s="21">
        <f t="shared" ca="1" si="32"/>
        <v>0</v>
      </c>
      <c r="CB48" s="21">
        <f t="shared" ca="1" si="32"/>
        <v>0</v>
      </c>
      <c r="CC48" s="21">
        <f t="shared" ca="1" si="32"/>
        <v>0</v>
      </c>
      <c r="CD48" s="21">
        <f t="shared" ca="1" si="32"/>
        <v>0</v>
      </c>
      <c r="CE48" s="21">
        <f t="shared" ca="1" si="32"/>
        <v>0</v>
      </c>
      <c r="CF48" s="21">
        <f t="shared" ca="1" si="32"/>
        <v>0</v>
      </c>
      <c r="CG48" s="21">
        <f t="shared" ca="1" si="32"/>
        <v>0</v>
      </c>
      <c r="CH48" s="21">
        <f t="shared" ca="1" si="32"/>
        <v>0</v>
      </c>
      <c r="CI48" s="21">
        <f t="shared" ca="1" si="32"/>
        <v>0</v>
      </c>
      <c r="CJ48" s="22">
        <f t="shared" ca="1" si="25"/>
        <v>0</v>
      </c>
      <c r="CK48" s="21">
        <f t="shared" ca="1" si="37"/>
        <v>0</v>
      </c>
      <c r="CL48" s="21">
        <f t="shared" ca="1" si="37"/>
        <v>0</v>
      </c>
      <c r="CM48" s="22">
        <f t="shared" ca="1" si="26"/>
        <v>0</v>
      </c>
      <c r="CN48" s="21">
        <f t="shared" ca="1" si="38"/>
        <v>0</v>
      </c>
      <c r="CO48" s="21">
        <f t="shared" ca="1" si="38"/>
        <v>0</v>
      </c>
      <c r="CP48" s="22">
        <f t="shared" ca="1" si="27"/>
        <v>0</v>
      </c>
      <c r="CQ48" s="21">
        <f t="shared" ca="1" si="36"/>
        <v>0</v>
      </c>
      <c r="CR48" s="21">
        <f t="shared" ca="1" si="36"/>
        <v>0</v>
      </c>
      <c r="CS48" s="21">
        <f t="shared" ca="1" si="36"/>
        <v>0</v>
      </c>
      <c r="CT48" s="21">
        <f t="shared" ca="1" si="36"/>
        <v>0</v>
      </c>
      <c r="CU48" s="21">
        <f t="shared" ca="1" si="36"/>
        <v>0</v>
      </c>
      <c r="CV48" s="22">
        <f t="shared" ca="1" si="9"/>
        <v>0</v>
      </c>
    </row>
    <row r="49" spans="1:100" ht="12.75" customHeight="1" x14ac:dyDescent="0.3">
      <c r="A49" s="64" t="s">
        <v>230</v>
      </c>
      <c r="B49" s="20">
        <v>1055</v>
      </c>
      <c r="C49" s="65" t="s">
        <v>147</v>
      </c>
      <c r="D49" s="22">
        <f t="shared" ca="1" si="24"/>
        <v>33186.06</v>
      </c>
      <c r="E49" s="21">
        <f t="shared" ca="1" si="33"/>
        <v>33186.06</v>
      </c>
      <c r="F49" s="21">
        <f t="shared" ca="1" si="33"/>
        <v>0</v>
      </c>
      <c r="G49" s="21">
        <f t="shared" ca="1" si="33"/>
        <v>0</v>
      </c>
      <c r="H49" s="21">
        <f t="shared" ca="1" si="33"/>
        <v>0</v>
      </c>
      <c r="I49" s="21">
        <f t="shared" ca="1" si="33"/>
        <v>13515.79</v>
      </c>
      <c r="J49" s="21">
        <f t="shared" ca="1" si="33"/>
        <v>0</v>
      </c>
      <c r="K49" s="21">
        <f t="shared" ca="1" si="33"/>
        <v>0</v>
      </c>
      <c r="L49" s="21">
        <f t="shared" ca="1" si="33"/>
        <v>0</v>
      </c>
      <c r="M49" s="21">
        <f t="shared" ca="1" si="33"/>
        <v>0</v>
      </c>
      <c r="N49" s="21">
        <f t="shared" ca="1" si="33"/>
        <v>0</v>
      </c>
      <c r="O49" s="21">
        <f t="shared" ca="1" si="33"/>
        <v>2.72</v>
      </c>
      <c r="P49" s="21">
        <f t="shared" ca="1" si="33"/>
        <v>0</v>
      </c>
      <c r="Q49" s="21">
        <f t="shared" ca="1" si="33"/>
        <v>0</v>
      </c>
      <c r="R49" s="21">
        <f t="shared" ca="1" si="33"/>
        <v>0</v>
      </c>
      <c r="S49" s="21">
        <f t="shared" ca="1" si="33"/>
        <v>0</v>
      </c>
      <c r="T49" s="21">
        <f t="shared" ca="1" si="33"/>
        <v>0</v>
      </c>
      <c r="U49" s="21">
        <f t="shared" ca="1" si="34"/>
        <v>0</v>
      </c>
      <c r="V49" s="21">
        <f t="shared" ca="1" si="34"/>
        <v>-71138.2</v>
      </c>
      <c r="W49" s="21">
        <f t="shared" ca="1" si="34"/>
        <v>-512455.98</v>
      </c>
      <c r="X49" s="21">
        <f t="shared" ca="1" si="34"/>
        <v>0</v>
      </c>
      <c r="Y49" s="21">
        <f t="shared" ca="1" si="34"/>
        <v>616.44000000000005</v>
      </c>
      <c r="Z49" s="21">
        <f t="shared" ca="1" si="34"/>
        <v>2766.15</v>
      </c>
      <c r="AA49" s="21">
        <f t="shared" ca="1" si="34"/>
        <v>88.519999999999897</v>
      </c>
      <c r="AB49" s="21">
        <f t="shared" ca="1" si="34"/>
        <v>3.42</v>
      </c>
      <c r="AC49" s="21">
        <f t="shared" ca="1" si="34"/>
        <v>254.94</v>
      </c>
      <c r="AD49" s="21">
        <f t="shared" ca="1" si="34"/>
        <v>1849.43</v>
      </c>
      <c r="AE49" s="21">
        <f t="shared" ca="1" si="34"/>
        <v>0</v>
      </c>
      <c r="AF49" s="21">
        <f t="shared" ca="1" si="34"/>
        <v>0</v>
      </c>
      <c r="AG49" s="21">
        <f t="shared" ca="1" si="34"/>
        <v>0</v>
      </c>
      <c r="AH49" s="21">
        <f t="shared" ca="1" si="34"/>
        <v>0</v>
      </c>
      <c r="AI49" s="21">
        <f t="shared" ca="1" si="34"/>
        <v>0</v>
      </c>
      <c r="AJ49" s="21">
        <f t="shared" ca="1" si="34"/>
        <v>1290098.2031736919</v>
      </c>
      <c r="AK49" s="21">
        <f t="shared" ca="1" si="31"/>
        <v>0</v>
      </c>
      <c r="AL49" s="21">
        <f t="shared" ca="1" si="31"/>
        <v>0</v>
      </c>
      <c r="AM49" s="21">
        <f t="shared" ca="1" si="31"/>
        <v>0</v>
      </c>
      <c r="AN49" s="21">
        <f t="shared" ca="1" si="31"/>
        <v>0</v>
      </c>
      <c r="AO49" s="21">
        <f t="shared" ca="1" si="31"/>
        <v>0</v>
      </c>
      <c r="AP49" s="21">
        <f t="shared" ca="1" si="31"/>
        <v>0</v>
      </c>
      <c r="AQ49" s="21">
        <f t="shared" ca="1" si="31"/>
        <v>0</v>
      </c>
      <c r="AR49" s="21">
        <f t="shared" ca="1" si="31"/>
        <v>0</v>
      </c>
      <c r="AS49" s="21">
        <f t="shared" ca="1" si="31"/>
        <v>0</v>
      </c>
      <c r="AT49" s="21">
        <f t="shared" ca="1" si="31"/>
        <v>10330.200000000001</v>
      </c>
      <c r="AU49" s="21">
        <f t="shared" ca="1" si="31"/>
        <v>8108.54000000001</v>
      </c>
      <c r="AV49" s="21">
        <f t="shared" ca="1" si="31"/>
        <v>24209.279999999999</v>
      </c>
      <c r="AW49" s="21">
        <f t="shared" ca="1" si="31"/>
        <v>0</v>
      </c>
      <c r="AX49" s="21">
        <f t="shared" ca="1" si="31"/>
        <v>8069.7600000000102</v>
      </c>
      <c r="AY49" s="21">
        <f t="shared" ca="1" si="31"/>
        <v>0</v>
      </c>
      <c r="AZ49" s="21">
        <f t="shared" ca="1" si="31"/>
        <v>0</v>
      </c>
      <c r="BA49" s="21">
        <f t="shared" ca="1" si="28"/>
        <v>0</v>
      </c>
      <c r="BB49" s="21">
        <f t="shared" ca="1" si="28"/>
        <v>0</v>
      </c>
      <c r="BC49" s="21">
        <f t="shared" ca="1" si="28"/>
        <v>0</v>
      </c>
      <c r="BD49" s="21">
        <f t="shared" ca="1" si="28"/>
        <v>-3553.58</v>
      </c>
      <c r="BE49" s="21">
        <f t="shared" ca="1" si="28"/>
        <v>0</v>
      </c>
      <c r="BF49" s="21">
        <f t="shared" ca="1" si="28"/>
        <v>0</v>
      </c>
      <c r="BG49" s="21">
        <f t="shared" ca="1" si="28"/>
        <v>0</v>
      </c>
      <c r="BH49" s="21">
        <f t="shared" ca="1" si="28"/>
        <v>0</v>
      </c>
      <c r="BI49" s="21">
        <f t="shared" ca="1" si="28"/>
        <v>0</v>
      </c>
      <c r="BJ49" s="21">
        <f t="shared" ca="1" si="28"/>
        <v>0</v>
      </c>
      <c r="BK49" s="21">
        <f t="shared" ca="1" si="28"/>
        <v>0</v>
      </c>
      <c r="BL49" s="21">
        <f t="shared" ca="1" si="28"/>
        <v>0</v>
      </c>
      <c r="BM49" s="21">
        <f t="shared" ca="1" si="28"/>
        <v>0</v>
      </c>
      <c r="BN49" s="21">
        <f t="shared" ca="1" si="28"/>
        <v>-415.9</v>
      </c>
      <c r="BO49" s="21">
        <f t="shared" ca="1" si="35"/>
        <v>0</v>
      </c>
      <c r="BP49" s="21">
        <f t="shared" ca="1" si="35"/>
        <v>22960.62</v>
      </c>
      <c r="BQ49" s="21">
        <f t="shared" ca="1" si="35"/>
        <v>0</v>
      </c>
      <c r="BR49" s="21">
        <f t="shared" ca="1" si="35"/>
        <v>0</v>
      </c>
      <c r="BS49" s="21">
        <f t="shared" ca="1" si="35"/>
        <v>1749.14</v>
      </c>
      <c r="BT49" s="21">
        <f t="shared" ca="1" si="35"/>
        <v>0</v>
      </c>
      <c r="BU49" s="21">
        <f t="shared" ca="1" si="35"/>
        <v>0</v>
      </c>
      <c r="BV49" s="21">
        <f t="shared" ca="1" si="35"/>
        <v>0</v>
      </c>
      <c r="BW49" s="21">
        <f t="shared" ca="1" si="35"/>
        <v>0</v>
      </c>
      <c r="BX49" s="21">
        <f t="shared" ca="1" si="32"/>
        <v>0</v>
      </c>
      <c r="BY49" s="21">
        <f t="shared" ca="1" si="32"/>
        <v>0</v>
      </c>
      <c r="BZ49" s="21">
        <f t="shared" ca="1" si="32"/>
        <v>0</v>
      </c>
      <c r="CA49" s="21">
        <f t="shared" ca="1" si="32"/>
        <v>0</v>
      </c>
      <c r="CB49" s="21">
        <f t="shared" ca="1" si="32"/>
        <v>0</v>
      </c>
      <c r="CC49" s="21">
        <f t="shared" ca="1" si="32"/>
        <v>0</v>
      </c>
      <c r="CD49" s="21">
        <f t="shared" ca="1" si="32"/>
        <v>0</v>
      </c>
      <c r="CE49" s="21">
        <f t="shared" ca="1" si="32"/>
        <v>0</v>
      </c>
      <c r="CF49" s="21">
        <f t="shared" ca="1" si="32"/>
        <v>0</v>
      </c>
      <c r="CG49" s="21">
        <f t="shared" ca="1" si="32"/>
        <v>0</v>
      </c>
      <c r="CH49" s="21">
        <f t="shared" ca="1" si="32"/>
        <v>0</v>
      </c>
      <c r="CI49" s="21">
        <f t="shared" ca="1" si="32"/>
        <v>110</v>
      </c>
      <c r="CJ49" s="22">
        <f t="shared" ca="1" si="25"/>
        <v>-32373374.609998267</v>
      </c>
      <c r="CK49" s="21">
        <f t="shared" ca="1" si="37"/>
        <v>-3064.88</v>
      </c>
      <c r="CL49" s="21">
        <f t="shared" ca="1" si="37"/>
        <v>0</v>
      </c>
      <c r="CM49" s="22">
        <f t="shared" ca="1" si="26"/>
        <v>-32895741.729998201</v>
      </c>
      <c r="CN49" s="21">
        <f t="shared" ca="1" si="38"/>
        <v>0</v>
      </c>
      <c r="CO49" s="21">
        <f t="shared" ca="1" si="38"/>
        <v>-32895741.729998201</v>
      </c>
      <c r="CP49" s="22">
        <f t="shared" ca="1" si="27"/>
        <v>525431.99999993294</v>
      </c>
      <c r="CQ49" s="21">
        <f t="shared" ca="1" si="36"/>
        <v>10986.2400000009</v>
      </c>
      <c r="CR49" s="21">
        <f t="shared" ca="1" si="36"/>
        <v>514445.75999993202</v>
      </c>
      <c r="CS49" s="21">
        <f t="shared" ca="1" si="36"/>
        <v>1978926.81</v>
      </c>
      <c r="CT49" s="21">
        <f t="shared" ca="1" si="36"/>
        <v>0</v>
      </c>
      <c r="CU49" s="21">
        <f t="shared" ca="1" si="36"/>
        <v>0</v>
      </c>
      <c r="CV49" s="22">
        <f t="shared" ca="1" si="9"/>
        <v>-29564092.246824577</v>
      </c>
    </row>
    <row r="50" spans="1:100" ht="12.75" customHeight="1" x14ac:dyDescent="0.3">
      <c r="A50" s="64" t="s">
        <v>232</v>
      </c>
      <c r="B50" s="20">
        <v>1056</v>
      </c>
      <c r="C50" s="65" t="s">
        <v>147</v>
      </c>
      <c r="D50" s="22">
        <f t="shared" ca="1" si="24"/>
        <v>0</v>
      </c>
      <c r="E50" s="21">
        <f t="shared" ca="1" si="33"/>
        <v>0</v>
      </c>
      <c r="F50" s="21">
        <f t="shared" ca="1" si="33"/>
        <v>0</v>
      </c>
      <c r="G50" s="21">
        <f t="shared" ca="1" si="33"/>
        <v>0</v>
      </c>
      <c r="H50" s="21">
        <f t="shared" ca="1" si="33"/>
        <v>0</v>
      </c>
      <c r="I50" s="21">
        <f t="shared" ca="1" si="33"/>
        <v>0</v>
      </c>
      <c r="J50" s="21">
        <f t="shared" ca="1" si="33"/>
        <v>0</v>
      </c>
      <c r="K50" s="21">
        <f t="shared" ca="1" si="33"/>
        <v>0</v>
      </c>
      <c r="L50" s="21">
        <f t="shared" ca="1" si="33"/>
        <v>0</v>
      </c>
      <c r="M50" s="21">
        <f t="shared" ca="1" si="33"/>
        <v>0</v>
      </c>
      <c r="N50" s="21">
        <f t="shared" ca="1" si="33"/>
        <v>0</v>
      </c>
      <c r="O50" s="21">
        <f t="shared" ca="1" si="33"/>
        <v>0</v>
      </c>
      <c r="P50" s="21">
        <f t="shared" ca="1" si="33"/>
        <v>0</v>
      </c>
      <c r="Q50" s="21">
        <f t="shared" ca="1" si="33"/>
        <v>0</v>
      </c>
      <c r="R50" s="21">
        <f t="shared" ca="1" si="33"/>
        <v>0</v>
      </c>
      <c r="S50" s="21">
        <f t="shared" ca="1" si="33"/>
        <v>0</v>
      </c>
      <c r="T50" s="21">
        <f t="shared" ca="1" si="33"/>
        <v>136878122.03664398</v>
      </c>
      <c r="U50" s="21">
        <f t="shared" ca="1" si="34"/>
        <v>11191706.452939002</v>
      </c>
      <c r="V50" s="21">
        <f t="shared" ca="1" si="34"/>
        <v>0</v>
      </c>
      <c r="W50" s="21">
        <f t="shared" ca="1" si="34"/>
        <v>0</v>
      </c>
      <c r="X50" s="21">
        <f t="shared" ca="1" si="34"/>
        <v>0</v>
      </c>
      <c r="Y50" s="21">
        <f t="shared" ca="1" si="34"/>
        <v>0</v>
      </c>
      <c r="Z50" s="21">
        <f t="shared" ca="1" si="34"/>
        <v>0</v>
      </c>
      <c r="AA50" s="21">
        <f t="shared" ca="1" si="34"/>
        <v>0</v>
      </c>
      <c r="AB50" s="21">
        <f t="shared" ca="1" si="34"/>
        <v>0</v>
      </c>
      <c r="AC50" s="21">
        <f t="shared" ca="1" si="34"/>
        <v>0</v>
      </c>
      <c r="AD50" s="21">
        <f t="shared" ca="1" si="34"/>
        <v>0</v>
      </c>
      <c r="AE50" s="21">
        <f t="shared" ca="1" si="34"/>
        <v>0</v>
      </c>
      <c r="AF50" s="21">
        <f t="shared" ca="1" si="34"/>
        <v>0</v>
      </c>
      <c r="AG50" s="21">
        <f t="shared" ca="1" si="34"/>
        <v>0</v>
      </c>
      <c r="AH50" s="21">
        <f t="shared" ca="1" si="34"/>
        <v>0</v>
      </c>
      <c r="AI50" s="21">
        <f t="shared" ca="1" si="34"/>
        <v>0</v>
      </c>
      <c r="AJ50" s="21">
        <f t="shared" ca="1" si="34"/>
        <v>999564.03</v>
      </c>
      <c r="AK50" s="21">
        <f t="shared" ca="1" si="31"/>
        <v>0</v>
      </c>
      <c r="AL50" s="21">
        <f t="shared" ca="1" si="31"/>
        <v>0</v>
      </c>
      <c r="AM50" s="21">
        <f t="shared" ca="1" si="31"/>
        <v>0</v>
      </c>
      <c r="AN50" s="21">
        <f t="shared" ca="1" si="31"/>
        <v>0</v>
      </c>
      <c r="AO50" s="21">
        <f t="shared" ca="1" si="31"/>
        <v>0</v>
      </c>
      <c r="AP50" s="21">
        <f t="shared" ca="1" si="31"/>
        <v>0</v>
      </c>
      <c r="AQ50" s="21">
        <f t="shared" ca="1" si="31"/>
        <v>0</v>
      </c>
      <c r="AR50" s="21">
        <f t="shared" ca="1" si="31"/>
        <v>0</v>
      </c>
      <c r="AS50" s="21">
        <f t="shared" ca="1" si="31"/>
        <v>0</v>
      </c>
      <c r="AT50" s="21">
        <f t="shared" ca="1" si="31"/>
        <v>0</v>
      </c>
      <c r="AU50" s="21">
        <f t="shared" ca="1" si="31"/>
        <v>0</v>
      </c>
      <c r="AV50" s="21">
        <f t="shared" ca="1" si="31"/>
        <v>0</v>
      </c>
      <c r="AW50" s="21">
        <f t="shared" ca="1" si="31"/>
        <v>0</v>
      </c>
      <c r="AX50" s="21">
        <f t="shared" ca="1" si="31"/>
        <v>0</v>
      </c>
      <c r="AY50" s="21">
        <f t="shared" ca="1" si="31"/>
        <v>0</v>
      </c>
      <c r="AZ50" s="21">
        <f t="shared" ca="1" si="31"/>
        <v>0</v>
      </c>
      <c r="BA50" s="21">
        <f t="shared" ca="1" si="28"/>
        <v>0</v>
      </c>
      <c r="BB50" s="21">
        <f t="shared" ca="1" si="28"/>
        <v>0</v>
      </c>
      <c r="BC50" s="21">
        <f t="shared" ca="1" si="28"/>
        <v>0</v>
      </c>
      <c r="BD50" s="21">
        <f t="shared" ca="1" si="28"/>
        <v>0</v>
      </c>
      <c r="BE50" s="21">
        <f t="shared" ca="1" si="28"/>
        <v>0</v>
      </c>
      <c r="BF50" s="21">
        <f t="shared" ca="1" si="28"/>
        <v>0</v>
      </c>
      <c r="BG50" s="21">
        <f t="shared" ca="1" si="28"/>
        <v>0</v>
      </c>
      <c r="BH50" s="21">
        <f t="shared" ca="1" si="28"/>
        <v>0</v>
      </c>
      <c r="BI50" s="21">
        <f t="shared" ca="1" si="28"/>
        <v>0</v>
      </c>
      <c r="BJ50" s="21">
        <f t="shared" ca="1" si="28"/>
        <v>0</v>
      </c>
      <c r="BK50" s="21">
        <f t="shared" ca="1" si="28"/>
        <v>0</v>
      </c>
      <c r="BL50" s="21">
        <f t="shared" ca="1" si="28"/>
        <v>0</v>
      </c>
      <c r="BM50" s="21">
        <f t="shared" ca="1" si="28"/>
        <v>0</v>
      </c>
      <c r="BN50" s="21">
        <f t="shared" ca="1" si="28"/>
        <v>0</v>
      </c>
      <c r="BO50" s="21">
        <f t="shared" ca="1" si="35"/>
        <v>0</v>
      </c>
      <c r="BP50" s="21">
        <f t="shared" ca="1" si="35"/>
        <v>0</v>
      </c>
      <c r="BQ50" s="21">
        <f t="shared" ca="1" si="35"/>
        <v>0</v>
      </c>
      <c r="BR50" s="21">
        <f t="shared" ca="1" si="35"/>
        <v>0</v>
      </c>
      <c r="BS50" s="21">
        <f t="shared" ca="1" si="35"/>
        <v>0</v>
      </c>
      <c r="BT50" s="21">
        <f t="shared" ca="1" si="35"/>
        <v>0</v>
      </c>
      <c r="BU50" s="21">
        <f t="shared" ca="1" si="35"/>
        <v>0</v>
      </c>
      <c r="BV50" s="21">
        <f t="shared" ca="1" si="35"/>
        <v>0</v>
      </c>
      <c r="BW50" s="21">
        <f t="shared" ca="1" si="35"/>
        <v>0</v>
      </c>
      <c r="BX50" s="21">
        <f t="shared" ca="1" si="32"/>
        <v>0</v>
      </c>
      <c r="BY50" s="21">
        <f t="shared" ca="1" si="32"/>
        <v>0</v>
      </c>
      <c r="BZ50" s="21">
        <f t="shared" ca="1" si="32"/>
        <v>0</v>
      </c>
      <c r="CA50" s="21">
        <f t="shared" ca="1" si="32"/>
        <v>0</v>
      </c>
      <c r="CB50" s="21">
        <f t="shared" ca="1" si="32"/>
        <v>0</v>
      </c>
      <c r="CC50" s="21">
        <f t="shared" ca="1" si="32"/>
        <v>0</v>
      </c>
      <c r="CD50" s="21">
        <f t="shared" ca="1" si="32"/>
        <v>0</v>
      </c>
      <c r="CE50" s="21">
        <f t="shared" ca="1" si="32"/>
        <v>0</v>
      </c>
      <c r="CF50" s="21">
        <f t="shared" ca="1" si="32"/>
        <v>0</v>
      </c>
      <c r="CG50" s="21">
        <f t="shared" ca="1" si="32"/>
        <v>0</v>
      </c>
      <c r="CH50" s="21">
        <f t="shared" ca="1" si="32"/>
        <v>0</v>
      </c>
      <c r="CI50" s="21">
        <f t="shared" ca="1" si="32"/>
        <v>0</v>
      </c>
      <c r="CJ50" s="22">
        <f t="shared" ca="1" si="25"/>
        <v>0</v>
      </c>
      <c r="CK50" s="21">
        <f t="shared" ca="1" si="37"/>
        <v>0</v>
      </c>
      <c r="CL50" s="21">
        <f t="shared" ca="1" si="37"/>
        <v>0</v>
      </c>
      <c r="CM50" s="22">
        <f t="shared" ca="1" si="26"/>
        <v>0</v>
      </c>
      <c r="CN50" s="21">
        <f t="shared" ca="1" si="38"/>
        <v>0</v>
      </c>
      <c r="CO50" s="21">
        <f t="shared" ca="1" si="38"/>
        <v>0</v>
      </c>
      <c r="CP50" s="22">
        <f t="shared" ca="1" si="27"/>
        <v>0</v>
      </c>
      <c r="CQ50" s="21">
        <f t="shared" ca="1" si="36"/>
        <v>0</v>
      </c>
      <c r="CR50" s="21">
        <f t="shared" ca="1" si="36"/>
        <v>0</v>
      </c>
      <c r="CS50" s="21">
        <f t="shared" ca="1" si="36"/>
        <v>0</v>
      </c>
      <c r="CT50" s="21">
        <f t="shared" ca="1" si="36"/>
        <v>0</v>
      </c>
      <c r="CU50" s="21">
        <f t="shared" ca="1" si="36"/>
        <v>0</v>
      </c>
      <c r="CV50" s="22">
        <f t="shared" ca="1" si="9"/>
        <v>149069392.51958299</v>
      </c>
    </row>
    <row r="51" spans="1:100" ht="12.75" customHeight="1" x14ac:dyDescent="0.3">
      <c r="A51" s="64" t="s">
        <v>234</v>
      </c>
      <c r="B51" s="20">
        <v>1057</v>
      </c>
      <c r="C51" s="65" t="s">
        <v>147</v>
      </c>
      <c r="D51" s="22">
        <f t="shared" ca="1" si="24"/>
        <v>7441.35</v>
      </c>
      <c r="E51" s="21">
        <f t="shared" ca="1" si="33"/>
        <v>0</v>
      </c>
      <c r="F51" s="21">
        <f t="shared" ca="1" si="33"/>
        <v>7441.35</v>
      </c>
      <c r="G51" s="21">
        <f t="shared" ca="1" si="33"/>
        <v>0</v>
      </c>
      <c r="H51" s="21">
        <f t="shared" ca="1" si="33"/>
        <v>0</v>
      </c>
      <c r="I51" s="21">
        <f t="shared" ca="1" si="33"/>
        <v>6590.3899999999994</v>
      </c>
      <c r="J51" s="21">
        <f t="shared" ca="1" si="33"/>
        <v>0</v>
      </c>
      <c r="K51" s="21">
        <f t="shared" ca="1" si="33"/>
        <v>0</v>
      </c>
      <c r="L51" s="21">
        <f t="shared" ca="1" si="33"/>
        <v>0</v>
      </c>
      <c r="M51" s="21">
        <f t="shared" ca="1" si="33"/>
        <v>0</v>
      </c>
      <c r="N51" s="21">
        <f t="shared" ca="1" si="33"/>
        <v>0</v>
      </c>
      <c r="O51" s="21">
        <f t="shared" ca="1" si="33"/>
        <v>0</v>
      </c>
      <c r="P51" s="21">
        <f t="shared" ca="1" si="33"/>
        <v>0</v>
      </c>
      <c r="Q51" s="21">
        <f t="shared" ca="1" si="33"/>
        <v>0</v>
      </c>
      <c r="R51" s="21">
        <f t="shared" ca="1" si="33"/>
        <v>0</v>
      </c>
      <c r="S51" s="21">
        <f t="shared" ca="1" si="33"/>
        <v>0</v>
      </c>
      <c r="T51" s="21">
        <f t="shared" ca="1" si="33"/>
        <v>0</v>
      </c>
      <c r="U51" s="21">
        <f t="shared" ca="1" si="34"/>
        <v>0</v>
      </c>
      <c r="V51" s="21">
        <f t="shared" ca="1" si="34"/>
        <v>-74670.880000000092</v>
      </c>
      <c r="W51" s="21">
        <f t="shared" ca="1" si="34"/>
        <v>-408244.71000000037</v>
      </c>
      <c r="X51" s="21">
        <f t="shared" ca="1" si="34"/>
        <v>0</v>
      </c>
      <c r="Y51" s="21">
        <f t="shared" ca="1" si="34"/>
        <v>0</v>
      </c>
      <c r="Z51" s="21">
        <f t="shared" ca="1" si="34"/>
        <v>55.81</v>
      </c>
      <c r="AA51" s="21">
        <f t="shared" ca="1" si="34"/>
        <v>0</v>
      </c>
      <c r="AB51" s="21">
        <f t="shared" ca="1" si="34"/>
        <v>0</v>
      </c>
      <c r="AC51" s="21">
        <f t="shared" ca="1" si="34"/>
        <v>151.34</v>
      </c>
      <c r="AD51" s="21">
        <f t="shared" ca="1" si="34"/>
        <v>-11.19</v>
      </c>
      <c r="AE51" s="21">
        <f t="shared" ca="1" si="34"/>
        <v>0</v>
      </c>
      <c r="AF51" s="21">
        <f t="shared" ca="1" si="34"/>
        <v>0</v>
      </c>
      <c r="AG51" s="21">
        <f t="shared" ca="1" si="34"/>
        <v>0</v>
      </c>
      <c r="AH51" s="21">
        <f t="shared" ca="1" si="34"/>
        <v>0</v>
      </c>
      <c r="AI51" s="21">
        <f t="shared" ca="1" si="34"/>
        <v>0</v>
      </c>
      <c r="AJ51" s="21">
        <f t="shared" ca="1" si="34"/>
        <v>1358170.31</v>
      </c>
      <c r="AK51" s="21">
        <f t="shared" ca="1" si="31"/>
        <v>0</v>
      </c>
      <c r="AL51" s="21">
        <f t="shared" ca="1" si="31"/>
        <v>0</v>
      </c>
      <c r="AM51" s="21">
        <f t="shared" ca="1" si="31"/>
        <v>0</v>
      </c>
      <c r="AN51" s="21">
        <f t="shared" ca="1" si="31"/>
        <v>0</v>
      </c>
      <c r="AO51" s="21">
        <f t="shared" ca="1" si="31"/>
        <v>0</v>
      </c>
      <c r="AP51" s="21">
        <f t="shared" ca="1" si="31"/>
        <v>0</v>
      </c>
      <c r="AQ51" s="21">
        <f t="shared" ca="1" si="31"/>
        <v>0</v>
      </c>
      <c r="AR51" s="21">
        <f t="shared" ca="1" si="31"/>
        <v>0</v>
      </c>
      <c r="AS51" s="21">
        <f t="shared" ca="1" si="31"/>
        <v>0</v>
      </c>
      <c r="AT51" s="21">
        <f t="shared" ca="1" si="31"/>
        <v>45093.69</v>
      </c>
      <c r="AU51" s="21">
        <f t="shared" ca="1" si="31"/>
        <v>1523.05</v>
      </c>
      <c r="AV51" s="21">
        <f t="shared" ca="1" si="31"/>
        <v>1770.05</v>
      </c>
      <c r="AW51" s="21">
        <f t="shared" ca="1" si="31"/>
        <v>0</v>
      </c>
      <c r="AX51" s="21">
        <f t="shared" ca="1" si="31"/>
        <v>543.61</v>
      </c>
      <c r="AY51" s="21">
        <f t="shared" ca="1" si="31"/>
        <v>0</v>
      </c>
      <c r="AZ51" s="21">
        <f t="shared" ca="1" si="31"/>
        <v>0</v>
      </c>
      <c r="BA51" s="21">
        <f t="shared" ca="1" si="28"/>
        <v>0</v>
      </c>
      <c r="BB51" s="21">
        <f t="shared" ca="1" si="28"/>
        <v>0</v>
      </c>
      <c r="BC51" s="21">
        <f t="shared" ca="1" si="28"/>
        <v>0</v>
      </c>
      <c r="BD51" s="21">
        <f t="shared" ca="1" si="28"/>
        <v>-1734.4700000000021</v>
      </c>
      <c r="BE51" s="21">
        <f t="shared" ca="1" si="28"/>
        <v>0</v>
      </c>
      <c r="BF51" s="21">
        <f t="shared" ca="1" si="28"/>
        <v>0</v>
      </c>
      <c r="BG51" s="21">
        <f t="shared" ca="1" si="28"/>
        <v>0</v>
      </c>
      <c r="BH51" s="21">
        <f t="shared" ca="1" si="28"/>
        <v>0</v>
      </c>
      <c r="BI51" s="21">
        <f t="shared" ca="1" si="28"/>
        <v>0</v>
      </c>
      <c r="BJ51" s="21">
        <f t="shared" ca="1" si="28"/>
        <v>0</v>
      </c>
      <c r="BK51" s="21">
        <f t="shared" ca="1" si="28"/>
        <v>0</v>
      </c>
      <c r="BL51" s="21">
        <f t="shared" ca="1" si="28"/>
        <v>0</v>
      </c>
      <c r="BM51" s="21">
        <f t="shared" ca="1" si="28"/>
        <v>0</v>
      </c>
      <c r="BN51" s="21">
        <f t="shared" ca="1" si="28"/>
        <v>299.60000000000036</v>
      </c>
      <c r="BO51" s="21">
        <f t="shared" ca="1" si="35"/>
        <v>0</v>
      </c>
      <c r="BP51" s="21">
        <f t="shared" ca="1" si="35"/>
        <v>0</v>
      </c>
      <c r="BQ51" s="21">
        <f t="shared" ca="1" si="35"/>
        <v>0</v>
      </c>
      <c r="BR51" s="21">
        <f t="shared" ca="1" si="35"/>
        <v>0</v>
      </c>
      <c r="BS51" s="21">
        <f t="shared" ca="1" si="35"/>
        <v>0</v>
      </c>
      <c r="BT51" s="21">
        <f t="shared" ca="1" si="35"/>
        <v>0</v>
      </c>
      <c r="BU51" s="21">
        <f t="shared" ca="1" si="35"/>
        <v>0</v>
      </c>
      <c r="BV51" s="21">
        <f t="shared" ca="1" si="35"/>
        <v>0</v>
      </c>
      <c r="BW51" s="21">
        <f t="shared" ca="1" si="35"/>
        <v>0</v>
      </c>
      <c r="BX51" s="21">
        <f t="shared" ca="1" si="32"/>
        <v>0</v>
      </c>
      <c r="BY51" s="21">
        <f t="shared" ca="1" si="32"/>
        <v>0</v>
      </c>
      <c r="BZ51" s="21">
        <f t="shared" ca="1" si="32"/>
        <v>0</v>
      </c>
      <c r="CA51" s="21">
        <f t="shared" ca="1" si="32"/>
        <v>0</v>
      </c>
      <c r="CB51" s="21">
        <f t="shared" ca="1" si="32"/>
        <v>0</v>
      </c>
      <c r="CC51" s="21">
        <f t="shared" ca="1" si="32"/>
        <v>0</v>
      </c>
      <c r="CD51" s="21">
        <f t="shared" ca="1" si="32"/>
        <v>0</v>
      </c>
      <c r="CE51" s="21">
        <f t="shared" ca="1" si="32"/>
        <v>0</v>
      </c>
      <c r="CF51" s="21">
        <f t="shared" ca="1" si="32"/>
        <v>0</v>
      </c>
      <c r="CG51" s="21">
        <f t="shared" ca="1" si="32"/>
        <v>0</v>
      </c>
      <c r="CH51" s="21">
        <f t="shared" ca="1" si="32"/>
        <v>0</v>
      </c>
      <c r="CI51" s="21">
        <f t="shared" ca="1" si="32"/>
        <v>0</v>
      </c>
      <c r="CJ51" s="22">
        <f t="shared" ca="1" si="25"/>
        <v>0</v>
      </c>
      <c r="CK51" s="21">
        <f t="shared" ca="1" si="37"/>
        <v>0</v>
      </c>
      <c r="CL51" s="21">
        <f t="shared" ca="1" si="37"/>
        <v>0</v>
      </c>
      <c r="CM51" s="22">
        <f t="shared" ca="1" si="26"/>
        <v>0</v>
      </c>
      <c r="CN51" s="21">
        <f t="shared" ca="1" si="38"/>
        <v>0</v>
      </c>
      <c r="CO51" s="21">
        <f t="shared" ca="1" si="38"/>
        <v>0</v>
      </c>
      <c r="CP51" s="22">
        <f t="shared" ca="1" si="27"/>
        <v>0</v>
      </c>
      <c r="CQ51" s="21">
        <f t="shared" ca="1" si="36"/>
        <v>0</v>
      </c>
      <c r="CR51" s="21">
        <f t="shared" ca="1" si="36"/>
        <v>0</v>
      </c>
      <c r="CS51" s="21">
        <f t="shared" ca="1" si="36"/>
        <v>751.51</v>
      </c>
      <c r="CT51" s="21">
        <f t="shared" ca="1" si="36"/>
        <v>0</v>
      </c>
      <c r="CU51" s="21">
        <f t="shared" ca="1" si="36"/>
        <v>0</v>
      </c>
      <c r="CV51" s="22">
        <f t="shared" ca="1" si="9"/>
        <v>937729.45999999961</v>
      </c>
    </row>
    <row r="52" spans="1:100" ht="12.75" customHeight="1" x14ac:dyDescent="0.3">
      <c r="A52" s="64" t="s">
        <v>236</v>
      </c>
      <c r="B52" s="20">
        <v>1058</v>
      </c>
      <c r="C52" s="65" t="s">
        <v>147</v>
      </c>
      <c r="D52" s="22">
        <f t="shared" ca="1" si="24"/>
        <v>213226.7</v>
      </c>
      <c r="E52" s="21">
        <f t="shared" ca="1" si="33"/>
        <v>195454.63</v>
      </c>
      <c r="F52" s="21">
        <f t="shared" ca="1" si="33"/>
        <v>17772.07</v>
      </c>
      <c r="G52" s="21">
        <f t="shared" ca="1" si="33"/>
        <v>0</v>
      </c>
      <c r="H52" s="21">
        <f t="shared" ca="1" si="33"/>
        <v>260</v>
      </c>
      <c r="I52" s="21">
        <f t="shared" ca="1" si="33"/>
        <v>554850.46</v>
      </c>
      <c r="J52" s="21">
        <f t="shared" ca="1" si="33"/>
        <v>0</v>
      </c>
      <c r="K52" s="21">
        <f t="shared" ca="1" si="33"/>
        <v>2100000</v>
      </c>
      <c r="L52" s="21">
        <f t="shared" ca="1" si="33"/>
        <v>0</v>
      </c>
      <c r="M52" s="21">
        <f t="shared" ca="1" si="33"/>
        <v>0</v>
      </c>
      <c r="N52" s="21">
        <f t="shared" ca="1" si="33"/>
        <v>0</v>
      </c>
      <c r="O52" s="21">
        <f t="shared" ca="1" si="33"/>
        <v>2099.59</v>
      </c>
      <c r="P52" s="21">
        <f t="shared" ca="1" si="33"/>
        <v>0</v>
      </c>
      <c r="Q52" s="21">
        <f t="shared" ca="1" si="33"/>
        <v>0</v>
      </c>
      <c r="R52" s="21">
        <f t="shared" ca="1" si="33"/>
        <v>0</v>
      </c>
      <c r="S52" s="21">
        <f t="shared" ca="1" si="33"/>
        <v>0</v>
      </c>
      <c r="T52" s="21">
        <f t="shared" ca="1" si="33"/>
        <v>0</v>
      </c>
      <c r="U52" s="21">
        <f t="shared" ca="1" si="34"/>
        <v>0</v>
      </c>
      <c r="V52" s="21">
        <f t="shared" ca="1" si="34"/>
        <v>0</v>
      </c>
      <c r="W52" s="21">
        <f t="shared" ca="1" si="34"/>
        <v>8161570.54</v>
      </c>
      <c r="X52" s="21">
        <f t="shared" ca="1" si="34"/>
        <v>0</v>
      </c>
      <c r="Y52" s="21">
        <f t="shared" ca="1" si="34"/>
        <v>28555.279999999999</v>
      </c>
      <c r="Z52" s="21">
        <f t="shared" ca="1" si="34"/>
        <v>-7408846.7199999997</v>
      </c>
      <c r="AA52" s="21">
        <f t="shared" ca="1" si="34"/>
        <v>0</v>
      </c>
      <c r="AB52" s="21">
        <f t="shared" ca="1" si="34"/>
        <v>0</v>
      </c>
      <c r="AC52" s="21">
        <f t="shared" ca="1" si="34"/>
        <v>20658717.739999998</v>
      </c>
      <c r="AD52" s="21">
        <f t="shared" ca="1" si="34"/>
        <v>70751.78</v>
      </c>
      <c r="AE52" s="21">
        <f t="shared" ca="1" si="34"/>
        <v>0</v>
      </c>
      <c r="AF52" s="21">
        <f t="shared" ca="1" si="34"/>
        <v>0</v>
      </c>
      <c r="AG52" s="21">
        <f t="shared" ca="1" si="34"/>
        <v>0</v>
      </c>
      <c r="AH52" s="21">
        <f t="shared" ca="1" si="34"/>
        <v>0</v>
      </c>
      <c r="AI52" s="21">
        <f t="shared" ca="1" si="34"/>
        <v>0</v>
      </c>
      <c r="AJ52" s="21">
        <f t="shared" ca="1" si="34"/>
        <v>0</v>
      </c>
      <c r="AK52" s="21">
        <f t="shared" ca="1" si="31"/>
        <v>0</v>
      </c>
      <c r="AL52" s="21">
        <f t="shared" ca="1" si="31"/>
        <v>0</v>
      </c>
      <c r="AM52" s="21">
        <f t="shared" ca="1" si="31"/>
        <v>455061.19</v>
      </c>
      <c r="AN52" s="21">
        <f t="shared" ca="1" si="31"/>
        <v>0</v>
      </c>
      <c r="AO52" s="21">
        <f t="shared" ca="1" si="31"/>
        <v>0</v>
      </c>
      <c r="AP52" s="21">
        <f t="shared" ca="1" si="31"/>
        <v>15903.46</v>
      </c>
      <c r="AQ52" s="21">
        <f t="shared" ca="1" si="31"/>
        <v>0</v>
      </c>
      <c r="AR52" s="21">
        <f t="shared" ca="1" si="31"/>
        <v>0</v>
      </c>
      <c r="AS52" s="21">
        <f t="shared" ca="1" si="31"/>
        <v>0</v>
      </c>
      <c r="AT52" s="21">
        <f t="shared" ca="1" si="31"/>
        <v>3257597.2</v>
      </c>
      <c r="AU52" s="21">
        <f t="shared" ca="1" si="31"/>
        <v>27244.05</v>
      </c>
      <c r="AV52" s="21">
        <f t="shared" ca="1" si="31"/>
        <v>25007.93</v>
      </c>
      <c r="AW52" s="21">
        <f t="shared" ca="1" si="31"/>
        <v>0</v>
      </c>
      <c r="AX52" s="21">
        <f t="shared" ca="1" si="31"/>
        <v>10417.25</v>
      </c>
      <c r="AY52" s="21">
        <f t="shared" ca="1" si="31"/>
        <v>0</v>
      </c>
      <c r="AZ52" s="21">
        <f t="shared" ca="1" si="31"/>
        <v>0</v>
      </c>
      <c r="BA52" s="21">
        <f t="shared" ca="1" si="28"/>
        <v>0</v>
      </c>
      <c r="BB52" s="21">
        <f t="shared" ca="1" si="28"/>
        <v>0</v>
      </c>
      <c r="BC52" s="21">
        <f t="shared" ca="1" si="28"/>
        <v>0</v>
      </c>
      <c r="BD52" s="21">
        <f t="shared" ca="1" si="28"/>
        <v>233137.69</v>
      </c>
      <c r="BE52" s="21">
        <f t="shared" ca="1" si="28"/>
        <v>0</v>
      </c>
      <c r="BF52" s="21">
        <f t="shared" ca="1" si="28"/>
        <v>0</v>
      </c>
      <c r="BG52" s="21">
        <f t="shared" ca="1" si="28"/>
        <v>0</v>
      </c>
      <c r="BH52" s="21">
        <f t="shared" ca="1" si="28"/>
        <v>0</v>
      </c>
      <c r="BI52" s="21">
        <f t="shared" ca="1" si="28"/>
        <v>0</v>
      </c>
      <c r="BJ52" s="21">
        <f t="shared" ca="1" si="28"/>
        <v>0</v>
      </c>
      <c r="BK52" s="21">
        <f t="shared" ca="1" si="28"/>
        <v>0</v>
      </c>
      <c r="BL52" s="21">
        <f t="shared" ca="1" si="28"/>
        <v>291.93</v>
      </c>
      <c r="BM52" s="21">
        <f t="shared" ca="1" si="28"/>
        <v>29905522.440000001</v>
      </c>
      <c r="BN52" s="21">
        <f t="shared" ca="1" si="28"/>
        <v>45277.25</v>
      </c>
      <c r="BO52" s="21">
        <f t="shared" ca="1" si="35"/>
        <v>0</v>
      </c>
      <c r="BP52" s="21">
        <f t="shared" ca="1" si="35"/>
        <v>7853.81</v>
      </c>
      <c r="BQ52" s="21">
        <f t="shared" ca="1" si="35"/>
        <v>0</v>
      </c>
      <c r="BR52" s="21">
        <f t="shared" ca="1" si="35"/>
        <v>27825</v>
      </c>
      <c r="BS52" s="21">
        <f t="shared" ca="1" si="35"/>
        <v>475983629.24000001</v>
      </c>
      <c r="BT52" s="21">
        <f t="shared" ca="1" si="35"/>
        <v>0</v>
      </c>
      <c r="BU52" s="21">
        <f t="shared" ca="1" si="35"/>
        <v>0</v>
      </c>
      <c r="BV52" s="21">
        <f t="shared" ca="1" si="35"/>
        <v>0</v>
      </c>
      <c r="BW52" s="21">
        <f t="shared" ca="1" si="35"/>
        <v>0</v>
      </c>
      <c r="BX52" s="21">
        <f t="shared" ca="1" si="32"/>
        <v>0</v>
      </c>
      <c r="BY52" s="21">
        <f t="shared" ca="1" si="32"/>
        <v>0</v>
      </c>
      <c r="BZ52" s="21">
        <f t="shared" ca="1" si="32"/>
        <v>0</v>
      </c>
      <c r="CA52" s="21">
        <f t="shared" ca="1" si="32"/>
        <v>0</v>
      </c>
      <c r="CB52" s="21">
        <f t="shared" ca="1" si="32"/>
        <v>0</v>
      </c>
      <c r="CC52" s="21">
        <f t="shared" ca="1" si="32"/>
        <v>0</v>
      </c>
      <c r="CD52" s="21">
        <f t="shared" ca="1" si="32"/>
        <v>0</v>
      </c>
      <c r="CE52" s="21">
        <f t="shared" ca="1" si="32"/>
        <v>488153.79</v>
      </c>
      <c r="CF52" s="21">
        <f t="shared" ca="1" si="32"/>
        <v>0</v>
      </c>
      <c r="CG52" s="21">
        <f t="shared" ca="1" si="32"/>
        <v>0</v>
      </c>
      <c r="CH52" s="21">
        <f t="shared" ca="1" si="32"/>
        <v>0</v>
      </c>
      <c r="CI52" s="21">
        <f t="shared" ca="1" si="32"/>
        <v>0</v>
      </c>
      <c r="CJ52" s="22">
        <f t="shared" ca="1" si="25"/>
        <v>0</v>
      </c>
      <c r="CK52" s="21">
        <f t="shared" ca="1" si="37"/>
        <v>0</v>
      </c>
      <c r="CL52" s="21">
        <f t="shared" ca="1" si="37"/>
        <v>0</v>
      </c>
      <c r="CM52" s="22">
        <f t="shared" ca="1" si="26"/>
        <v>0</v>
      </c>
      <c r="CN52" s="21">
        <f t="shared" ca="1" si="38"/>
        <v>0</v>
      </c>
      <c r="CO52" s="21">
        <f t="shared" ca="1" si="38"/>
        <v>0</v>
      </c>
      <c r="CP52" s="22">
        <f t="shared" ca="1" si="27"/>
        <v>0</v>
      </c>
      <c r="CQ52" s="21">
        <f t="shared" ca="1" si="36"/>
        <v>0</v>
      </c>
      <c r="CR52" s="21">
        <f t="shared" ca="1" si="36"/>
        <v>0</v>
      </c>
      <c r="CS52" s="21">
        <f t="shared" ca="1" si="36"/>
        <v>48183.99</v>
      </c>
      <c r="CT52" s="21">
        <f t="shared" ca="1" si="36"/>
        <v>0</v>
      </c>
      <c r="CU52" s="21">
        <f t="shared" ca="1" si="36"/>
        <v>0</v>
      </c>
      <c r="CV52" s="22">
        <f t="shared" ref="CV52:CV55" ca="1" si="39">+D52+SUM(H52:CJ52)+SUM(CS52:CU52)</f>
        <v>534912291.59000003</v>
      </c>
    </row>
    <row r="53" spans="1:100" ht="12.75" customHeight="1" x14ac:dyDescent="0.3">
      <c r="A53" s="64" t="s">
        <v>238</v>
      </c>
      <c r="B53" s="20">
        <v>1059</v>
      </c>
      <c r="C53" s="65" t="s">
        <v>147</v>
      </c>
      <c r="D53" s="22">
        <f t="shared" ca="1" si="24"/>
        <v>0</v>
      </c>
      <c r="E53" s="21">
        <f t="shared" ca="1" si="33"/>
        <v>0</v>
      </c>
      <c r="F53" s="21">
        <f t="shared" ca="1" si="33"/>
        <v>0</v>
      </c>
      <c r="G53" s="21">
        <f t="shared" ca="1" si="33"/>
        <v>0</v>
      </c>
      <c r="H53" s="21">
        <f t="shared" ca="1" si="33"/>
        <v>0</v>
      </c>
      <c r="I53" s="21">
        <f t="shared" ca="1" si="33"/>
        <v>126228.57</v>
      </c>
      <c r="J53" s="21">
        <f t="shared" ca="1" si="33"/>
        <v>0</v>
      </c>
      <c r="K53" s="21">
        <f t="shared" ca="1" si="33"/>
        <v>0</v>
      </c>
      <c r="L53" s="21">
        <f t="shared" ca="1" si="33"/>
        <v>0</v>
      </c>
      <c r="M53" s="21">
        <f t="shared" ca="1" si="33"/>
        <v>0</v>
      </c>
      <c r="N53" s="21">
        <f t="shared" ca="1" si="33"/>
        <v>0</v>
      </c>
      <c r="O53" s="21">
        <f t="shared" ca="1" si="33"/>
        <v>0</v>
      </c>
      <c r="P53" s="21">
        <f t="shared" ca="1" si="33"/>
        <v>0</v>
      </c>
      <c r="Q53" s="21">
        <f t="shared" ca="1" si="33"/>
        <v>0</v>
      </c>
      <c r="R53" s="21">
        <f t="shared" ca="1" si="33"/>
        <v>0</v>
      </c>
      <c r="S53" s="21">
        <f t="shared" ca="1" si="33"/>
        <v>0</v>
      </c>
      <c r="T53" s="21">
        <f t="shared" ca="1" si="33"/>
        <v>0</v>
      </c>
      <c r="U53" s="21">
        <f t="shared" ca="1" si="34"/>
        <v>0</v>
      </c>
      <c r="V53" s="21">
        <f t="shared" ca="1" si="34"/>
        <v>0</v>
      </c>
      <c r="W53" s="21">
        <f t="shared" ca="1" si="34"/>
        <v>0</v>
      </c>
      <c r="X53" s="21">
        <f t="shared" ca="1" si="34"/>
        <v>0</v>
      </c>
      <c r="Y53" s="21">
        <f t="shared" ca="1" si="34"/>
        <v>0</v>
      </c>
      <c r="Z53" s="21">
        <f t="shared" ca="1" si="34"/>
        <v>0</v>
      </c>
      <c r="AA53" s="21">
        <f t="shared" ca="1" si="34"/>
        <v>0</v>
      </c>
      <c r="AB53" s="21">
        <f t="shared" ca="1" si="34"/>
        <v>0</v>
      </c>
      <c r="AC53" s="21">
        <f t="shared" ca="1" si="34"/>
        <v>0</v>
      </c>
      <c r="AD53" s="21">
        <f t="shared" ca="1" si="34"/>
        <v>0</v>
      </c>
      <c r="AE53" s="21">
        <f t="shared" ca="1" si="34"/>
        <v>0</v>
      </c>
      <c r="AF53" s="21">
        <f t="shared" ca="1" si="34"/>
        <v>0</v>
      </c>
      <c r="AG53" s="21">
        <f t="shared" ca="1" si="34"/>
        <v>0</v>
      </c>
      <c r="AH53" s="21">
        <f t="shared" ca="1" si="34"/>
        <v>0</v>
      </c>
      <c r="AI53" s="21">
        <f t="shared" ca="1" si="34"/>
        <v>0</v>
      </c>
      <c r="AJ53" s="21">
        <f t="shared" ca="1" si="34"/>
        <v>0</v>
      </c>
      <c r="AK53" s="21">
        <f t="shared" ca="1" si="31"/>
        <v>0</v>
      </c>
      <c r="AL53" s="21">
        <f t="shared" ca="1" si="31"/>
        <v>0</v>
      </c>
      <c r="AM53" s="21">
        <f t="shared" ca="1" si="31"/>
        <v>12509823.199999999</v>
      </c>
      <c r="AN53" s="21">
        <f t="shared" ca="1" si="31"/>
        <v>0</v>
      </c>
      <c r="AO53" s="21">
        <f t="shared" ca="1" si="31"/>
        <v>0</v>
      </c>
      <c r="AP53" s="21">
        <f t="shared" ca="1" si="31"/>
        <v>0</v>
      </c>
      <c r="AQ53" s="21">
        <f t="shared" ca="1" si="31"/>
        <v>0</v>
      </c>
      <c r="AR53" s="21">
        <f t="shared" ca="1" si="31"/>
        <v>0</v>
      </c>
      <c r="AS53" s="21">
        <f t="shared" ca="1" si="31"/>
        <v>0</v>
      </c>
      <c r="AT53" s="21">
        <f t="shared" ca="1" si="31"/>
        <v>0</v>
      </c>
      <c r="AU53" s="21">
        <f t="shared" ca="1" si="31"/>
        <v>0</v>
      </c>
      <c r="AV53" s="21">
        <f t="shared" ca="1" si="31"/>
        <v>0</v>
      </c>
      <c r="AW53" s="21">
        <f t="shared" ca="1" si="31"/>
        <v>0</v>
      </c>
      <c r="AX53" s="21">
        <f t="shared" ca="1" si="31"/>
        <v>0</v>
      </c>
      <c r="AY53" s="21">
        <f t="shared" ca="1" si="31"/>
        <v>0</v>
      </c>
      <c r="AZ53" s="21">
        <f t="shared" ca="1" si="31"/>
        <v>0</v>
      </c>
      <c r="BA53" s="21">
        <f t="shared" ref="BA53:BP68" ca="1" si="40">IFERROR(INDIRECT("'"&amp;$B$2&amp;"'!"&amp;ADDRESS(MATCH($B53,INDIRECT("'"&amp;$B$2&amp;"'!$B$1:$B$1095"),0),MATCH(BA$5,INDIRECT("'"&amp;$B$2&amp;"'!5:5"),0))),0)</f>
        <v>0</v>
      </c>
      <c r="BB53" s="21">
        <f t="shared" ca="1" si="40"/>
        <v>0</v>
      </c>
      <c r="BC53" s="21">
        <f t="shared" ca="1" si="40"/>
        <v>0</v>
      </c>
      <c r="BD53" s="21">
        <f t="shared" ca="1" si="40"/>
        <v>19049003.319999997</v>
      </c>
      <c r="BE53" s="21">
        <f t="shared" ca="1" si="40"/>
        <v>0</v>
      </c>
      <c r="BF53" s="21">
        <f t="shared" ca="1" si="40"/>
        <v>0</v>
      </c>
      <c r="BG53" s="21">
        <f t="shared" ca="1" si="40"/>
        <v>0</v>
      </c>
      <c r="BH53" s="21">
        <f t="shared" ca="1" si="40"/>
        <v>0</v>
      </c>
      <c r="BI53" s="21">
        <f t="shared" ca="1" si="40"/>
        <v>0</v>
      </c>
      <c r="BJ53" s="21">
        <f t="shared" ca="1" si="40"/>
        <v>0</v>
      </c>
      <c r="BK53" s="21">
        <f t="shared" ca="1" si="40"/>
        <v>0</v>
      </c>
      <c r="BL53" s="21">
        <f t="shared" ca="1" si="40"/>
        <v>12509823.6</v>
      </c>
      <c r="BM53" s="21">
        <f t="shared" ca="1" si="40"/>
        <v>0</v>
      </c>
      <c r="BN53" s="21">
        <f t="shared" ca="1" si="40"/>
        <v>143234.35999999999</v>
      </c>
      <c r="BO53" s="21">
        <f t="shared" ca="1" si="40"/>
        <v>0</v>
      </c>
      <c r="BP53" s="21">
        <f t="shared" ca="1" si="40"/>
        <v>0</v>
      </c>
      <c r="BQ53" s="21">
        <f t="shared" ca="1" si="35"/>
        <v>0</v>
      </c>
      <c r="BR53" s="21">
        <f t="shared" ca="1" si="35"/>
        <v>0</v>
      </c>
      <c r="BS53" s="21">
        <f t="shared" ca="1" si="35"/>
        <v>316607176.13999993</v>
      </c>
      <c r="BT53" s="21">
        <f t="shared" ca="1" si="35"/>
        <v>0</v>
      </c>
      <c r="BU53" s="21">
        <f t="shared" ca="1" si="35"/>
        <v>0</v>
      </c>
      <c r="BV53" s="21">
        <f t="shared" ca="1" si="35"/>
        <v>0</v>
      </c>
      <c r="BW53" s="21">
        <f t="shared" ca="1" si="35"/>
        <v>0</v>
      </c>
      <c r="BX53" s="21">
        <f t="shared" ca="1" si="32"/>
        <v>0</v>
      </c>
      <c r="BY53" s="21">
        <f t="shared" ca="1" si="32"/>
        <v>0</v>
      </c>
      <c r="BZ53" s="21">
        <f t="shared" ca="1" si="32"/>
        <v>0</v>
      </c>
      <c r="CA53" s="21">
        <f t="shared" ca="1" si="32"/>
        <v>0</v>
      </c>
      <c r="CB53" s="21">
        <f t="shared" ca="1" si="32"/>
        <v>0</v>
      </c>
      <c r="CC53" s="21">
        <f t="shared" ca="1" si="32"/>
        <v>0</v>
      </c>
      <c r="CD53" s="21">
        <f t="shared" ca="1" si="32"/>
        <v>0</v>
      </c>
      <c r="CE53" s="21">
        <f t="shared" ca="1" si="32"/>
        <v>0</v>
      </c>
      <c r="CF53" s="21">
        <f t="shared" ca="1" si="32"/>
        <v>0</v>
      </c>
      <c r="CG53" s="21">
        <f t="shared" ca="1" si="32"/>
        <v>0</v>
      </c>
      <c r="CH53" s="21">
        <f t="shared" ca="1" si="32"/>
        <v>0</v>
      </c>
      <c r="CI53" s="21">
        <f t="shared" ca="1" si="32"/>
        <v>8368314.6799999997</v>
      </c>
      <c r="CJ53" s="22">
        <f t="shared" ca="1" si="25"/>
        <v>0</v>
      </c>
      <c r="CK53" s="21">
        <f t="shared" ca="1" si="37"/>
        <v>0</v>
      </c>
      <c r="CL53" s="21">
        <f t="shared" ca="1" si="37"/>
        <v>0</v>
      </c>
      <c r="CM53" s="22">
        <f t="shared" ca="1" si="26"/>
        <v>0</v>
      </c>
      <c r="CN53" s="21">
        <f t="shared" ca="1" si="38"/>
        <v>0</v>
      </c>
      <c r="CO53" s="21">
        <f t="shared" ca="1" si="38"/>
        <v>0</v>
      </c>
      <c r="CP53" s="22">
        <f t="shared" ca="1" si="27"/>
        <v>0</v>
      </c>
      <c r="CQ53" s="21">
        <f t="shared" ca="1" si="36"/>
        <v>0</v>
      </c>
      <c r="CR53" s="21">
        <f t="shared" ca="1" si="36"/>
        <v>0</v>
      </c>
      <c r="CS53" s="21">
        <f t="shared" ca="1" si="36"/>
        <v>0</v>
      </c>
      <c r="CT53" s="21">
        <f t="shared" ca="1" si="36"/>
        <v>0</v>
      </c>
      <c r="CU53" s="21">
        <f t="shared" ca="1" si="36"/>
        <v>0</v>
      </c>
      <c r="CV53" s="22">
        <f t="shared" ca="1" si="39"/>
        <v>369313603.86999995</v>
      </c>
    </row>
    <row r="54" spans="1:100" ht="12.75" customHeight="1" x14ac:dyDescent="0.3">
      <c r="A54" s="64" t="s">
        <v>240</v>
      </c>
      <c r="B54" s="20">
        <v>1060</v>
      </c>
      <c r="C54" s="65" t="s">
        <v>147</v>
      </c>
      <c r="D54" s="22">
        <f t="shared" ca="1" si="24"/>
        <v>0</v>
      </c>
      <c r="E54" s="21">
        <f t="shared" ca="1" si="33"/>
        <v>0</v>
      </c>
      <c r="F54" s="21">
        <f t="shared" ca="1" si="33"/>
        <v>0</v>
      </c>
      <c r="G54" s="21">
        <f t="shared" ca="1" si="33"/>
        <v>0</v>
      </c>
      <c r="H54" s="21">
        <f t="shared" ca="1" si="33"/>
        <v>0</v>
      </c>
      <c r="I54" s="21">
        <f t="shared" ca="1" si="33"/>
        <v>0</v>
      </c>
      <c r="J54" s="21">
        <f t="shared" ca="1" si="33"/>
        <v>-14837</v>
      </c>
      <c r="K54" s="21">
        <f t="shared" ca="1" si="33"/>
        <v>0</v>
      </c>
      <c r="L54" s="21">
        <f t="shared" ca="1" si="33"/>
        <v>0</v>
      </c>
      <c r="M54" s="21">
        <f t="shared" ca="1" si="33"/>
        <v>0</v>
      </c>
      <c r="N54" s="21">
        <f t="shared" ca="1" si="33"/>
        <v>0</v>
      </c>
      <c r="O54" s="21">
        <f t="shared" ca="1" si="33"/>
        <v>0</v>
      </c>
      <c r="P54" s="21">
        <f t="shared" ca="1" si="33"/>
        <v>0</v>
      </c>
      <c r="Q54" s="21">
        <f t="shared" ca="1" si="33"/>
        <v>0</v>
      </c>
      <c r="R54" s="21">
        <f t="shared" ca="1" si="33"/>
        <v>0</v>
      </c>
      <c r="S54" s="21">
        <f t="shared" ca="1" si="33"/>
        <v>0</v>
      </c>
      <c r="T54" s="21">
        <f t="shared" ref="O54:AD69" ca="1" si="41">IFERROR(INDIRECT("'"&amp;$B$2&amp;"'!"&amp;ADDRESS(MATCH($B54,INDIRECT("'"&amp;$B$2&amp;"'!$B$1:$B$1095"),0),MATCH(T$5,INDIRECT("'"&amp;$B$2&amp;"'!5:5"),0))),0)</f>
        <v>0</v>
      </c>
      <c r="U54" s="21">
        <f t="shared" ca="1" si="41"/>
        <v>0</v>
      </c>
      <c r="V54" s="21">
        <f t="shared" ca="1" si="41"/>
        <v>0</v>
      </c>
      <c r="W54" s="21">
        <f t="shared" ca="1" si="41"/>
        <v>0</v>
      </c>
      <c r="X54" s="21">
        <f t="shared" ca="1" si="41"/>
        <v>0</v>
      </c>
      <c r="Y54" s="21">
        <f t="shared" ca="1" si="34"/>
        <v>0</v>
      </c>
      <c r="Z54" s="21">
        <f t="shared" ca="1" si="34"/>
        <v>0</v>
      </c>
      <c r="AA54" s="21">
        <f t="shared" ca="1" si="34"/>
        <v>0</v>
      </c>
      <c r="AB54" s="21">
        <f t="shared" ca="1" si="34"/>
        <v>0</v>
      </c>
      <c r="AC54" s="21">
        <f t="shared" ca="1" si="34"/>
        <v>0</v>
      </c>
      <c r="AD54" s="21">
        <f t="shared" ca="1" si="34"/>
        <v>0</v>
      </c>
      <c r="AE54" s="21">
        <f t="shared" ca="1" si="34"/>
        <v>0</v>
      </c>
      <c r="AF54" s="21">
        <f t="shared" ca="1" si="34"/>
        <v>0</v>
      </c>
      <c r="AG54" s="21">
        <f t="shared" ca="1" si="34"/>
        <v>0</v>
      </c>
      <c r="AH54" s="21">
        <f t="shared" ca="1" si="34"/>
        <v>0</v>
      </c>
      <c r="AI54" s="21">
        <f t="shared" ca="1" si="34"/>
        <v>0</v>
      </c>
      <c r="AJ54" s="21">
        <f t="shared" ca="1" si="34"/>
        <v>0</v>
      </c>
      <c r="AK54" s="21">
        <f t="shared" ref="AK54:AZ69" ca="1" si="42">IFERROR(INDIRECT("'"&amp;$B$2&amp;"'!"&amp;ADDRESS(MATCH($B54,INDIRECT("'"&amp;$B$2&amp;"'!$B$1:$B$1095"),0),MATCH(AK$5,INDIRECT("'"&amp;$B$2&amp;"'!5:5"),0))),0)</f>
        <v>0</v>
      </c>
      <c r="AL54" s="21">
        <f t="shared" ca="1" si="42"/>
        <v>0</v>
      </c>
      <c r="AM54" s="21">
        <f t="shared" ca="1" si="42"/>
        <v>0</v>
      </c>
      <c r="AN54" s="21">
        <f t="shared" ca="1" si="42"/>
        <v>0</v>
      </c>
      <c r="AO54" s="21">
        <f t="shared" ca="1" si="42"/>
        <v>0</v>
      </c>
      <c r="AP54" s="21">
        <f t="shared" ca="1" si="42"/>
        <v>0</v>
      </c>
      <c r="AQ54" s="21">
        <f t="shared" ca="1" si="42"/>
        <v>0</v>
      </c>
      <c r="AR54" s="21">
        <f t="shared" ca="1" si="42"/>
        <v>0</v>
      </c>
      <c r="AS54" s="21">
        <f t="shared" ca="1" si="42"/>
        <v>0</v>
      </c>
      <c r="AT54" s="21">
        <f t="shared" ca="1" si="42"/>
        <v>0</v>
      </c>
      <c r="AU54" s="21">
        <f t="shared" ca="1" si="42"/>
        <v>0</v>
      </c>
      <c r="AV54" s="21">
        <f t="shared" ca="1" si="42"/>
        <v>0</v>
      </c>
      <c r="AW54" s="21">
        <f t="shared" ca="1" si="42"/>
        <v>0</v>
      </c>
      <c r="AX54" s="21">
        <f t="shared" ca="1" si="42"/>
        <v>0</v>
      </c>
      <c r="AY54" s="21">
        <f t="shared" ca="1" si="42"/>
        <v>0</v>
      </c>
      <c r="AZ54" s="21">
        <f t="shared" ca="1" si="42"/>
        <v>0</v>
      </c>
      <c r="BA54" s="21">
        <f t="shared" ca="1" si="40"/>
        <v>0</v>
      </c>
      <c r="BB54" s="21">
        <f t="shared" ca="1" si="40"/>
        <v>0</v>
      </c>
      <c r="BC54" s="21">
        <f t="shared" ca="1" si="40"/>
        <v>0</v>
      </c>
      <c r="BD54" s="21">
        <f t="shared" ca="1" si="40"/>
        <v>0</v>
      </c>
      <c r="BE54" s="21">
        <f t="shared" ca="1" si="40"/>
        <v>0</v>
      </c>
      <c r="BF54" s="21">
        <f t="shared" ca="1" si="40"/>
        <v>0</v>
      </c>
      <c r="BG54" s="21">
        <f t="shared" ca="1" si="40"/>
        <v>0</v>
      </c>
      <c r="BH54" s="21">
        <f t="shared" ca="1" si="40"/>
        <v>0</v>
      </c>
      <c r="BI54" s="21">
        <f t="shared" ca="1" si="40"/>
        <v>0</v>
      </c>
      <c r="BJ54" s="21">
        <f t="shared" ca="1" si="40"/>
        <v>0</v>
      </c>
      <c r="BK54" s="21">
        <f t="shared" ca="1" si="40"/>
        <v>0</v>
      </c>
      <c r="BL54" s="21">
        <f t="shared" ca="1" si="40"/>
        <v>0</v>
      </c>
      <c r="BM54" s="21">
        <f t="shared" ca="1" si="40"/>
        <v>0</v>
      </c>
      <c r="BN54" s="21">
        <f t="shared" ca="1" si="40"/>
        <v>0</v>
      </c>
      <c r="BO54" s="21">
        <f t="shared" ca="1" si="40"/>
        <v>0</v>
      </c>
      <c r="BP54" s="21">
        <f t="shared" ca="1" si="40"/>
        <v>0</v>
      </c>
      <c r="BQ54" s="21">
        <f t="shared" ca="1" si="35"/>
        <v>0</v>
      </c>
      <c r="BR54" s="21">
        <f t="shared" ca="1" si="35"/>
        <v>0</v>
      </c>
      <c r="BS54" s="21">
        <f t="shared" ca="1" si="35"/>
        <v>0</v>
      </c>
      <c r="BT54" s="21">
        <f t="shared" ca="1" si="35"/>
        <v>0</v>
      </c>
      <c r="BU54" s="21">
        <f t="shared" ca="1" si="35"/>
        <v>0</v>
      </c>
      <c r="BV54" s="21">
        <f t="shared" ca="1" si="35"/>
        <v>0</v>
      </c>
      <c r="BW54" s="21">
        <f t="shared" ca="1" si="35"/>
        <v>0</v>
      </c>
      <c r="BX54" s="21">
        <f t="shared" ca="1" si="35"/>
        <v>0</v>
      </c>
      <c r="BY54" s="21">
        <f t="shared" ca="1" si="35"/>
        <v>0</v>
      </c>
      <c r="BZ54" s="21">
        <f t="shared" ca="1" si="35"/>
        <v>0</v>
      </c>
      <c r="CA54" s="21">
        <f t="shared" ca="1" si="35"/>
        <v>0</v>
      </c>
      <c r="CB54" s="21">
        <f t="shared" ca="1" si="35"/>
        <v>0</v>
      </c>
      <c r="CC54" s="21">
        <f t="shared" ca="1" si="35"/>
        <v>0</v>
      </c>
      <c r="CD54" s="21">
        <f t="shared" ca="1" si="35"/>
        <v>0</v>
      </c>
      <c r="CE54" s="21">
        <f t="shared" ca="1" si="35"/>
        <v>0</v>
      </c>
      <c r="CF54" s="21">
        <f t="shared" ref="CF54:CI69" ca="1" si="43">IFERROR(INDIRECT("'"&amp;$B$2&amp;"'!"&amp;ADDRESS(MATCH($B54,INDIRECT("'"&amp;$B$2&amp;"'!$B$1:$B$1095"),0),MATCH(CF$5,INDIRECT("'"&amp;$B$2&amp;"'!5:5"),0))),0)</f>
        <v>0</v>
      </c>
      <c r="CG54" s="21">
        <f t="shared" ca="1" si="43"/>
        <v>0</v>
      </c>
      <c r="CH54" s="21">
        <f t="shared" ca="1" si="43"/>
        <v>0</v>
      </c>
      <c r="CI54" s="21">
        <f t="shared" ca="1" si="43"/>
        <v>0</v>
      </c>
      <c r="CJ54" s="22">
        <f t="shared" ca="1" si="25"/>
        <v>0</v>
      </c>
      <c r="CK54" s="21">
        <f t="shared" ca="1" si="37"/>
        <v>0</v>
      </c>
      <c r="CL54" s="21">
        <f t="shared" ca="1" si="37"/>
        <v>0</v>
      </c>
      <c r="CM54" s="22">
        <f t="shared" ca="1" si="26"/>
        <v>0</v>
      </c>
      <c r="CN54" s="21">
        <f t="shared" ca="1" si="38"/>
        <v>0</v>
      </c>
      <c r="CO54" s="21">
        <f t="shared" ca="1" si="38"/>
        <v>0</v>
      </c>
      <c r="CP54" s="22">
        <f t="shared" ca="1" si="27"/>
        <v>0</v>
      </c>
      <c r="CQ54" s="21">
        <f t="shared" ca="1" si="36"/>
        <v>0</v>
      </c>
      <c r="CR54" s="21">
        <f t="shared" ca="1" si="36"/>
        <v>0</v>
      </c>
      <c r="CS54" s="21">
        <f t="shared" ca="1" si="36"/>
        <v>0</v>
      </c>
      <c r="CT54" s="21">
        <f t="shared" ca="1" si="36"/>
        <v>0</v>
      </c>
      <c r="CU54" s="21">
        <f t="shared" ca="1" si="36"/>
        <v>0</v>
      </c>
      <c r="CV54" s="22">
        <f t="shared" ca="1" si="39"/>
        <v>-14837</v>
      </c>
    </row>
    <row r="55" spans="1:100" ht="12.75" customHeight="1" x14ac:dyDescent="0.3">
      <c r="A55" s="64" t="s">
        <v>242</v>
      </c>
      <c r="B55" s="20">
        <v>1061</v>
      </c>
      <c r="C55" s="65" t="s">
        <v>147</v>
      </c>
      <c r="D55" s="22">
        <f t="shared" ca="1" si="24"/>
        <v>0</v>
      </c>
      <c r="E55" s="21">
        <f t="shared" ref="E55:T70" ca="1" si="44">IFERROR(INDIRECT("'"&amp;$B$2&amp;"'!"&amp;ADDRESS(MATCH($B55,INDIRECT("'"&amp;$B$2&amp;"'!$B$1:$B$1095"),0),MATCH(E$5,INDIRECT("'"&amp;$B$2&amp;"'!5:5"),0))),0)</f>
        <v>0</v>
      </c>
      <c r="F55" s="21">
        <f t="shared" ca="1" si="44"/>
        <v>0</v>
      </c>
      <c r="G55" s="21">
        <f t="shared" ca="1" si="44"/>
        <v>0</v>
      </c>
      <c r="H55" s="21">
        <f t="shared" ca="1" si="44"/>
        <v>0</v>
      </c>
      <c r="I55" s="21">
        <f t="shared" ca="1" si="44"/>
        <v>0</v>
      </c>
      <c r="J55" s="21">
        <f t="shared" ca="1" si="44"/>
        <v>0</v>
      </c>
      <c r="K55" s="21">
        <f t="shared" ca="1" si="44"/>
        <v>0</v>
      </c>
      <c r="L55" s="21">
        <f t="shared" ca="1" si="44"/>
        <v>0</v>
      </c>
      <c r="M55" s="21">
        <f t="shared" ca="1" si="44"/>
        <v>0</v>
      </c>
      <c r="N55" s="21">
        <f t="shared" ca="1" si="44"/>
        <v>0</v>
      </c>
      <c r="O55" s="21">
        <f t="shared" ca="1" si="41"/>
        <v>0</v>
      </c>
      <c r="P55" s="21">
        <f t="shared" ca="1" si="41"/>
        <v>0</v>
      </c>
      <c r="Q55" s="21">
        <f t="shared" ca="1" si="41"/>
        <v>0</v>
      </c>
      <c r="R55" s="21">
        <f t="shared" ca="1" si="41"/>
        <v>0</v>
      </c>
      <c r="S55" s="21">
        <f t="shared" ca="1" si="41"/>
        <v>0</v>
      </c>
      <c r="T55" s="21">
        <f t="shared" ca="1" si="41"/>
        <v>0</v>
      </c>
      <c r="U55" s="21">
        <f t="shared" ca="1" si="41"/>
        <v>0</v>
      </c>
      <c r="V55" s="21">
        <f t="shared" ca="1" si="41"/>
        <v>0</v>
      </c>
      <c r="W55" s="21">
        <f t="shared" ca="1" si="41"/>
        <v>0</v>
      </c>
      <c r="X55" s="21">
        <f t="shared" ca="1" si="41"/>
        <v>0</v>
      </c>
      <c r="Y55" s="21">
        <f t="shared" ca="1" si="41"/>
        <v>0</v>
      </c>
      <c r="Z55" s="21">
        <f t="shared" ca="1" si="41"/>
        <v>0</v>
      </c>
      <c r="AA55" s="21">
        <f t="shared" ca="1" si="41"/>
        <v>0</v>
      </c>
      <c r="AB55" s="21">
        <f t="shared" ca="1" si="41"/>
        <v>0</v>
      </c>
      <c r="AC55" s="21">
        <f t="shared" ca="1" si="41"/>
        <v>0</v>
      </c>
      <c r="AD55" s="21">
        <f t="shared" ca="1" si="41"/>
        <v>0</v>
      </c>
      <c r="AE55" s="21">
        <f t="shared" ref="AE55:AT70" ca="1" si="45">IFERROR(INDIRECT("'"&amp;$B$2&amp;"'!"&amp;ADDRESS(MATCH($B55,INDIRECT("'"&amp;$B$2&amp;"'!$B$1:$B$1095"),0),MATCH(AE$5,INDIRECT("'"&amp;$B$2&amp;"'!5:5"),0))),0)</f>
        <v>0</v>
      </c>
      <c r="AF55" s="21">
        <f t="shared" ca="1" si="45"/>
        <v>0</v>
      </c>
      <c r="AG55" s="21">
        <f t="shared" ca="1" si="45"/>
        <v>0</v>
      </c>
      <c r="AH55" s="21">
        <f t="shared" ca="1" si="45"/>
        <v>0</v>
      </c>
      <c r="AI55" s="21">
        <f t="shared" ca="1" si="45"/>
        <v>0</v>
      </c>
      <c r="AJ55" s="21">
        <f t="shared" ca="1" si="45"/>
        <v>0</v>
      </c>
      <c r="AK55" s="21">
        <f t="shared" ca="1" si="45"/>
        <v>0</v>
      </c>
      <c r="AL55" s="21">
        <f t="shared" ca="1" si="45"/>
        <v>0</v>
      </c>
      <c r="AM55" s="21">
        <f t="shared" ca="1" si="45"/>
        <v>0</v>
      </c>
      <c r="AN55" s="21">
        <f t="shared" ca="1" si="45"/>
        <v>0</v>
      </c>
      <c r="AO55" s="21">
        <f t="shared" ca="1" si="45"/>
        <v>0</v>
      </c>
      <c r="AP55" s="21">
        <f t="shared" ca="1" si="45"/>
        <v>0</v>
      </c>
      <c r="AQ55" s="21">
        <f t="shared" ca="1" si="45"/>
        <v>0</v>
      </c>
      <c r="AR55" s="21">
        <f t="shared" ca="1" si="45"/>
        <v>0</v>
      </c>
      <c r="AS55" s="21">
        <f t="shared" ca="1" si="42"/>
        <v>0</v>
      </c>
      <c r="AT55" s="21">
        <f t="shared" ca="1" si="42"/>
        <v>0</v>
      </c>
      <c r="AU55" s="21">
        <f t="shared" ca="1" si="42"/>
        <v>0</v>
      </c>
      <c r="AV55" s="21">
        <f t="shared" ca="1" si="42"/>
        <v>0</v>
      </c>
      <c r="AW55" s="21">
        <f t="shared" ca="1" si="42"/>
        <v>0</v>
      </c>
      <c r="AX55" s="21">
        <f t="shared" ca="1" si="42"/>
        <v>0</v>
      </c>
      <c r="AY55" s="21">
        <f t="shared" ca="1" si="42"/>
        <v>0</v>
      </c>
      <c r="AZ55" s="21">
        <f t="shared" ca="1" si="42"/>
        <v>0</v>
      </c>
      <c r="BA55" s="21">
        <f t="shared" ca="1" si="40"/>
        <v>0</v>
      </c>
      <c r="BB55" s="21">
        <f t="shared" ca="1" si="40"/>
        <v>0</v>
      </c>
      <c r="BC55" s="21">
        <f t="shared" ca="1" si="40"/>
        <v>0</v>
      </c>
      <c r="BD55" s="21">
        <f t="shared" ca="1" si="40"/>
        <v>0</v>
      </c>
      <c r="BE55" s="21">
        <f t="shared" ca="1" si="40"/>
        <v>0</v>
      </c>
      <c r="BF55" s="21">
        <f t="shared" ca="1" si="40"/>
        <v>0</v>
      </c>
      <c r="BG55" s="21">
        <f t="shared" ca="1" si="40"/>
        <v>0</v>
      </c>
      <c r="BH55" s="21">
        <f t="shared" ca="1" si="40"/>
        <v>0</v>
      </c>
      <c r="BI55" s="21">
        <f t="shared" ca="1" si="40"/>
        <v>0</v>
      </c>
      <c r="BJ55" s="21">
        <f t="shared" ca="1" si="40"/>
        <v>0</v>
      </c>
      <c r="BK55" s="21">
        <f t="shared" ca="1" si="40"/>
        <v>0</v>
      </c>
      <c r="BL55" s="21">
        <f t="shared" ca="1" si="40"/>
        <v>0</v>
      </c>
      <c r="BM55" s="21">
        <f t="shared" ca="1" si="40"/>
        <v>0</v>
      </c>
      <c r="BN55" s="21">
        <f t="shared" ca="1" si="40"/>
        <v>0</v>
      </c>
      <c r="BO55" s="21">
        <f t="shared" ca="1" si="40"/>
        <v>0</v>
      </c>
      <c r="BP55" s="21">
        <f t="shared" ca="1" si="40"/>
        <v>0</v>
      </c>
      <c r="BQ55" s="21">
        <f t="shared" ref="BQ55:CF70" ca="1" si="46">IFERROR(INDIRECT("'"&amp;$B$2&amp;"'!"&amp;ADDRESS(MATCH($B55,INDIRECT("'"&amp;$B$2&amp;"'!$B$1:$B$1095"),0),MATCH(BQ$5,INDIRECT("'"&amp;$B$2&amp;"'!5:5"),0))),0)</f>
        <v>0</v>
      </c>
      <c r="BR55" s="21">
        <f t="shared" ca="1" si="46"/>
        <v>0</v>
      </c>
      <c r="BS55" s="21">
        <f t="shared" ca="1" si="46"/>
        <v>0</v>
      </c>
      <c r="BT55" s="21">
        <f t="shared" ca="1" si="46"/>
        <v>0</v>
      </c>
      <c r="BU55" s="21">
        <f t="shared" ca="1" si="46"/>
        <v>0</v>
      </c>
      <c r="BV55" s="21">
        <f t="shared" ca="1" si="46"/>
        <v>0</v>
      </c>
      <c r="BW55" s="21">
        <f t="shared" ca="1" si="46"/>
        <v>0</v>
      </c>
      <c r="BX55" s="21">
        <f t="shared" ca="1" si="46"/>
        <v>0</v>
      </c>
      <c r="BY55" s="21">
        <f t="shared" ca="1" si="46"/>
        <v>0</v>
      </c>
      <c r="BZ55" s="21">
        <f t="shared" ca="1" si="46"/>
        <v>0</v>
      </c>
      <c r="CA55" s="21">
        <f t="shared" ca="1" si="46"/>
        <v>0</v>
      </c>
      <c r="CB55" s="21">
        <f t="shared" ca="1" si="46"/>
        <v>0</v>
      </c>
      <c r="CC55" s="21">
        <f t="shared" ca="1" si="46"/>
        <v>0</v>
      </c>
      <c r="CD55" s="21">
        <f t="shared" ca="1" si="46"/>
        <v>0</v>
      </c>
      <c r="CE55" s="21">
        <f t="shared" ca="1" si="46"/>
        <v>0</v>
      </c>
      <c r="CF55" s="21">
        <f t="shared" ca="1" si="46"/>
        <v>0</v>
      </c>
      <c r="CG55" s="21">
        <f t="shared" ca="1" si="43"/>
        <v>0</v>
      </c>
      <c r="CH55" s="21">
        <f t="shared" ca="1" si="43"/>
        <v>0</v>
      </c>
      <c r="CI55" s="21">
        <f t="shared" ca="1" si="43"/>
        <v>0</v>
      </c>
      <c r="CJ55" s="22">
        <f t="shared" ca="1" si="25"/>
        <v>1058023045.75</v>
      </c>
      <c r="CK55" s="21">
        <f t="shared" ca="1" si="37"/>
        <v>0</v>
      </c>
      <c r="CL55" s="21">
        <f t="shared" ca="1" si="37"/>
        <v>0</v>
      </c>
      <c r="CM55" s="22">
        <f t="shared" ca="1" si="26"/>
        <v>123480287.62999998</v>
      </c>
      <c r="CN55" s="21">
        <f t="shared" ca="1" si="38"/>
        <v>101992.13000000012</v>
      </c>
      <c r="CO55" s="21">
        <f t="shared" ca="1" si="38"/>
        <v>123378295.49999999</v>
      </c>
      <c r="CP55" s="22">
        <f t="shared" ca="1" si="27"/>
        <v>934542758.12</v>
      </c>
      <c r="CQ55" s="21">
        <f t="shared" ref="CQ55:CU70" ca="1" si="47">IFERROR(INDIRECT("'"&amp;$B$2&amp;"'!"&amp;ADDRESS(MATCH($B55,INDIRECT("'"&amp;$B$2&amp;"'!$B$1:$B$1095"),0),MATCH(CQ$5,INDIRECT("'"&amp;$B$2&amp;"'!5:5"),0))),0)</f>
        <v>13046836.45999999</v>
      </c>
      <c r="CR55" s="21">
        <f t="shared" ca="1" si="47"/>
        <v>921495921.65999997</v>
      </c>
      <c r="CS55" s="21">
        <f t="shared" ca="1" si="47"/>
        <v>0</v>
      </c>
      <c r="CT55" s="21">
        <f t="shared" ca="1" si="47"/>
        <v>0</v>
      </c>
      <c r="CU55" s="21">
        <f t="shared" ca="1" si="47"/>
        <v>0</v>
      </c>
      <c r="CV55" s="22">
        <f t="shared" ca="1" si="39"/>
        <v>1058023045.75</v>
      </c>
    </row>
    <row r="56" spans="1:100" ht="12.75" customHeight="1" x14ac:dyDescent="0.3">
      <c r="A56" s="64" t="s">
        <v>244</v>
      </c>
      <c r="B56" s="20">
        <v>2001</v>
      </c>
      <c r="C56" s="65" t="s">
        <v>147</v>
      </c>
      <c r="D56" s="22">
        <f t="shared" ca="1" si="24"/>
        <v>0</v>
      </c>
      <c r="E56" s="21">
        <f t="shared" ca="1" si="44"/>
        <v>0</v>
      </c>
      <c r="F56" s="21">
        <f t="shared" ca="1" si="44"/>
        <v>0</v>
      </c>
      <c r="G56" s="21">
        <f t="shared" ca="1" si="44"/>
        <v>0</v>
      </c>
      <c r="H56" s="21">
        <f t="shared" ca="1" si="44"/>
        <v>0</v>
      </c>
      <c r="I56" s="21">
        <f t="shared" ca="1" si="44"/>
        <v>0</v>
      </c>
      <c r="J56" s="21">
        <f t="shared" ca="1" si="44"/>
        <v>0</v>
      </c>
      <c r="K56" s="21">
        <f t="shared" ca="1" si="44"/>
        <v>0</v>
      </c>
      <c r="L56" s="21">
        <f t="shared" ca="1" si="44"/>
        <v>0</v>
      </c>
      <c r="M56" s="21">
        <f t="shared" ca="1" si="44"/>
        <v>0</v>
      </c>
      <c r="N56" s="21">
        <f t="shared" ca="1" si="44"/>
        <v>0</v>
      </c>
      <c r="O56" s="21">
        <f t="shared" ca="1" si="41"/>
        <v>0</v>
      </c>
      <c r="P56" s="21">
        <f t="shared" ca="1" si="41"/>
        <v>0</v>
      </c>
      <c r="Q56" s="21">
        <f t="shared" ca="1" si="41"/>
        <v>0</v>
      </c>
      <c r="R56" s="21">
        <f t="shared" ca="1" si="41"/>
        <v>0</v>
      </c>
      <c r="S56" s="21">
        <f t="shared" ca="1" si="41"/>
        <v>0</v>
      </c>
      <c r="T56" s="21">
        <f t="shared" ca="1" si="41"/>
        <v>0</v>
      </c>
      <c r="U56" s="21">
        <f t="shared" ca="1" si="41"/>
        <v>0</v>
      </c>
      <c r="V56" s="21">
        <f t="shared" ca="1" si="41"/>
        <v>0</v>
      </c>
      <c r="W56" s="21">
        <f t="shared" ca="1" si="41"/>
        <v>0</v>
      </c>
      <c r="X56" s="21">
        <f t="shared" ca="1" si="41"/>
        <v>0</v>
      </c>
      <c r="Y56" s="21">
        <f t="shared" ca="1" si="41"/>
        <v>0</v>
      </c>
      <c r="Z56" s="21">
        <f t="shared" ca="1" si="41"/>
        <v>0</v>
      </c>
      <c r="AA56" s="21">
        <f t="shared" ca="1" si="41"/>
        <v>0</v>
      </c>
      <c r="AB56" s="21">
        <f t="shared" ca="1" si="41"/>
        <v>0</v>
      </c>
      <c r="AC56" s="21">
        <f t="shared" ca="1" si="41"/>
        <v>0</v>
      </c>
      <c r="AD56" s="21">
        <f t="shared" ca="1" si="41"/>
        <v>0</v>
      </c>
      <c r="AE56" s="21">
        <f t="shared" ca="1" si="45"/>
        <v>0</v>
      </c>
      <c r="AF56" s="21">
        <f t="shared" ca="1" si="45"/>
        <v>0</v>
      </c>
      <c r="AG56" s="21">
        <f t="shared" ca="1" si="45"/>
        <v>0</v>
      </c>
      <c r="AH56" s="21">
        <f t="shared" ca="1" si="45"/>
        <v>0</v>
      </c>
      <c r="AI56" s="21">
        <f t="shared" ca="1" si="45"/>
        <v>0</v>
      </c>
      <c r="AJ56" s="21">
        <f t="shared" ca="1" si="45"/>
        <v>0</v>
      </c>
      <c r="AK56" s="21">
        <f t="shared" ca="1" si="45"/>
        <v>0</v>
      </c>
      <c r="AL56" s="21">
        <f t="shared" ca="1" si="45"/>
        <v>0</v>
      </c>
      <c r="AM56" s="21">
        <f t="shared" ca="1" si="45"/>
        <v>0</v>
      </c>
      <c r="AN56" s="21">
        <f t="shared" ca="1" si="45"/>
        <v>0</v>
      </c>
      <c r="AO56" s="21">
        <f t="shared" ca="1" si="45"/>
        <v>0</v>
      </c>
      <c r="AP56" s="21">
        <f t="shared" ca="1" si="45"/>
        <v>0</v>
      </c>
      <c r="AQ56" s="21">
        <f t="shared" ca="1" si="45"/>
        <v>0</v>
      </c>
      <c r="AR56" s="21">
        <f t="shared" ca="1" si="45"/>
        <v>0</v>
      </c>
      <c r="AS56" s="21">
        <f t="shared" ca="1" si="42"/>
        <v>0</v>
      </c>
      <c r="AT56" s="21">
        <f t="shared" ca="1" si="42"/>
        <v>0</v>
      </c>
      <c r="AU56" s="21">
        <f t="shared" ca="1" si="42"/>
        <v>0</v>
      </c>
      <c r="AV56" s="21">
        <f t="shared" ca="1" si="42"/>
        <v>0</v>
      </c>
      <c r="AW56" s="21">
        <f t="shared" ca="1" si="42"/>
        <v>0</v>
      </c>
      <c r="AX56" s="21">
        <f t="shared" ca="1" si="42"/>
        <v>0</v>
      </c>
      <c r="AY56" s="21">
        <f t="shared" ca="1" si="42"/>
        <v>0</v>
      </c>
      <c r="AZ56" s="21">
        <f t="shared" ca="1" si="42"/>
        <v>0</v>
      </c>
      <c r="BA56" s="21">
        <f t="shared" ca="1" si="40"/>
        <v>0</v>
      </c>
      <c r="BB56" s="21">
        <f t="shared" ca="1" si="40"/>
        <v>0</v>
      </c>
      <c r="BC56" s="21">
        <f t="shared" ca="1" si="40"/>
        <v>0</v>
      </c>
      <c r="BD56" s="21">
        <f t="shared" ca="1" si="40"/>
        <v>0</v>
      </c>
      <c r="BE56" s="21">
        <f t="shared" ca="1" si="40"/>
        <v>0</v>
      </c>
      <c r="BF56" s="21">
        <f t="shared" ca="1" si="40"/>
        <v>0</v>
      </c>
      <c r="BG56" s="21">
        <f t="shared" ca="1" si="40"/>
        <v>0</v>
      </c>
      <c r="BH56" s="21">
        <f t="shared" ca="1" si="40"/>
        <v>0</v>
      </c>
      <c r="BI56" s="21">
        <f t="shared" ca="1" si="40"/>
        <v>0</v>
      </c>
      <c r="BJ56" s="21">
        <f t="shared" ca="1" si="40"/>
        <v>0</v>
      </c>
      <c r="BK56" s="21">
        <f t="shared" ca="1" si="40"/>
        <v>0</v>
      </c>
      <c r="BL56" s="21">
        <f t="shared" ca="1" si="40"/>
        <v>0</v>
      </c>
      <c r="BM56" s="21">
        <f t="shared" ca="1" si="40"/>
        <v>0</v>
      </c>
      <c r="BN56" s="21">
        <f t="shared" ca="1" si="40"/>
        <v>0</v>
      </c>
      <c r="BO56" s="21">
        <f t="shared" ca="1" si="40"/>
        <v>0</v>
      </c>
      <c r="BP56" s="21">
        <f t="shared" ca="1" si="40"/>
        <v>0</v>
      </c>
      <c r="BQ56" s="21">
        <f t="shared" ca="1" si="46"/>
        <v>0</v>
      </c>
      <c r="BR56" s="21">
        <f t="shared" ca="1" si="46"/>
        <v>0</v>
      </c>
      <c r="BS56" s="21">
        <f t="shared" ca="1" si="46"/>
        <v>0</v>
      </c>
      <c r="BT56" s="21">
        <f t="shared" ca="1" si="46"/>
        <v>0</v>
      </c>
      <c r="BU56" s="21">
        <f t="shared" ca="1" si="46"/>
        <v>0</v>
      </c>
      <c r="BV56" s="21">
        <f t="shared" ca="1" si="46"/>
        <v>0</v>
      </c>
      <c r="BW56" s="21">
        <f t="shared" ca="1" si="46"/>
        <v>0</v>
      </c>
      <c r="BX56" s="21">
        <f t="shared" ca="1" si="46"/>
        <v>0</v>
      </c>
      <c r="BY56" s="21">
        <f t="shared" ca="1" si="46"/>
        <v>0</v>
      </c>
      <c r="BZ56" s="21">
        <f t="shared" ca="1" si="46"/>
        <v>0</v>
      </c>
      <c r="CA56" s="21">
        <f t="shared" ca="1" si="46"/>
        <v>0</v>
      </c>
      <c r="CB56" s="21">
        <f t="shared" ca="1" si="46"/>
        <v>0</v>
      </c>
      <c r="CC56" s="21">
        <f t="shared" ca="1" si="46"/>
        <v>0</v>
      </c>
      <c r="CD56" s="21">
        <f t="shared" ca="1" si="46"/>
        <v>0</v>
      </c>
      <c r="CE56" s="21">
        <f t="shared" ca="1" si="46"/>
        <v>0</v>
      </c>
      <c r="CF56" s="21">
        <f t="shared" ca="1" si="46"/>
        <v>0</v>
      </c>
      <c r="CG56" s="21">
        <f t="shared" ca="1" si="43"/>
        <v>0</v>
      </c>
      <c r="CH56" s="21">
        <f t="shared" ca="1" si="43"/>
        <v>0</v>
      </c>
      <c r="CI56" s="21">
        <f t="shared" ca="1" si="43"/>
        <v>0</v>
      </c>
      <c r="CJ56" s="22">
        <f t="shared" ca="1" si="25"/>
        <v>6090435349.6490402</v>
      </c>
      <c r="CK56" s="21">
        <f t="shared" ca="1" si="37"/>
        <v>9352039.2899999917</v>
      </c>
      <c r="CL56" s="21">
        <f t="shared" ca="1" si="37"/>
        <v>0</v>
      </c>
      <c r="CM56" s="22">
        <f t="shared" ca="1" si="26"/>
        <v>2173440225.4030709</v>
      </c>
      <c r="CN56" s="21">
        <f t="shared" ca="1" si="38"/>
        <v>1856930.6099999999</v>
      </c>
      <c r="CO56" s="21">
        <f t="shared" ca="1" si="38"/>
        <v>2171583294.7930708</v>
      </c>
      <c r="CP56" s="22">
        <f t="shared" ca="1" si="27"/>
        <v>3907643084.9559698</v>
      </c>
      <c r="CQ56" s="21">
        <f t="shared" ca="1" si="47"/>
        <v>31636577.200000007</v>
      </c>
      <c r="CR56" s="21">
        <f t="shared" ca="1" si="47"/>
        <v>3876006507.75597</v>
      </c>
      <c r="CS56" s="21">
        <f t="shared" ca="1" si="47"/>
        <v>0</v>
      </c>
      <c r="CT56" s="21">
        <f t="shared" ca="1" si="47"/>
        <v>0</v>
      </c>
      <c r="CU56" s="21">
        <f t="shared" ca="1" si="47"/>
        <v>0</v>
      </c>
      <c r="CV56" s="22">
        <f t="shared" ca="1" si="9"/>
        <v>6090435349.6490402</v>
      </c>
    </row>
    <row r="57" spans="1:100" ht="12.75" customHeight="1" x14ac:dyDescent="0.3">
      <c r="A57" s="64" t="s">
        <v>246</v>
      </c>
      <c r="B57" s="20">
        <v>2002</v>
      </c>
      <c r="C57" s="65" t="s">
        <v>247</v>
      </c>
      <c r="D57" s="22">
        <f t="shared" ca="1" si="24"/>
        <v>0</v>
      </c>
      <c r="E57" s="21">
        <f t="shared" ca="1" si="44"/>
        <v>0</v>
      </c>
      <c r="F57" s="21">
        <f t="shared" ca="1" si="44"/>
        <v>0</v>
      </c>
      <c r="G57" s="21">
        <f t="shared" ca="1" si="44"/>
        <v>0</v>
      </c>
      <c r="H57" s="21">
        <f t="shared" ca="1" si="44"/>
        <v>0</v>
      </c>
      <c r="I57" s="21">
        <f t="shared" ca="1" si="44"/>
        <v>0</v>
      </c>
      <c r="J57" s="21">
        <f t="shared" ca="1" si="44"/>
        <v>0</v>
      </c>
      <c r="K57" s="21">
        <f t="shared" ca="1" si="44"/>
        <v>0</v>
      </c>
      <c r="L57" s="21">
        <f t="shared" ca="1" si="44"/>
        <v>0</v>
      </c>
      <c r="M57" s="21">
        <f t="shared" ca="1" si="44"/>
        <v>0</v>
      </c>
      <c r="N57" s="21">
        <f t="shared" ca="1" si="44"/>
        <v>0</v>
      </c>
      <c r="O57" s="21">
        <f t="shared" ca="1" si="41"/>
        <v>0</v>
      </c>
      <c r="P57" s="21">
        <f t="shared" ca="1" si="41"/>
        <v>0</v>
      </c>
      <c r="Q57" s="21">
        <f t="shared" ca="1" si="41"/>
        <v>0</v>
      </c>
      <c r="R57" s="21">
        <f t="shared" ca="1" si="41"/>
        <v>0</v>
      </c>
      <c r="S57" s="21">
        <f t="shared" ca="1" si="41"/>
        <v>0</v>
      </c>
      <c r="T57" s="21">
        <f t="shared" ca="1" si="41"/>
        <v>0</v>
      </c>
      <c r="U57" s="21">
        <f t="shared" ca="1" si="41"/>
        <v>0</v>
      </c>
      <c r="V57" s="21">
        <f t="shared" ca="1" si="41"/>
        <v>0</v>
      </c>
      <c r="W57" s="21">
        <f t="shared" ca="1" si="41"/>
        <v>0</v>
      </c>
      <c r="X57" s="21">
        <f t="shared" ca="1" si="41"/>
        <v>0</v>
      </c>
      <c r="Y57" s="21">
        <f t="shared" ca="1" si="41"/>
        <v>0</v>
      </c>
      <c r="Z57" s="21">
        <f t="shared" ca="1" si="41"/>
        <v>0</v>
      </c>
      <c r="AA57" s="21">
        <f t="shared" ca="1" si="41"/>
        <v>0</v>
      </c>
      <c r="AB57" s="21">
        <f t="shared" ca="1" si="41"/>
        <v>0</v>
      </c>
      <c r="AC57" s="21">
        <f t="shared" ca="1" si="41"/>
        <v>0</v>
      </c>
      <c r="AD57" s="21">
        <f t="shared" ca="1" si="41"/>
        <v>0</v>
      </c>
      <c r="AE57" s="21">
        <f t="shared" ca="1" si="45"/>
        <v>0</v>
      </c>
      <c r="AF57" s="21">
        <f t="shared" ca="1" si="45"/>
        <v>0</v>
      </c>
      <c r="AG57" s="21">
        <f t="shared" ca="1" si="45"/>
        <v>0</v>
      </c>
      <c r="AH57" s="21">
        <f t="shared" ca="1" si="45"/>
        <v>0</v>
      </c>
      <c r="AI57" s="21">
        <f t="shared" ca="1" si="45"/>
        <v>0</v>
      </c>
      <c r="AJ57" s="21">
        <f t="shared" ca="1" si="45"/>
        <v>0</v>
      </c>
      <c r="AK57" s="21">
        <f t="shared" ca="1" si="45"/>
        <v>0</v>
      </c>
      <c r="AL57" s="21">
        <f t="shared" ca="1" si="45"/>
        <v>0</v>
      </c>
      <c r="AM57" s="21">
        <f t="shared" ca="1" si="45"/>
        <v>0</v>
      </c>
      <c r="AN57" s="21">
        <f t="shared" ca="1" si="45"/>
        <v>0</v>
      </c>
      <c r="AO57" s="21">
        <f t="shared" ca="1" si="45"/>
        <v>0</v>
      </c>
      <c r="AP57" s="21">
        <f t="shared" ca="1" si="45"/>
        <v>0</v>
      </c>
      <c r="AQ57" s="21">
        <f t="shared" ca="1" si="45"/>
        <v>0</v>
      </c>
      <c r="AR57" s="21">
        <f t="shared" ca="1" si="45"/>
        <v>0</v>
      </c>
      <c r="AS57" s="21">
        <f t="shared" ca="1" si="42"/>
        <v>0</v>
      </c>
      <c r="AT57" s="21">
        <f t="shared" ca="1" si="42"/>
        <v>0</v>
      </c>
      <c r="AU57" s="21">
        <f t="shared" ca="1" si="42"/>
        <v>0</v>
      </c>
      <c r="AV57" s="21">
        <f t="shared" ca="1" si="42"/>
        <v>0</v>
      </c>
      <c r="AW57" s="21">
        <f t="shared" ca="1" si="42"/>
        <v>0</v>
      </c>
      <c r="AX57" s="21">
        <f t="shared" ca="1" si="42"/>
        <v>0</v>
      </c>
      <c r="AY57" s="21">
        <f t="shared" ca="1" si="42"/>
        <v>0</v>
      </c>
      <c r="AZ57" s="21">
        <f t="shared" ca="1" si="42"/>
        <v>0</v>
      </c>
      <c r="BA57" s="21">
        <f t="shared" ca="1" si="40"/>
        <v>0</v>
      </c>
      <c r="BB57" s="21">
        <f t="shared" ca="1" si="40"/>
        <v>0</v>
      </c>
      <c r="BC57" s="21">
        <f t="shared" ca="1" si="40"/>
        <v>0</v>
      </c>
      <c r="BD57" s="21">
        <f t="shared" ca="1" si="40"/>
        <v>0</v>
      </c>
      <c r="BE57" s="21">
        <f t="shared" ca="1" si="40"/>
        <v>5313287.2699999455</v>
      </c>
      <c r="BF57" s="21">
        <f t="shared" ca="1" si="40"/>
        <v>0</v>
      </c>
      <c r="BG57" s="21">
        <f t="shared" ca="1" si="40"/>
        <v>0</v>
      </c>
      <c r="BH57" s="21">
        <f t="shared" ca="1" si="40"/>
        <v>0</v>
      </c>
      <c r="BI57" s="21">
        <f t="shared" ca="1" si="40"/>
        <v>0</v>
      </c>
      <c r="BJ57" s="21">
        <f t="shared" ca="1" si="40"/>
        <v>0</v>
      </c>
      <c r="BK57" s="21">
        <f t="shared" ca="1" si="40"/>
        <v>0</v>
      </c>
      <c r="BL57" s="21">
        <f t="shared" ca="1" si="40"/>
        <v>0</v>
      </c>
      <c r="BM57" s="21">
        <f t="shared" ca="1" si="40"/>
        <v>0</v>
      </c>
      <c r="BN57" s="21">
        <f t="shared" ca="1" si="40"/>
        <v>0</v>
      </c>
      <c r="BO57" s="21">
        <f t="shared" ca="1" si="40"/>
        <v>0</v>
      </c>
      <c r="BP57" s="21">
        <f t="shared" ca="1" si="40"/>
        <v>0</v>
      </c>
      <c r="BQ57" s="21">
        <f t="shared" ca="1" si="46"/>
        <v>0</v>
      </c>
      <c r="BR57" s="21">
        <f t="shared" ca="1" si="46"/>
        <v>0</v>
      </c>
      <c r="BS57" s="21">
        <f t="shared" ca="1" si="46"/>
        <v>0</v>
      </c>
      <c r="BT57" s="21">
        <f t="shared" ca="1" si="46"/>
        <v>0</v>
      </c>
      <c r="BU57" s="21">
        <f t="shared" ca="1" si="46"/>
        <v>0</v>
      </c>
      <c r="BV57" s="21">
        <f t="shared" ca="1" si="46"/>
        <v>0</v>
      </c>
      <c r="BW57" s="21">
        <f t="shared" ca="1" si="46"/>
        <v>0</v>
      </c>
      <c r="BX57" s="21">
        <f t="shared" ca="1" si="46"/>
        <v>0</v>
      </c>
      <c r="BY57" s="21">
        <f t="shared" ca="1" si="46"/>
        <v>0</v>
      </c>
      <c r="BZ57" s="21">
        <f t="shared" ca="1" si="46"/>
        <v>0</v>
      </c>
      <c r="CA57" s="21">
        <f t="shared" ca="1" si="46"/>
        <v>0</v>
      </c>
      <c r="CB57" s="21">
        <f t="shared" ca="1" si="46"/>
        <v>0</v>
      </c>
      <c r="CC57" s="21">
        <f t="shared" ca="1" si="46"/>
        <v>0</v>
      </c>
      <c r="CD57" s="21">
        <f t="shared" ca="1" si="46"/>
        <v>0</v>
      </c>
      <c r="CE57" s="21">
        <f t="shared" ca="1" si="46"/>
        <v>0</v>
      </c>
      <c r="CF57" s="21">
        <f t="shared" ca="1" si="46"/>
        <v>0</v>
      </c>
      <c r="CG57" s="21">
        <f t="shared" ca="1" si="43"/>
        <v>0</v>
      </c>
      <c r="CH57" s="21">
        <f t="shared" ca="1" si="43"/>
        <v>0</v>
      </c>
      <c r="CI57" s="21">
        <f t="shared" ca="1" si="43"/>
        <v>363.48571428571427</v>
      </c>
      <c r="CJ57" s="22">
        <f t="shared" ca="1" si="25"/>
        <v>0</v>
      </c>
      <c r="CK57" s="21">
        <f t="shared" ca="1" si="37"/>
        <v>0</v>
      </c>
      <c r="CL57" s="21">
        <f t="shared" ca="1" si="37"/>
        <v>0</v>
      </c>
      <c r="CM57" s="22">
        <f t="shared" ca="1" si="26"/>
        <v>0</v>
      </c>
      <c r="CN57" s="21">
        <f t="shared" ca="1" si="38"/>
        <v>0</v>
      </c>
      <c r="CO57" s="21">
        <f t="shared" ca="1" si="38"/>
        <v>0</v>
      </c>
      <c r="CP57" s="22">
        <f t="shared" ca="1" si="27"/>
        <v>0</v>
      </c>
      <c r="CQ57" s="21">
        <f t="shared" ca="1" si="47"/>
        <v>0</v>
      </c>
      <c r="CR57" s="21">
        <f t="shared" ca="1" si="47"/>
        <v>0</v>
      </c>
      <c r="CS57" s="21">
        <f t="shared" ca="1" si="47"/>
        <v>0</v>
      </c>
      <c r="CT57" s="21">
        <f t="shared" ca="1" si="47"/>
        <v>0</v>
      </c>
      <c r="CU57" s="21">
        <f t="shared" ca="1" si="47"/>
        <v>0</v>
      </c>
      <c r="CV57" s="22">
        <f t="shared" ca="1" si="9"/>
        <v>5313650.7557142312</v>
      </c>
    </row>
    <row r="58" spans="1:100" ht="12.75" customHeight="1" x14ac:dyDescent="0.3">
      <c r="A58" s="64" t="s">
        <v>249</v>
      </c>
      <c r="B58" s="20">
        <v>2005</v>
      </c>
      <c r="C58" s="65" t="s">
        <v>247</v>
      </c>
      <c r="D58" s="22">
        <f t="shared" ca="1" si="24"/>
        <v>0</v>
      </c>
      <c r="E58" s="21">
        <f t="shared" ca="1" si="44"/>
        <v>0</v>
      </c>
      <c r="F58" s="21">
        <f t="shared" ca="1" si="44"/>
        <v>0</v>
      </c>
      <c r="G58" s="21">
        <f t="shared" ca="1" si="44"/>
        <v>0</v>
      </c>
      <c r="H58" s="21">
        <f t="shared" ca="1" si="44"/>
        <v>0</v>
      </c>
      <c r="I58" s="21">
        <f t="shared" ca="1" si="44"/>
        <v>0</v>
      </c>
      <c r="J58" s="21">
        <f t="shared" ca="1" si="44"/>
        <v>0</v>
      </c>
      <c r="K58" s="21">
        <f t="shared" ca="1" si="44"/>
        <v>0</v>
      </c>
      <c r="L58" s="21">
        <f t="shared" ca="1" si="44"/>
        <v>0</v>
      </c>
      <c r="M58" s="21">
        <f t="shared" ca="1" si="44"/>
        <v>0</v>
      </c>
      <c r="N58" s="21">
        <f t="shared" ca="1" si="44"/>
        <v>0</v>
      </c>
      <c r="O58" s="21">
        <f t="shared" ca="1" si="41"/>
        <v>0</v>
      </c>
      <c r="P58" s="21">
        <f t="shared" ca="1" si="41"/>
        <v>0</v>
      </c>
      <c r="Q58" s="21">
        <f t="shared" ca="1" si="41"/>
        <v>0</v>
      </c>
      <c r="R58" s="21">
        <f t="shared" ca="1" si="41"/>
        <v>0</v>
      </c>
      <c r="S58" s="21">
        <f t="shared" ca="1" si="41"/>
        <v>0</v>
      </c>
      <c r="T58" s="21">
        <f t="shared" ca="1" si="41"/>
        <v>0</v>
      </c>
      <c r="U58" s="21">
        <f t="shared" ca="1" si="41"/>
        <v>0</v>
      </c>
      <c r="V58" s="21">
        <f t="shared" ca="1" si="41"/>
        <v>0</v>
      </c>
      <c r="W58" s="21">
        <f t="shared" ca="1" si="41"/>
        <v>0</v>
      </c>
      <c r="X58" s="21">
        <f t="shared" ca="1" si="41"/>
        <v>0</v>
      </c>
      <c r="Y58" s="21">
        <f t="shared" ca="1" si="41"/>
        <v>0</v>
      </c>
      <c r="Z58" s="21">
        <f t="shared" ca="1" si="41"/>
        <v>0</v>
      </c>
      <c r="AA58" s="21">
        <f t="shared" ca="1" si="41"/>
        <v>0</v>
      </c>
      <c r="AB58" s="21">
        <f t="shared" ca="1" si="41"/>
        <v>0</v>
      </c>
      <c r="AC58" s="21">
        <f t="shared" ca="1" si="41"/>
        <v>0</v>
      </c>
      <c r="AD58" s="21">
        <f t="shared" ca="1" si="41"/>
        <v>0</v>
      </c>
      <c r="AE58" s="21">
        <f t="shared" ca="1" si="45"/>
        <v>0</v>
      </c>
      <c r="AF58" s="21">
        <f t="shared" ca="1" si="45"/>
        <v>0</v>
      </c>
      <c r="AG58" s="21">
        <f t="shared" ca="1" si="45"/>
        <v>0</v>
      </c>
      <c r="AH58" s="21">
        <f t="shared" ca="1" si="45"/>
        <v>0</v>
      </c>
      <c r="AI58" s="21">
        <f t="shared" ca="1" si="45"/>
        <v>0</v>
      </c>
      <c r="AJ58" s="21">
        <f t="shared" ca="1" si="45"/>
        <v>0</v>
      </c>
      <c r="AK58" s="21">
        <f t="shared" ca="1" si="45"/>
        <v>0</v>
      </c>
      <c r="AL58" s="21">
        <f t="shared" ca="1" si="45"/>
        <v>0</v>
      </c>
      <c r="AM58" s="21">
        <f t="shared" ca="1" si="45"/>
        <v>0</v>
      </c>
      <c r="AN58" s="21">
        <f t="shared" ca="1" si="45"/>
        <v>0</v>
      </c>
      <c r="AO58" s="21">
        <f t="shared" ca="1" si="45"/>
        <v>0</v>
      </c>
      <c r="AP58" s="21">
        <f t="shared" ca="1" si="45"/>
        <v>0</v>
      </c>
      <c r="AQ58" s="21">
        <f t="shared" ca="1" si="45"/>
        <v>0</v>
      </c>
      <c r="AR58" s="21">
        <f t="shared" ca="1" si="45"/>
        <v>0</v>
      </c>
      <c r="AS58" s="21">
        <f t="shared" ca="1" si="42"/>
        <v>0</v>
      </c>
      <c r="AT58" s="21">
        <f t="shared" ca="1" si="42"/>
        <v>0</v>
      </c>
      <c r="AU58" s="21">
        <f t="shared" ca="1" si="42"/>
        <v>0</v>
      </c>
      <c r="AV58" s="21">
        <f t="shared" ca="1" si="42"/>
        <v>0</v>
      </c>
      <c r="AW58" s="21">
        <f t="shared" ca="1" si="42"/>
        <v>0</v>
      </c>
      <c r="AX58" s="21">
        <f t="shared" ca="1" si="42"/>
        <v>0</v>
      </c>
      <c r="AY58" s="21">
        <f t="shared" ca="1" si="42"/>
        <v>0</v>
      </c>
      <c r="AZ58" s="21">
        <f t="shared" ca="1" si="42"/>
        <v>0</v>
      </c>
      <c r="BA58" s="21">
        <f t="shared" ca="1" si="40"/>
        <v>0</v>
      </c>
      <c r="BB58" s="21">
        <f t="shared" ca="1" si="40"/>
        <v>0</v>
      </c>
      <c r="BC58" s="21">
        <f t="shared" ca="1" si="40"/>
        <v>0</v>
      </c>
      <c r="BD58" s="21">
        <f t="shared" ca="1" si="40"/>
        <v>3097691.0000003204</v>
      </c>
      <c r="BE58" s="21">
        <f t="shared" ca="1" si="40"/>
        <v>0</v>
      </c>
      <c r="BF58" s="21">
        <f t="shared" ca="1" si="40"/>
        <v>0</v>
      </c>
      <c r="BG58" s="21">
        <f t="shared" ca="1" si="40"/>
        <v>0</v>
      </c>
      <c r="BH58" s="21">
        <f t="shared" ca="1" si="40"/>
        <v>0</v>
      </c>
      <c r="BI58" s="21">
        <f t="shared" ca="1" si="40"/>
        <v>0</v>
      </c>
      <c r="BJ58" s="21">
        <f t="shared" ca="1" si="40"/>
        <v>0</v>
      </c>
      <c r="BK58" s="21">
        <f t="shared" ca="1" si="40"/>
        <v>0</v>
      </c>
      <c r="BL58" s="21">
        <f t="shared" ca="1" si="40"/>
        <v>0</v>
      </c>
      <c r="BM58" s="21">
        <f t="shared" ca="1" si="40"/>
        <v>0</v>
      </c>
      <c r="BN58" s="21">
        <f t="shared" ca="1" si="40"/>
        <v>0</v>
      </c>
      <c r="BO58" s="21">
        <f t="shared" ca="1" si="40"/>
        <v>0</v>
      </c>
      <c r="BP58" s="21">
        <f t="shared" ca="1" si="40"/>
        <v>0</v>
      </c>
      <c r="BQ58" s="21">
        <f t="shared" ca="1" si="46"/>
        <v>0</v>
      </c>
      <c r="BR58" s="21">
        <f t="shared" ca="1" si="46"/>
        <v>0</v>
      </c>
      <c r="BS58" s="21">
        <f t="shared" ca="1" si="46"/>
        <v>0</v>
      </c>
      <c r="BT58" s="21">
        <f t="shared" ca="1" si="46"/>
        <v>0</v>
      </c>
      <c r="BU58" s="21">
        <f t="shared" ca="1" si="46"/>
        <v>0</v>
      </c>
      <c r="BV58" s="21">
        <f t="shared" ca="1" si="46"/>
        <v>0</v>
      </c>
      <c r="BW58" s="21">
        <f t="shared" ca="1" si="46"/>
        <v>0</v>
      </c>
      <c r="BX58" s="21">
        <f t="shared" ca="1" si="46"/>
        <v>0</v>
      </c>
      <c r="BY58" s="21">
        <f t="shared" ca="1" si="46"/>
        <v>0</v>
      </c>
      <c r="BZ58" s="21">
        <f t="shared" ca="1" si="46"/>
        <v>0</v>
      </c>
      <c r="CA58" s="21">
        <f t="shared" ca="1" si="46"/>
        <v>0</v>
      </c>
      <c r="CB58" s="21">
        <f t="shared" ca="1" si="46"/>
        <v>0</v>
      </c>
      <c r="CC58" s="21">
        <f t="shared" ca="1" si="46"/>
        <v>0</v>
      </c>
      <c r="CD58" s="21">
        <f t="shared" ca="1" si="46"/>
        <v>0</v>
      </c>
      <c r="CE58" s="21">
        <f t="shared" ca="1" si="46"/>
        <v>0</v>
      </c>
      <c r="CF58" s="21">
        <f t="shared" ca="1" si="46"/>
        <v>0</v>
      </c>
      <c r="CG58" s="21">
        <f t="shared" ca="1" si="43"/>
        <v>0</v>
      </c>
      <c r="CH58" s="21">
        <f t="shared" ca="1" si="43"/>
        <v>0</v>
      </c>
      <c r="CI58" s="21">
        <f t="shared" ca="1" si="43"/>
        <v>0</v>
      </c>
      <c r="CJ58" s="22">
        <f t="shared" ca="1" si="25"/>
        <v>541492508.61000001</v>
      </c>
      <c r="CK58" s="21">
        <f t="shared" ca="1" si="37"/>
        <v>1200</v>
      </c>
      <c r="CL58" s="21">
        <f t="shared" ca="1" si="37"/>
        <v>0</v>
      </c>
      <c r="CM58" s="22">
        <f t="shared" ca="1" si="26"/>
        <v>315918830.46000004</v>
      </c>
      <c r="CN58" s="21">
        <f t="shared" ca="1" si="38"/>
        <v>428050.85</v>
      </c>
      <c r="CO58" s="21">
        <f t="shared" ca="1" si="38"/>
        <v>315490779.61000001</v>
      </c>
      <c r="CP58" s="22">
        <f t="shared" ca="1" si="27"/>
        <v>225572478.15000001</v>
      </c>
      <c r="CQ58" s="21">
        <f t="shared" ca="1" si="47"/>
        <v>22959315.020000003</v>
      </c>
      <c r="CR58" s="21">
        <f t="shared" ca="1" si="47"/>
        <v>202613163.13</v>
      </c>
      <c r="CS58" s="21">
        <f t="shared" ca="1" si="47"/>
        <v>1926069.85</v>
      </c>
      <c r="CT58" s="21">
        <f t="shared" ca="1" si="47"/>
        <v>0</v>
      </c>
      <c r="CU58" s="21">
        <f t="shared" ca="1" si="47"/>
        <v>0</v>
      </c>
      <c r="CV58" s="22">
        <f t="shared" ca="1" si="9"/>
        <v>546516269.4600004</v>
      </c>
    </row>
    <row r="59" spans="1:100" ht="12.75" customHeight="1" x14ac:dyDescent="0.3">
      <c r="A59" s="64" t="s">
        <v>251</v>
      </c>
      <c r="B59" s="20">
        <v>2006</v>
      </c>
      <c r="C59" s="65" t="s">
        <v>252</v>
      </c>
      <c r="D59" s="22">
        <f t="shared" ca="1" si="24"/>
        <v>0</v>
      </c>
      <c r="E59" s="21">
        <f t="shared" ca="1" si="44"/>
        <v>0</v>
      </c>
      <c r="F59" s="21">
        <f t="shared" ca="1" si="44"/>
        <v>0</v>
      </c>
      <c r="G59" s="21">
        <f t="shared" ca="1" si="44"/>
        <v>0</v>
      </c>
      <c r="H59" s="21">
        <f t="shared" ca="1" si="44"/>
        <v>0</v>
      </c>
      <c r="I59" s="21">
        <f t="shared" ca="1" si="44"/>
        <v>0</v>
      </c>
      <c r="J59" s="21">
        <f t="shared" ca="1" si="44"/>
        <v>0</v>
      </c>
      <c r="K59" s="21">
        <f t="shared" ca="1" si="44"/>
        <v>0</v>
      </c>
      <c r="L59" s="21">
        <f t="shared" ca="1" si="44"/>
        <v>0</v>
      </c>
      <c r="M59" s="21">
        <f t="shared" ca="1" si="44"/>
        <v>0</v>
      </c>
      <c r="N59" s="21">
        <f t="shared" ca="1" si="44"/>
        <v>0</v>
      </c>
      <c r="O59" s="21">
        <f t="shared" ca="1" si="41"/>
        <v>0</v>
      </c>
      <c r="P59" s="21">
        <f t="shared" ca="1" si="41"/>
        <v>0</v>
      </c>
      <c r="Q59" s="21">
        <f t="shared" ca="1" si="41"/>
        <v>0</v>
      </c>
      <c r="R59" s="21">
        <f t="shared" ca="1" si="41"/>
        <v>0</v>
      </c>
      <c r="S59" s="21">
        <f t="shared" ca="1" si="41"/>
        <v>0</v>
      </c>
      <c r="T59" s="21">
        <f t="shared" ca="1" si="41"/>
        <v>0</v>
      </c>
      <c r="U59" s="21">
        <f t="shared" ca="1" si="41"/>
        <v>0</v>
      </c>
      <c r="V59" s="21">
        <f t="shared" ca="1" si="41"/>
        <v>0</v>
      </c>
      <c r="W59" s="21">
        <f t="shared" ca="1" si="41"/>
        <v>0</v>
      </c>
      <c r="X59" s="21">
        <f t="shared" ca="1" si="41"/>
        <v>0</v>
      </c>
      <c r="Y59" s="21">
        <f t="shared" ca="1" si="41"/>
        <v>0</v>
      </c>
      <c r="Z59" s="21">
        <f t="shared" ca="1" si="41"/>
        <v>0</v>
      </c>
      <c r="AA59" s="21">
        <f t="shared" ca="1" si="41"/>
        <v>0</v>
      </c>
      <c r="AB59" s="21">
        <f t="shared" ca="1" si="41"/>
        <v>0</v>
      </c>
      <c r="AC59" s="21">
        <f t="shared" ca="1" si="41"/>
        <v>0</v>
      </c>
      <c r="AD59" s="21">
        <f t="shared" ca="1" si="41"/>
        <v>0</v>
      </c>
      <c r="AE59" s="21">
        <f t="shared" ca="1" si="45"/>
        <v>0</v>
      </c>
      <c r="AF59" s="21">
        <f t="shared" ca="1" si="45"/>
        <v>0</v>
      </c>
      <c r="AG59" s="21">
        <f t="shared" ca="1" si="45"/>
        <v>0</v>
      </c>
      <c r="AH59" s="21">
        <f t="shared" ca="1" si="45"/>
        <v>0</v>
      </c>
      <c r="AI59" s="21">
        <f t="shared" ca="1" si="45"/>
        <v>0</v>
      </c>
      <c r="AJ59" s="21">
        <f t="shared" ca="1" si="45"/>
        <v>0</v>
      </c>
      <c r="AK59" s="21">
        <f t="shared" ca="1" si="45"/>
        <v>0</v>
      </c>
      <c r="AL59" s="21">
        <f t="shared" ca="1" si="45"/>
        <v>0</v>
      </c>
      <c r="AM59" s="21">
        <f t="shared" ca="1" si="45"/>
        <v>0</v>
      </c>
      <c r="AN59" s="21">
        <f t="shared" ca="1" si="45"/>
        <v>0</v>
      </c>
      <c r="AO59" s="21">
        <f t="shared" ca="1" si="45"/>
        <v>0</v>
      </c>
      <c r="AP59" s="21">
        <f t="shared" ca="1" si="45"/>
        <v>0</v>
      </c>
      <c r="AQ59" s="21">
        <f t="shared" ca="1" si="45"/>
        <v>0</v>
      </c>
      <c r="AR59" s="21">
        <f t="shared" ca="1" si="45"/>
        <v>0</v>
      </c>
      <c r="AS59" s="21">
        <f t="shared" ca="1" si="42"/>
        <v>0</v>
      </c>
      <c r="AT59" s="21">
        <f t="shared" ca="1" si="42"/>
        <v>0</v>
      </c>
      <c r="AU59" s="21">
        <f t="shared" ca="1" si="42"/>
        <v>0</v>
      </c>
      <c r="AV59" s="21">
        <f t="shared" ca="1" si="42"/>
        <v>0</v>
      </c>
      <c r="AW59" s="21">
        <f t="shared" ca="1" si="42"/>
        <v>0</v>
      </c>
      <c r="AX59" s="21">
        <f t="shared" ca="1" si="42"/>
        <v>0</v>
      </c>
      <c r="AY59" s="21">
        <f t="shared" ca="1" si="42"/>
        <v>0</v>
      </c>
      <c r="AZ59" s="21">
        <f t="shared" ca="1" si="42"/>
        <v>0</v>
      </c>
      <c r="BA59" s="21">
        <f t="shared" ca="1" si="40"/>
        <v>0</v>
      </c>
      <c r="BB59" s="21">
        <f t="shared" ca="1" si="40"/>
        <v>0</v>
      </c>
      <c r="BC59" s="21">
        <f t="shared" ca="1" si="40"/>
        <v>0</v>
      </c>
      <c r="BD59" s="21">
        <f t="shared" ca="1" si="40"/>
        <v>890.47</v>
      </c>
      <c r="BE59" s="21">
        <f t="shared" ca="1" si="40"/>
        <v>0</v>
      </c>
      <c r="BF59" s="21">
        <f t="shared" ca="1" si="40"/>
        <v>0</v>
      </c>
      <c r="BG59" s="21">
        <f t="shared" ca="1" si="40"/>
        <v>0</v>
      </c>
      <c r="BH59" s="21">
        <f t="shared" ca="1" si="40"/>
        <v>0</v>
      </c>
      <c r="BI59" s="21">
        <f t="shared" ca="1" si="40"/>
        <v>0</v>
      </c>
      <c r="BJ59" s="21">
        <f t="shared" ca="1" si="40"/>
        <v>0</v>
      </c>
      <c r="BK59" s="21">
        <f t="shared" ca="1" si="40"/>
        <v>0</v>
      </c>
      <c r="BL59" s="21">
        <f t="shared" ca="1" si="40"/>
        <v>0</v>
      </c>
      <c r="BM59" s="21">
        <f t="shared" ca="1" si="40"/>
        <v>0</v>
      </c>
      <c r="BN59" s="21">
        <f t="shared" ca="1" si="40"/>
        <v>0</v>
      </c>
      <c r="BO59" s="21">
        <f t="shared" ca="1" si="40"/>
        <v>0</v>
      </c>
      <c r="BP59" s="21">
        <f t="shared" ca="1" si="40"/>
        <v>0</v>
      </c>
      <c r="BQ59" s="21">
        <f t="shared" ca="1" si="46"/>
        <v>0</v>
      </c>
      <c r="BR59" s="21">
        <f t="shared" ca="1" si="46"/>
        <v>0</v>
      </c>
      <c r="BS59" s="21">
        <f t="shared" ca="1" si="46"/>
        <v>0</v>
      </c>
      <c r="BT59" s="21">
        <f t="shared" ca="1" si="46"/>
        <v>0</v>
      </c>
      <c r="BU59" s="21">
        <f t="shared" ca="1" si="46"/>
        <v>0</v>
      </c>
      <c r="BV59" s="21">
        <f t="shared" ca="1" si="46"/>
        <v>0</v>
      </c>
      <c r="BW59" s="21">
        <f t="shared" ca="1" si="46"/>
        <v>0</v>
      </c>
      <c r="BX59" s="21">
        <f t="shared" ca="1" si="46"/>
        <v>0</v>
      </c>
      <c r="BY59" s="21">
        <f t="shared" ca="1" si="46"/>
        <v>0</v>
      </c>
      <c r="BZ59" s="21">
        <f t="shared" ca="1" si="46"/>
        <v>0</v>
      </c>
      <c r="CA59" s="21">
        <f t="shared" ca="1" si="46"/>
        <v>0</v>
      </c>
      <c r="CB59" s="21">
        <f t="shared" ca="1" si="46"/>
        <v>0</v>
      </c>
      <c r="CC59" s="21">
        <f t="shared" ca="1" si="46"/>
        <v>0</v>
      </c>
      <c r="CD59" s="21">
        <f t="shared" ca="1" si="46"/>
        <v>0</v>
      </c>
      <c r="CE59" s="21">
        <f t="shared" ca="1" si="46"/>
        <v>0</v>
      </c>
      <c r="CF59" s="21">
        <f t="shared" ca="1" si="46"/>
        <v>0</v>
      </c>
      <c r="CG59" s="21">
        <f t="shared" ca="1" si="43"/>
        <v>0</v>
      </c>
      <c r="CH59" s="21">
        <f t="shared" ca="1" si="43"/>
        <v>0</v>
      </c>
      <c r="CI59" s="21">
        <f t="shared" ca="1" si="43"/>
        <v>0</v>
      </c>
      <c r="CJ59" s="22">
        <f t="shared" ca="1" si="25"/>
        <v>197357.94</v>
      </c>
      <c r="CK59" s="21">
        <f t="shared" ref="CK59:CL75" ca="1" si="48">IFERROR(INDIRECT("'"&amp;$B$2&amp;"'!"&amp;ADDRESS(MATCH($B59,INDIRECT("'"&amp;$B$2&amp;"'!$B$1:$B$1095"),0),MATCH(CK$5,INDIRECT("'"&amp;$B$2&amp;"'!5:5"),0))),0)</f>
        <v>0</v>
      </c>
      <c r="CL59" s="21">
        <f t="shared" ca="1" si="48"/>
        <v>0</v>
      </c>
      <c r="CM59" s="22">
        <f t="shared" ca="1" si="26"/>
        <v>197357.94</v>
      </c>
      <c r="CN59" s="21">
        <f t="shared" ref="CN59:CO75" ca="1" si="49">IFERROR(INDIRECT("'"&amp;$B$2&amp;"'!"&amp;ADDRESS(MATCH($B59,INDIRECT("'"&amp;$B$2&amp;"'!$B$1:$B$1095"),0),MATCH(CN$5,INDIRECT("'"&amp;$B$2&amp;"'!5:5"),0))),0)</f>
        <v>0</v>
      </c>
      <c r="CO59" s="21">
        <f t="shared" ca="1" si="49"/>
        <v>197357.94</v>
      </c>
      <c r="CP59" s="22">
        <f t="shared" ca="1" si="27"/>
        <v>0</v>
      </c>
      <c r="CQ59" s="21">
        <f t="shared" ca="1" si="47"/>
        <v>0</v>
      </c>
      <c r="CR59" s="21">
        <f t="shared" ca="1" si="47"/>
        <v>0</v>
      </c>
      <c r="CS59" s="21">
        <f t="shared" ca="1" si="47"/>
        <v>0</v>
      </c>
      <c r="CT59" s="21">
        <f t="shared" ca="1" si="47"/>
        <v>0</v>
      </c>
      <c r="CU59" s="21">
        <f t="shared" ca="1" si="47"/>
        <v>0</v>
      </c>
      <c r="CV59" s="22">
        <f t="shared" ca="1" si="9"/>
        <v>198248.41</v>
      </c>
    </row>
    <row r="60" spans="1:100" ht="12.75" customHeight="1" x14ac:dyDescent="0.3">
      <c r="A60" s="64" t="s">
        <v>254</v>
      </c>
      <c r="B60" s="20">
        <v>2007</v>
      </c>
      <c r="C60" s="65" t="s">
        <v>247</v>
      </c>
      <c r="D60" s="22">
        <f t="shared" ca="1" si="24"/>
        <v>0</v>
      </c>
      <c r="E60" s="21">
        <f t="shared" ca="1" si="44"/>
        <v>0</v>
      </c>
      <c r="F60" s="21">
        <f t="shared" ca="1" si="44"/>
        <v>0</v>
      </c>
      <c r="G60" s="21">
        <f t="shared" ca="1" si="44"/>
        <v>0</v>
      </c>
      <c r="H60" s="21">
        <f t="shared" ca="1" si="44"/>
        <v>0</v>
      </c>
      <c r="I60" s="21">
        <f t="shared" ca="1" si="44"/>
        <v>0</v>
      </c>
      <c r="J60" s="21">
        <f t="shared" ca="1" si="44"/>
        <v>0</v>
      </c>
      <c r="K60" s="21">
        <f t="shared" ca="1" si="44"/>
        <v>0</v>
      </c>
      <c r="L60" s="21">
        <f t="shared" ca="1" si="44"/>
        <v>0</v>
      </c>
      <c r="M60" s="21">
        <f t="shared" ca="1" si="44"/>
        <v>0</v>
      </c>
      <c r="N60" s="21">
        <f t="shared" ca="1" si="44"/>
        <v>0</v>
      </c>
      <c r="O60" s="21">
        <f t="shared" ca="1" si="41"/>
        <v>0</v>
      </c>
      <c r="P60" s="21">
        <f t="shared" ca="1" si="41"/>
        <v>0</v>
      </c>
      <c r="Q60" s="21">
        <f t="shared" ca="1" si="41"/>
        <v>0</v>
      </c>
      <c r="R60" s="21">
        <f t="shared" ca="1" si="41"/>
        <v>0</v>
      </c>
      <c r="S60" s="21">
        <f t="shared" ca="1" si="41"/>
        <v>0</v>
      </c>
      <c r="T60" s="21">
        <f t="shared" ca="1" si="41"/>
        <v>0</v>
      </c>
      <c r="U60" s="21">
        <f t="shared" ca="1" si="41"/>
        <v>0</v>
      </c>
      <c r="V60" s="21">
        <f t="shared" ca="1" si="41"/>
        <v>0</v>
      </c>
      <c r="W60" s="21">
        <f t="shared" ca="1" si="41"/>
        <v>0</v>
      </c>
      <c r="X60" s="21">
        <f t="shared" ca="1" si="41"/>
        <v>0</v>
      </c>
      <c r="Y60" s="21">
        <f t="shared" ca="1" si="41"/>
        <v>0</v>
      </c>
      <c r="Z60" s="21">
        <f t="shared" ca="1" si="41"/>
        <v>0</v>
      </c>
      <c r="AA60" s="21">
        <f t="shared" ca="1" si="41"/>
        <v>0</v>
      </c>
      <c r="AB60" s="21">
        <f t="shared" ca="1" si="41"/>
        <v>0</v>
      </c>
      <c r="AC60" s="21">
        <f t="shared" ca="1" si="41"/>
        <v>0</v>
      </c>
      <c r="AD60" s="21">
        <f t="shared" ca="1" si="41"/>
        <v>0</v>
      </c>
      <c r="AE60" s="21">
        <f t="shared" ca="1" si="45"/>
        <v>0</v>
      </c>
      <c r="AF60" s="21">
        <f t="shared" ca="1" si="45"/>
        <v>0</v>
      </c>
      <c r="AG60" s="21">
        <f t="shared" ca="1" si="45"/>
        <v>0</v>
      </c>
      <c r="AH60" s="21">
        <f t="shared" ca="1" si="45"/>
        <v>0</v>
      </c>
      <c r="AI60" s="21">
        <f t="shared" ca="1" si="45"/>
        <v>0</v>
      </c>
      <c r="AJ60" s="21">
        <f t="shared" ca="1" si="45"/>
        <v>0</v>
      </c>
      <c r="AK60" s="21">
        <f t="shared" ca="1" si="45"/>
        <v>0</v>
      </c>
      <c r="AL60" s="21">
        <f t="shared" ca="1" si="45"/>
        <v>0</v>
      </c>
      <c r="AM60" s="21">
        <f t="shared" ca="1" si="45"/>
        <v>0</v>
      </c>
      <c r="AN60" s="21">
        <f t="shared" ca="1" si="45"/>
        <v>0</v>
      </c>
      <c r="AO60" s="21">
        <f t="shared" ca="1" si="45"/>
        <v>0</v>
      </c>
      <c r="AP60" s="21">
        <f t="shared" ca="1" si="45"/>
        <v>0</v>
      </c>
      <c r="AQ60" s="21">
        <f t="shared" ca="1" si="45"/>
        <v>0</v>
      </c>
      <c r="AR60" s="21">
        <f t="shared" ca="1" si="45"/>
        <v>0</v>
      </c>
      <c r="AS60" s="21">
        <f t="shared" ca="1" si="42"/>
        <v>0</v>
      </c>
      <c r="AT60" s="21">
        <f t="shared" ca="1" si="42"/>
        <v>0</v>
      </c>
      <c r="AU60" s="21">
        <f t="shared" ca="1" si="42"/>
        <v>0</v>
      </c>
      <c r="AV60" s="21">
        <f t="shared" ca="1" si="42"/>
        <v>0</v>
      </c>
      <c r="AW60" s="21">
        <f t="shared" ca="1" si="42"/>
        <v>0</v>
      </c>
      <c r="AX60" s="21">
        <f t="shared" ca="1" si="42"/>
        <v>0</v>
      </c>
      <c r="AY60" s="21">
        <f t="shared" ca="1" si="42"/>
        <v>0</v>
      </c>
      <c r="AZ60" s="21">
        <f t="shared" ca="1" si="42"/>
        <v>0</v>
      </c>
      <c r="BA60" s="21">
        <f t="shared" ca="1" si="40"/>
        <v>0</v>
      </c>
      <c r="BB60" s="21">
        <f t="shared" ca="1" si="40"/>
        <v>0</v>
      </c>
      <c r="BC60" s="21">
        <f t="shared" ca="1" si="40"/>
        <v>0</v>
      </c>
      <c r="BD60" s="21">
        <f t="shared" ca="1" si="40"/>
        <v>0</v>
      </c>
      <c r="BE60" s="21">
        <f t="shared" ca="1" si="40"/>
        <v>0</v>
      </c>
      <c r="BF60" s="21">
        <f t="shared" ca="1" si="40"/>
        <v>0</v>
      </c>
      <c r="BG60" s="21">
        <f t="shared" ca="1" si="40"/>
        <v>0</v>
      </c>
      <c r="BH60" s="21">
        <f t="shared" ca="1" si="40"/>
        <v>0</v>
      </c>
      <c r="BI60" s="21">
        <f t="shared" ca="1" si="40"/>
        <v>0</v>
      </c>
      <c r="BJ60" s="21">
        <f t="shared" ca="1" si="40"/>
        <v>0</v>
      </c>
      <c r="BK60" s="21">
        <f t="shared" ca="1" si="40"/>
        <v>0</v>
      </c>
      <c r="BL60" s="21">
        <f t="shared" ca="1" si="40"/>
        <v>0</v>
      </c>
      <c r="BM60" s="21">
        <f t="shared" ca="1" si="40"/>
        <v>0</v>
      </c>
      <c r="BN60" s="21">
        <f t="shared" ca="1" si="40"/>
        <v>0</v>
      </c>
      <c r="BO60" s="21">
        <f t="shared" ca="1" si="40"/>
        <v>0</v>
      </c>
      <c r="BP60" s="21">
        <f t="shared" ca="1" si="40"/>
        <v>0</v>
      </c>
      <c r="BQ60" s="21">
        <f t="shared" ca="1" si="46"/>
        <v>0</v>
      </c>
      <c r="BR60" s="21">
        <f t="shared" ca="1" si="46"/>
        <v>0</v>
      </c>
      <c r="BS60" s="21">
        <f t="shared" ca="1" si="46"/>
        <v>0</v>
      </c>
      <c r="BT60" s="21">
        <f t="shared" ca="1" si="46"/>
        <v>0</v>
      </c>
      <c r="BU60" s="21">
        <f t="shared" ca="1" si="46"/>
        <v>0</v>
      </c>
      <c r="BV60" s="21">
        <f t="shared" ca="1" si="46"/>
        <v>0</v>
      </c>
      <c r="BW60" s="21">
        <f t="shared" ca="1" si="46"/>
        <v>0</v>
      </c>
      <c r="BX60" s="21">
        <f t="shared" ca="1" si="46"/>
        <v>0</v>
      </c>
      <c r="BY60" s="21">
        <f t="shared" ca="1" si="46"/>
        <v>0</v>
      </c>
      <c r="BZ60" s="21">
        <f t="shared" ca="1" si="46"/>
        <v>0</v>
      </c>
      <c r="CA60" s="21">
        <f t="shared" ca="1" si="46"/>
        <v>0</v>
      </c>
      <c r="CB60" s="21">
        <f t="shared" ca="1" si="46"/>
        <v>0</v>
      </c>
      <c r="CC60" s="21">
        <f t="shared" ca="1" si="46"/>
        <v>0</v>
      </c>
      <c r="CD60" s="21">
        <f t="shared" ca="1" si="46"/>
        <v>0</v>
      </c>
      <c r="CE60" s="21">
        <f t="shared" ca="1" si="46"/>
        <v>0</v>
      </c>
      <c r="CF60" s="21">
        <f t="shared" ca="1" si="46"/>
        <v>0</v>
      </c>
      <c r="CG60" s="21">
        <f t="shared" ca="1" si="43"/>
        <v>0</v>
      </c>
      <c r="CH60" s="21">
        <f t="shared" ca="1" si="43"/>
        <v>0</v>
      </c>
      <c r="CI60" s="21">
        <f t="shared" ca="1" si="43"/>
        <v>0</v>
      </c>
      <c r="CJ60" s="22">
        <f t="shared" ca="1" si="25"/>
        <v>0</v>
      </c>
      <c r="CK60" s="21">
        <f t="shared" ca="1" si="48"/>
        <v>0</v>
      </c>
      <c r="CL60" s="21">
        <f t="shared" ca="1" si="48"/>
        <v>0</v>
      </c>
      <c r="CM60" s="22">
        <f t="shared" ca="1" si="26"/>
        <v>0</v>
      </c>
      <c r="CN60" s="21">
        <f t="shared" ca="1" si="49"/>
        <v>0</v>
      </c>
      <c r="CO60" s="21">
        <f t="shared" ca="1" si="49"/>
        <v>0</v>
      </c>
      <c r="CP60" s="22">
        <f t="shared" ca="1" si="27"/>
        <v>0</v>
      </c>
      <c r="CQ60" s="21">
        <f t="shared" ca="1" si="47"/>
        <v>0</v>
      </c>
      <c r="CR60" s="21">
        <f t="shared" ca="1" si="47"/>
        <v>0</v>
      </c>
      <c r="CS60" s="21">
        <f t="shared" ca="1" si="47"/>
        <v>0</v>
      </c>
      <c r="CT60" s="21">
        <f t="shared" ca="1" si="47"/>
        <v>0</v>
      </c>
      <c r="CU60" s="21">
        <f t="shared" ca="1" si="47"/>
        <v>0</v>
      </c>
      <c r="CV60" s="22">
        <f t="shared" ref="CV60" ca="1" si="50">+D60+SUM(H60:CJ60)+SUM(CS60:CU60)</f>
        <v>0</v>
      </c>
    </row>
    <row r="61" spans="1:100" ht="12.75" customHeight="1" x14ac:dyDescent="0.3">
      <c r="A61" s="64" t="s">
        <v>256</v>
      </c>
      <c r="B61" s="20">
        <v>2008</v>
      </c>
      <c r="C61" s="65" t="s">
        <v>247</v>
      </c>
      <c r="D61" s="22">
        <f t="shared" ca="1" si="24"/>
        <v>0</v>
      </c>
      <c r="E61" s="21">
        <f t="shared" ca="1" si="44"/>
        <v>0</v>
      </c>
      <c r="F61" s="21">
        <f t="shared" ca="1" si="44"/>
        <v>0</v>
      </c>
      <c r="G61" s="21">
        <f t="shared" ca="1" si="44"/>
        <v>0</v>
      </c>
      <c r="H61" s="21">
        <f t="shared" ca="1" si="44"/>
        <v>0</v>
      </c>
      <c r="I61" s="21">
        <f t="shared" ca="1" si="44"/>
        <v>0</v>
      </c>
      <c r="J61" s="21">
        <f t="shared" ca="1" si="44"/>
        <v>0</v>
      </c>
      <c r="K61" s="21">
        <f t="shared" ca="1" si="44"/>
        <v>0</v>
      </c>
      <c r="L61" s="21">
        <f t="shared" ca="1" si="44"/>
        <v>0</v>
      </c>
      <c r="M61" s="21">
        <f t="shared" ca="1" si="44"/>
        <v>0</v>
      </c>
      <c r="N61" s="21">
        <f t="shared" ca="1" si="44"/>
        <v>0</v>
      </c>
      <c r="O61" s="21">
        <f t="shared" ca="1" si="41"/>
        <v>0</v>
      </c>
      <c r="P61" s="21">
        <f t="shared" ca="1" si="41"/>
        <v>0</v>
      </c>
      <c r="Q61" s="21">
        <f t="shared" ca="1" si="41"/>
        <v>0</v>
      </c>
      <c r="R61" s="21">
        <f t="shared" ca="1" si="41"/>
        <v>0</v>
      </c>
      <c r="S61" s="21">
        <f t="shared" ca="1" si="41"/>
        <v>0</v>
      </c>
      <c r="T61" s="21">
        <f t="shared" ca="1" si="41"/>
        <v>0</v>
      </c>
      <c r="U61" s="21">
        <f t="shared" ca="1" si="41"/>
        <v>0</v>
      </c>
      <c r="V61" s="21">
        <f t="shared" ca="1" si="41"/>
        <v>0</v>
      </c>
      <c r="W61" s="21">
        <f t="shared" ca="1" si="41"/>
        <v>0</v>
      </c>
      <c r="X61" s="21">
        <f t="shared" ca="1" si="41"/>
        <v>0</v>
      </c>
      <c r="Y61" s="21">
        <f t="shared" ca="1" si="41"/>
        <v>0</v>
      </c>
      <c r="Z61" s="21">
        <f t="shared" ca="1" si="41"/>
        <v>0</v>
      </c>
      <c r="AA61" s="21">
        <f t="shared" ca="1" si="41"/>
        <v>0</v>
      </c>
      <c r="AB61" s="21">
        <f t="shared" ca="1" si="41"/>
        <v>0</v>
      </c>
      <c r="AC61" s="21">
        <f t="shared" ca="1" si="41"/>
        <v>0</v>
      </c>
      <c r="AD61" s="21">
        <f t="shared" ca="1" si="41"/>
        <v>0</v>
      </c>
      <c r="AE61" s="21">
        <f t="shared" ca="1" si="45"/>
        <v>0</v>
      </c>
      <c r="AF61" s="21">
        <f t="shared" ca="1" si="45"/>
        <v>0</v>
      </c>
      <c r="AG61" s="21">
        <f t="shared" ca="1" si="45"/>
        <v>0</v>
      </c>
      <c r="AH61" s="21">
        <f t="shared" ca="1" si="45"/>
        <v>0</v>
      </c>
      <c r="AI61" s="21">
        <f t="shared" ca="1" si="45"/>
        <v>0</v>
      </c>
      <c r="AJ61" s="21">
        <f t="shared" ca="1" si="45"/>
        <v>0</v>
      </c>
      <c r="AK61" s="21">
        <f t="shared" ca="1" si="45"/>
        <v>0</v>
      </c>
      <c r="AL61" s="21">
        <f t="shared" ca="1" si="45"/>
        <v>0</v>
      </c>
      <c r="AM61" s="21">
        <f t="shared" ca="1" si="45"/>
        <v>0</v>
      </c>
      <c r="AN61" s="21">
        <f t="shared" ca="1" si="45"/>
        <v>0</v>
      </c>
      <c r="AO61" s="21">
        <f t="shared" ca="1" si="45"/>
        <v>0</v>
      </c>
      <c r="AP61" s="21">
        <f t="shared" ca="1" si="45"/>
        <v>0</v>
      </c>
      <c r="AQ61" s="21">
        <f t="shared" ca="1" si="45"/>
        <v>0</v>
      </c>
      <c r="AR61" s="21">
        <f t="shared" ca="1" si="45"/>
        <v>0</v>
      </c>
      <c r="AS61" s="21">
        <f t="shared" ca="1" si="42"/>
        <v>0</v>
      </c>
      <c r="AT61" s="21">
        <f t="shared" ca="1" si="42"/>
        <v>0</v>
      </c>
      <c r="AU61" s="21">
        <f t="shared" ca="1" si="42"/>
        <v>0</v>
      </c>
      <c r="AV61" s="21">
        <f t="shared" ca="1" si="42"/>
        <v>0</v>
      </c>
      <c r="AW61" s="21">
        <f t="shared" ca="1" si="42"/>
        <v>0</v>
      </c>
      <c r="AX61" s="21">
        <f t="shared" ca="1" si="42"/>
        <v>0</v>
      </c>
      <c r="AY61" s="21">
        <f t="shared" ca="1" si="42"/>
        <v>0</v>
      </c>
      <c r="AZ61" s="21">
        <f t="shared" ca="1" si="42"/>
        <v>0</v>
      </c>
      <c r="BA61" s="21">
        <f t="shared" ca="1" si="40"/>
        <v>0</v>
      </c>
      <c r="BB61" s="21">
        <f t="shared" ca="1" si="40"/>
        <v>0</v>
      </c>
      <c r="BC61" s="21">
        <f t="shared" ca="1" si="40"/>
        <v>0</v>
      </c>
      <c r="BD61" s="21">
        <f t="shared" ca="1" si="40"/>
        <v>0</v>
      </c>
      <c r="BE61" s="21">
        <f t="shared" ca="1" si="40"/>
        <v>0</v>
      </c>
      <c r="BF61" s="21">
        <f t="shared" ca="1" si="40"/>
        <v>0</v>
      </c>
      <c r="BG61" s="21">
        <f t="shared" ca="1" si="40"/>
        <v>0</v>
      </c>
      <c r="BH61" s="21">
        <f t="shared" ca="1" si="40"/>
        <v>0</v>
      </c>
      <c r="BI61" s="21">
        <f t="shared" ca="1" si="40"/>
        <v>0</v>
      </c>
      <c r="BJ61" s="21">
        <f t="shared" ca="1" si="40"/>
        <v>0</v>
      </c>
      <c r="BK61" s="21">
        <f t="shared" ca="1" si="40"/>
        <v>0</v>
      </c>
      <c r="BL61" s="21">
        <f t="shared" ca="1" si="40"/>
        <v>0</v>
      </c>
      <c r="BM61" s="21">
        <f t="shared" ca="1" si="40"/>
        <v>0</v>
      </c>
      <c r="BN61" s="21">
        <f t="shared" ca="1" si="40"/>
        <v>0</v>
      </c>
      <c r="BO61" s="21">
        <f t="shared" ca="1" si="40"/>
        <v>0</v>
      </c>
      <c r="BP61" s="21">
        <f t="shared" ca="1" si="40"/>
        <v>0</v>
      </c>
      <c r="BQ61" s="21">
        <f t="shared" ca="1" si="46"/>
        <v>0</v>
      </c>
      <c r="BR61" s="21">
        <f t="shared" ca="1" si="46"/>
        <v>0</v>
      </c>
      <c r="BS61" s="21">
        <f t="shared" ca="1" si="46"/>
        <v>0</v>
      </c>
      <c r="BT61" s="21">
        <f t="shared" ca="1" si="46"/>
        <v>0</v>
      </c>
      <c r="BU61" s="21">
        <f t="shared" ca="1" si="46"/>
        <v>0</v>
      </c>
      <c r="BV61" s="21">
        <f t="shared" ca="1" si="46"/>
        <v>0</v>
      </c>
      <c r="BW61" s="21">
        <f t="shared" ca="1" si="46"/>
        <v>0</v>
      </c>
      <c r="BX61" s="21">
        <f t="shared" ca="1" si="46"/>
        <v>0</v>
      </c>
      <c r="BY61" s="21">
        <f t="shared" ca="1" si="46"/>
        <v>0</v>
      </c>
      <c r="BZ61" s="21">
        <f t="shared" ca="1" si="46"/>
        <v>0</v>
      </c>
      <c r="CA61" s="21">
        <f t="shared" ca="1" si="46"/>
        <v>0</v>
      </c>
      <c r="CB61" s="21">
        <f t="shared" ca="1" si="46"/>
        <v>0</v>
      </c>
      <c r="CC61" s="21">
        <f t="shared" ca="1" si="46"/>
        <v>0</v>
      </c>
      <c r="CD61" s="21">
        <f t="shared" ca="1" si="46"/>
        <v>0</v>
      </c>
      <c r="CE61" s="21">
        <f t="shared" ca="1" si="46"/>
        <v>0</v>
      </c>
      <c r="CF61" s="21">
        <f t="shared" ca="1" si="46"/>
        <v>0</v>
      </c>
      <c r="CG61" s="21">
        <f t="shared" ca="1" si="43"/>
        <v>0</v>
      </c>
      <c r="CH61" s="21">
        <f t="shared" ca="1" si="43"/>
        <v>0</v>
      </c>
      <c r="CI61" s="21">
        <f t="shared" ca="1" si="43"/>
        <v>0</v>
      </c>
      <c r="CJ61" s="22">
        <f t="shared" ca="1" si="25"/>
        <v>0</v>
      </c>
      <c r="CK61" s="21">
        <f t="shared" ca="1" si="48"/>
        <v>0</v>
      </c>
      <c r="CL61" s="21">
        <f t="shared" ca="1" si="48"/>
        <v>0</v>
      </c>
      <c r="CM61" s="22">
        <f t="shared" ca="1" si="26"/>
        <v>0</v>
      </c>
      <c r="CN61" s="21">
        <f t="shared" ca="1" si="49"/>
        <v>0</v>
      </c>
      <c r="CO61" s="21">
        <f t="shared" ca="1" si="49"/>
        <v>0</v>
      </c>
      <c r="CP61" s="22">
        <f t="shared" ca="1" si="27"/>
        <v>0</v>
      </c>
      <c r="CQ61" s="21">
        <f t="shared" ca="1" si="47"/>
        <v>0</v>
      </c>
      <c r="CR61" s="21">
        <f t="shared" ca="1" si="47"/>
        <v>0</v>
      </c>
      <c r="CS61" s="21">
        <f t="shared" ca="1" si="47"/>
        <v>0</v>
      </c>
      <c r="CT61" s="21">
        <f t="shared" ca="1" si="47"/>
        <v>0</v>
      </c>
      <c r="CU61" s="21">
        <f t="shared" ca="1" si="47"/>
        <v>0</v>
      </c>
      <c r="CV61" s="22">
        <f t="shared" ref="CV61:CV75" ca="1" si="51">+D61+SUM(H61:CJ61)+SUM(CS61:CU61)</f>
        <v>0</v>
      </c>
    </row>
    <row r="62" spans="1:100" ht="12.75" customHeight="1" x14ac:dyDescent="0.3">
      <c r="A62" s="64" t="s">
        <v>258</v>
      </c>
      <c r="B62" s="20">
        <v>3001</v>
      </c>
      <c r="C62" s="65" t="s">
        <v>252</v>
      </c>
      <c r="D62" s="22">
        <f t="shared" ca="1" si="24"/>
        <v>0</v>
      </c>
      <c r="E62" s="21">
        <f t="shared" ca="1" si="44"/>
        <v>0</v>
      </c>
      <c r="F62" s="21">
        <f t="shared" ca="1" si="44"/>
        <v>0</v>
      </c>
      <c r="G62" s="21">
        <f t="shared" ca="1" si="44"/>
        <v>0</v>
      </c>
      <c r="H62" s="21">
        <f t="shared" ca="1" si="44"/>
        <v>0</v>
      </c>
      <c r="I62" s="21">
        <f t="shared" ca="1" si="44"/>
        <v>0</v>
      </c>
      <c r="J62" s="21">
        <f t="shared" ca="1" si="44"/>
        <v>0</v>
      </c>
      <c r="K62" s="21">
        <f t="shared" ca="1" si="44"/>
        <v>0</v>
      </c>
      <c r="L62" s="21">
        <f t="shared" ca="1" si="44"/>
        <v>0</v>
      </c>
      <c r="M62" s="21">
        <f t="shared" ca="1" si="44"/>
        <v>0</v>
      </c>
      <c r="N62" s="21">
        <f t="shared" ca="1" si="44"/>
        <v>0</v>
      </c>
      <c r="O62" s="21">
        <f t="shared" ca="1" si="41"/>
        <v>0</v>
      </c>
      <c r="P62" s="21">
        <f t="shared" ca="1" si="41"/>
        <v>0</v>
      </c>
      <c r="Q62" s="21">
        <f t="shared" ca="1" si="41"/>
        <v>0</v>
      </c>
      <c r="R62" s="21">
        <f t="shared" ca="1" si="41"/>
        <v>0</v>
      </c>
      <c r="S62" s="21">
        <f t="shared" ca="1" si="41"/>
        <v>0</v>
      </c>
      <c r="T62" s="21">
        <f t="shared" ca="1" si="41"/>
        <v>0</v>
      </c>
      <c r="U62" s="21">
        <f t="shared" ca="1" si="41"/>
        <v>0</v>
      </c>
      <c r="V62" s="21">
        <f t="shared" ca="1" si="41"/>
        <v>0</v>
      </c>
      <c r="W62" s="21">
        <f t="shared" ca="1" si="41"/>
        <v>0</v>
      </c>
      <c r="X62" s="21">
        <f t="shared" ca="1" si="41"/>
        <v>0</v>
      </c>
      <c r="Y62" s="21">
        <f t="shared" ca="1" si="41"/>
        <v>0</v>
      </c>
      <c r="Z62" s="21">
        <f t="shared" ca="1" si="41"/>
        <v>0</v>
      </c>
      <c r="AA62" s="21">
        <f t="shared" ca="1" si="41"/>
        <v>0</v>
      </c>
      <c r="AB62" s="21">
        <f t="shared" ca="1" si="41"/>
        <v>0</v>
      </c>
      <c r="AC62" s="21">
        <f t="shared" ca="1" si="41"/>
        <v>0</v>
      </c>
      <c r="AD62" s="21">
        <f t="shared" ca="1" si="41"/>
        <v>0</v>
      </c>
      <c r="AE62" s="21">
        <f t="shared" ca="1" si="45"/>
        <v>0</v>
      </c>
      <c r="AF62" s="21">
        <f t="shared" ca="1" si="45"/>
        <v>0</v>
      </c>
      <c r="AG62" s="21">
        <f t="shared" ca="1" si="45"/>
        <v>0</v>
      </c>
      <c r="AH62" s="21">
        <f t="shared" ca="1" si="45"/>
        <v>0</v>
      </c>
      <c r="AI62" s="21">
        <f t="shared" ca="1" si="45"/>
        <v>0</v>
      </c>
      <c r="AJ62" s="21">
        <f t="shared" ca="1" si="45"/>
        <v>0</v>
      </c>
      <c r="AK62" s="21">
        <f t="shared" ca="1" si="45"/>
        <v>0</v>
      </c>
      <c r="AL62" s="21">
        <f t="shared" ca="1" si="45"/>
        <v>0</v>
      </c>
      <c r="AM62" s="21">
        <f t="shared" ca="1" si="45"/>
        <v>0</v>
      </c>
      <c r="AN62" s="21">
        <f t="shared" ca="1" si="45"/>
        <v>0</v>
      </c>
      <c r="AO62" s="21">
        <f t="shared" ca="1" si="45"/>
        <v>0</v>
      </c>
      <c r="AP62" s="21">
        <f t="shared" ca="1" si="45"/>
        <v>0</v>
      </c>
      <c r="AQ62" s="21">
        <f t="shared" ca="1" si="45"/>
        <v>0</v>
      </c>
      <c r="AR62" s="21">
        <f t="shared" ca="1" si="45"/>
        <v>0</v>
      </c>
      <c r="AS62" s="21">
        <f t="shared" ca="1" si="42"/>
        <v>0</v>
      </c>
      <c r="AT62" s="21">
        <f t="shared" ca="1" si="42"/>
        <v>0</v>
      </c>
      <c r="AU62" s="21">
        <f t="shared" ca="1" si="42"/>
        <v>0</v>
      </c>
      <c r="AV62" s="21">
        <f t="shared" ca="1" si="42"/>
        <v>0</v>
      </c>
      <c r="AW62" s="21">
        <f t="shared" ca="1" si="42"/>
        <v>0</v>
      </c>
      <c r="AX62" s="21">
        <f t="shared" ca="1" si="42"/>
        <v>0</v>
      </c>
      <c r="AY62" s="21">
        <f t="shared" ca="1" si="42"/>
        <v>0</v>
      </c>
      <c r="AZ62" s="21">
        <f t="shared" ca="1" si="42"/>
        <v>0</v>
      </c>
      <c r="BA62" s="21">
        <f t="shared" ca="1" si="40"/>
        <v>0</v>
      </c>
      <c r="BB62" s="21">
        <f t="shared" ca="1" si="40"/>
        <v>0</v>
      </c>
      <c r="BC62" s="21">
        <f t="shared" ca="1" si="40"/>
        <v>0</v>
      </c>
      <c r="BD62" s="21">
        <f t="shared" ca="1" si="40"/>
        <v>0</v>
      </c>
      <c r="BE62" s="21">
        <f t="shared" ca="1" si="40"/>
        <v>0</v>
      </c>
      <c r="BF62" s="21">
        <f t="shared" ca="1" si="40"/>
        <v>0</v>
      </c>
      <c r="BG62" s="21">
        <f t="shared" ca="1" si="40"/>
        <v>0</v>
      </c>
      <c r="BH62" s="21">
        <f t="shared" ca="1" si="40"/>
        <v>0</v>
      </c>
      <c r="BI62" s="21">
        <f t="shared" ca="1" si="40"/>
        <v>0</v>
      </c>
      <c r="BJ62" s="21">
        <f t="shared" ca="1" si="40"/>
        <v>0</v>
      </c>
      <c r="BK62" s="21">
        <f t="shared" ca="1" si="40"/>
        <v>0</v>
      </c>
      <c r="BL62" s="21">
        <f t="shared" ca="1" si="40"/>
        <v>0</v>
      </c>
      <c r="BM62" s="21">
        <f t="shared" ca="1" si="40"/>
        <v>0</v>
      </c>
      <c r="BN62" s="21">
        <f t="shared" ca="1" si="40"/>
        <v>0</v>
      </c>
      <c r="BO62" s="21">
        <f t="shared" ca="1" si="40"/>
        <v>0</v>
      </c>
      <c r="BP62" s="21">
        <f t="shared" ca="1" si="40"/>
        <v>0</v>
      </c>
      <c r="BQ62" s="21">
        <f t="shared" ca="1" si="46"/>
        <v>0</v>
      </c>
      <c r="BR62" s="21">
        <f t="shared" ca="1" si="46"/>
        <v>0</v>
      </c>
      <c r="BS62" s="21">
        <f t="shared" ca="1" si="46"/>
        <v>0</v>
      </c>
      <c r="BT62" s="21">
        <f t="shared" ca="1" si="46"/>
        <v>0</v>
      </c>
      <c r="BU62" s="21">
        <f t="shared" ca="1" si="46"/>
        <v>0</v>
      </c>
      <c r="BV62" s="21">
        <f t="shared" ca="1" si="46"/>
        <v>0</v>
      </c>
      <c r="BW62" s="21">
        <f t="shared" ca="1" si="46"/>
        <v>0</v>
      </c>
      <c r="BX62" s="21">
        <f t="shared" ca="1" si="46"/>
        <v>0</v>
      </c>
      <c r="BY62" s="21">
        <f t="shared" ca="1" si="46"/>
        <v>0</v>
      </c>
      <c r="BZ62" s="21">
        <f t="shared" ca="1" si="46"/>
        <v>0</v>
      </c>
      <c r="CA62" s="21">
        <f t="shared" ca="1" si="46"/>
        <v>0</v>
      </c>
      <c r="CB62" s="21">
        <f t="shared" ca="1" si="46"/>
        <v>0</v>
      </c>
      <c r="CC62" s="21">
        <f t="shared" ca="1" si="46"/>
        <v>0</v>
      </c>
      <c r="CD62" s="21">
        <f t="shared" ca="1" si="46"/>
        <v>0</v>
      </c>
      <c r="CE62" s="21">
        <f t="shared" ca="1" si="46"/>
        <v>0</v>
      </c>
      <c r="CF62" s="21">
        <f t="shared" ca="1" si="46"/>
        <v>0</v>
      </c>
      <c r="CG62" s="21">
        <f t="shared" ca="1" si="43"/>
        <v>0</v>
      </c>
      <c r="CH62" s="21">
        <f t="shared" ca="1" si="43"/>
        <v>0</v>
      </c>
      <c r="CI62" s="21">
        <f t="shared" ca="1" si="43"/>
        <v>0</v>
      </c>
      <c r="CJ62" s="22">
        <f t="shared" ca="1" si="25"/>
        <v>0</v>
      </c>
      <c r="CK62" s="21">
        <f t="shared" ca="1" si="48"/>
        <v>0</v>
      </c>
      <c r="CL62" s="21">
        <f t="shared" ca="1" si="48"/>
        <v>0</v>
      </c>
      <c r="CM62" s="22">
        <f t="shared" ca="1" si="26"/>
        <v>0</v>
      </c>
      <c r="CN62" s="21">
        <f t="shared" ca="1" si="49"/>
        <v>0</v>
      </c>
      <c r="CO62" s="21">
        <f t="shared" ca="1" si="49"/>
        <v>0</v>
      </c>
      <c r="CP62" s="22">
        <f t="shared" ca="1" si="27"/>
        <v>0</v>
      </c>
      <c r="CQ62" s="21">
        <f t="shared" ca="1" si="47"/>
        <v>0</v>
      </c>
      <c r="CR62" s="21">
        <f t="shared" ca="1" si="47"/>
        <v>0</v>
      </c>
      <c r="CS62" s="21">
        <f t="shared" ca="1" si="47"/>
        <v>0</v>
      </c>
      <c r="CT62" s="21">
        <f t="shared" ca="1" si="47"/>
        <v>0</v>
      </c>
      <c r="CU62" s="21">
        <f t="shared" ca="1" si="47"/>
        <v>0</v>
      </c>
      <c r="CV62" s="22">
        <f t="shared" ca="1" si="51"/>
        <v>0</v>
      </c>
    </row>
    <row r="63" spans="1:100" ht="12.75" customHeight="1" x14ac:dyDescent="0.3">
      <c r="A63" s="64" t="s">
        <v>260</v>
      </c>
      <c r="B63" s="20">
        <v>3002</v>
      </c>
      <c r="C63" s="65" t="s">
        <v>252</v>
      </c>
      <c r="D63" s="22">
        <f t="shared" ca="1" si="24"/>
        <v>0</v>
      </c>
      <c r="E63" s="21">
        <f t="shared" ca="1" si="44"/>
        <v>0</v>
      </c>
      <c r="F63" s="21">
        <f t="shared" ca="1" si="44"/>
        <v>0</v>
      </c>
      <c r="G63" s="21">
        <f t="shared" ca="1" si="44"/>
        <v>0</v>
      </c>
      <c r="H63" s="21">
        <f t="shared" ca="1" si="44"/>
        <v>0</v>
      </c>
      <c r="I63" s="21">
        <f t="shared" ca="1" si="44"/>
        <v>0</v>
      </c>
      <c r="J63" s="21">
        <f t="shared" ca="1" si="44"/>
        <v>0</v>
      </c>
      <c r="K63" s="21">
        <f t="shared" ca="1" si="44"/>
        <v>0</v>
      </c>
      <c r="L63" s="21">
        <f t="shared" ca="1" si="44"/>
        <v>0</v>
      </c>
      <c r="M63" s="21">
        <f t="shared" ca="1" si="44"/>
        <v>0</v>
      </c>
      <c r="N63" s="21">
        <f t="shared" ca="1" si="44"/>
        <v>0</v>
      </c>
      <c r="O63" s="21">
        <f t="shared" ca="1" si="41"/>
        <v>0</v>
      </c>
      <c r="P63" s="21">
        <f t="shared" ca="1" si="41"/>
        <v>0</v>
      </c>
      <c r="Q63" s="21">
        <f t="shared" ca="1" si="41"/>
        <v>0</v>
      </c>
      <c r="R63" s="21">
        <f t="shared" ca="1" si="41"/>
        <v>0</v>
      </c>
      <c r="S63" s="21">
        <f t="shared" ca="1" si="41"/>
        <v>0</v>
      </c>
      <c r="T63" s="21">
        <f t="shared" ca="1" si="41"/>
        <v>0</v>
      </c>
      <c r="U63" s="21">
        <f t="shared" ca="1" si="41"/>
        <v>0</v>
      </c>
      <c r="V63" s="21">
        <f t="shared" ca="1" si="41"/>
        <v>0</v>
      </c>
      <c r="W63" s="21">
        <f t="shared" ca="1" si="41"/>
        <v>0</v>
      </c>
      <c r="X63" s="21">
        <f t="shared" ca="1" si="41"/>
        <v>0</v>
      </c>
      <c r="Y63" s="21">
        <f t="shared" ca="1" si="41"/>
        <v>0</v>
      </c>
      <c r="Z63" s="21">
        <f t="shared" ca="1" si="41"/>
        <v>0</v>
      </c>
      <c r="AA63" s="21">
        <f t="shared" ca="1" si="41"/>
        <v>0</v>
      </c>
      <c r="AB63" s="21">
        <f t="shared" ca="1" si="41"/>
        <v>0</v>
      </c>
      <c r="AC63" s="21">
        <f t="shared" ca="1" si="41"/>
        <v>0</v>
      </c>
      <c r="AD63" s="21">
        <f t="shared" ca="1" si="41"/>
        <v>0</v>
      </c>
      <c r="AE63" s="21">
        <f t="shared" ca="1" si="45"/>
        <v>0</v>
      </c>
      <c r="AF63" s="21">
        <f t="shared" ca="1" si="45"/>
        <v>0</v>
      </c>
      <c r="AG63" s="21">
        <f t="shared" ca="1" si="45"/>
        <v>0</v>
      </c>
      <c r="AH63" s="21">
        <f t="shared" ca="1" si="45"/>
        <v>0</v>
      </c>
      <c r="AI63" s="21">
        <f t="shared" ca="1" si="45"/>
        <v>0</v>
      </c>
      <c r="AJ63" s="21">
        <f t="shared" ca="1" si="45"/>
        <v>0</v>
      </c>
      <c r="AK63" s="21">
        <f t="shared" ca="1" si="45"/>
        <v>0</v>
      </c>
      <c r="AL63" s="21">
        <f t="shared" ca="1" si="45"/>
        <v>0</v>
      </c>
      <c r="AM63" s="21">
        <f t="shared" ca="1" si="45"/>
        <v>0</v>
      </c>
      <c r="AN63" s="21">
        <f t="shared" ca="1" si="45"/>
        <v>0</v>
      </c>
      <c r="AO63" s="21">
        <f t="shared" ca="1" si="45"/>
        <v>0</v>
      </c>
      <c r="AP63" s="21">
        <f t="shared" ca="1" si="45"/>
        <v>0</v>
      </c>
      <c r="AQ63" s="21">
        <f t="shared" ca="1" si="45"/>
        <v>0</v>
      </c>
      <c r="AR63" s="21">
        <f t="shared" ca="1" si="45"/>
        <v>0</v>
      </c>
      <c r="AS63" s="21">
        <f t="shared" ca="1" si="42"/>
        <v>0</v>
      </c>
      <c r="AT63" s="21">
        <f t="shared" ca="1" si="42"/>
        <v>0</v>
      </c>
      <c r="AU63" s="21">
        <f t="shared" ca="1" si="42"/>
        <v>0</v>
      </c>
      <c r="AV63" s="21">
        <f t="shared" ca="1" si="42"/>
        <v>0</v>
      </c>
      <c r="AW63" s="21">
        <f t="shared" ca="1" si="42"/>
        <v>0</v>
      </c>
      <c r="AX63" s="21">
        <f t="shared" ca="1" si="42"/>
        <v>0</v>
      </c>
      <c r="AY63" s="21">
        <f t="shared" ca="1" si="42"/>
        <v>0</v>
      </c>
      <c r="AZ63" s="21">
        <f t="shared" ca="1" si="42"/>
        <v>0</v>
      </c>
      <c r="BA63" s="21">
        <f t="shared" ca="1" si="40"/>
        <v>0</v>
      </c>
      <c r="BB63" s="21">
        <f t="shared" ca="1" si="40"/>
        <v>0</v>
      </c>
      <c r="BC63" s="21">
        <f t="shared" ca="1" si="40"/>
        <v>0</v>
      </c>
      <c r="BD63" s="21">
        <f t="shared" ca="1" si="40"/>
        <v>-1827.63</v>
      </c>
      <c r="BE63" s="21">
        <f t="shared" ca="1" si="40"/>
        <v>0</v>
      </c>
      <c r="BF63" s="21">
        <f t="shared" ca="1" si="40"/>
        <v>0</v>
      </c>
      <c r="BG63" s="21">
        <f t="shared" ca="1" si="40"/>
        <v>0</v>
      </c>
      <c r="BH63" s="21">
        <f t="shared" ca="1" si="40"/>
        <v>0</v>
      </c>
      <c r="BI63" s="21">
        <f t="shared" ca="1" si="40"/>
        <v>0</v>
      </c>
      <c r="BJ63" s="21">
        <f t="shared" ca="1" si="40"/>
        <v>0</v>
      </c>
      <c r="BK63" s="21">
        <f t="shared" ca="1" si="40"/>
        <v>0</v>
      </c>
      <c r="BL63" s="21">
        <f t="shared" ca="1" si="40"/>
        <v>0</v>
      </c>
      <c r="BM63" s="21">
        <f t="shared" ca="1" si="40"/>
        <v>0</v>
      </c>
      <c r="BN63" s="21">
        <f t="shared" ca="1" si="40"/>
        <v>0</v>
      </c>
      <c r="BO63" s="21">
        <f t="shared" ca="1" si="40"/>
        <v>0</v>
      </c>
      <c r="BP63" s="21">
        <f t="shared" ca="1" si="40"/>
        <v>0</v>
      </c>
      <c r="BQ63" s="21">
        <f t="shared" ca="1" si="46"/>
        <v>0</v>
      </c>
      <c r="BR63" s="21">
        <f t="shared" ca="1" si="46"/>
        <v>0</v>
      </c>
      <c r="BS63" s="21">
        <f t="shared" ca="1" si="46"/>
        <v>0</v>
      </c>
      <c r="BT63" s="21">
        <f t="shared" ca="1" si="46"/>
        <v>0</v>
      </c>
      <c r="BU63" s="21">
        <f t="shared" ca="1" si="46"/>
        <v>0</v>
      </c>
      <c r="BV63" s="21">
        <f t="shared" ca="1" si="46"/>
        <v>0</v>
      </c>
      <c r="BW63" s="21">
        <f t="shared" ca="1" si="46"/>
        <v>0</v>
      </c>
      <c r="BX63" s="21">
        <f t="shared" ca="1" si="46"/>
        <v>0</v>
      </c>
      <c r="BY63" s="21">
        <f t="shared" ca="1" si="46"/>
        <v>0</v>
      </c>
      <c r="BZ63" s="21">
        <f t="shared" ca="1" si="46"/>
        <v>0</v>
      </c>
      <c r="CA63" s="21">
        <f t="shared" ca="1" si="46"/>
        <v>0</v>
      </c>
      <c r="CB63" s="21">
        <f t="shared" ca="1" si="46"/>
        <v>0</v>
      </c>
      <c r="CC63" s="21">
        <f t="shared" ca="1" si="46"/>
        <v>0</v>
      </c>
      <c r="CD63" s="21">
        <f t="shared" ca="1" si="46"/>
        <v>0</v>
      </c>
      <c r="CE63" s="21">
        <f t="shared" ca="1" si="46"/>
        <v>0</v>
      </c>
      <c r="CF63" s="21">
        <f t="shared" ca="1" si="46"/>
        <v>0</v>
      </c>
      <c r="CG63" s="21">
        <f t="shared" ca="1" si="43"/>
        <v>0</v>
      </c>
      <c r="CH63" s="21">
        <f t="shared" ca="1" si="43"/>
        <v>0</v>
      </c>
      <c r="CI63" s="21">
        <f t="shared" ca="1" si="43"/>
        <v>0</v>
      </c>
      <c r="CJ63" s="22">
        <f t="shared" ca="1" si="25"/>
        <v>0</v>
      </c>
      <c r="CK63" s="21">
        <f t="shared" ca="1" si="48"/>
        <v>0</v>
      </c>
      <c r="CL63" s="21">
        <f t="shared" ca="1" si="48"/>
        <v>0</v>
      </c>
      <c r="CM63" s="22">
        <f t="shared" ca="1" si="26"/>
        <v>0</v>
      </c>
      <c r="CN63" s="21">
        <f t="shared" ca="1" si="49"/>
        <v>0</v>
      </c>
      <c r="CO63" s="21">
        <f t="shared" ca="1" si="49"/>
        <v>0</v>
      </c>
      <c r="CP63" s="22">
        <f t="shared" ca="1" si="27"/>
        <v>0</v>
      </c>
      <c r="CQ63" s="21">
        <f t="shared" ca="1" si="47"/>
        <v>0</v>
      </c>
      <c r="CR63" s="21">
        <f t="shared" ca="1" si="47"/>
        <v>0</v>
      </c>
      <c r="CS63" s="21">
        <f t="shared" ca="1" si="47"/>
        <v>0</v>
      </c>
      <c r="CT63" s="21">
        <f t="shared" ca="1" si="47"/>
        <v>0</v>
      </c>
      <c r="CU63" s="21">
        <f t="shared" ca="1" si="47"/>
        <v>0</v>
      </c>
      <c r="CV63" s="22">
        <f t="shared" ca="1" si="51"/>
        <v>-1827.63</v>
      </c>
    </row>
    <row r="64" spans="1:100" ht="12.75" customHeight="1" x14ac:dyDescent="0.3">
      <c r="A64" s="64" t="s">
        <v>262</v>
      </c>
      <c r="B64" s="20">
        <v>3003</v>
      </c>
      <c r="C64" s="65" t="s">
        <v>252</v>
      </c>
      <c r="D64" s="22">
        <f t="shared" ca="1" si="24"/>
        <v>0</v>
      </c>
      <c r="E64" s="21">
        <f t="shared" ca="1" si="44"/>
        <v>0</v>
      </c>
      <c r="F64" s="21">
        <f t="shared" ca="1" si="44"/>
        <v>0</v>
      </c>
      <c r="G64" s="21">
        <f t="shared" ca="1" si="44"/>
        <v>0</v>
      </c>
      <c r="H64" s="21">
        <f t="shared" ca="1" si="44"/>
        <v>0</v>
      </c>
      <c r="I64" s="21">
        <f t="shared" ca="1" si="44"/>
        <v>0</v>
      </c>
      <c r="J64" s="21">
        <f t="shared" ca="1" si="44"/>
        <v>0</v>
      </c>
      <c r="K64" s="21">
        <f t="shared" ca="1" si="44"/>
        <v>0</v>
      </c>
      <c r="L64" s="21">
        <f t="shared" ca="1" si="44"/>
        <v>0</v>
      </c>
      <c r="M64" s="21">
        <f t="shared" ca="1" si="44"/>
        <v>0</v>
      </c>
      <c r="N64" s="21">
        <f t="shared" ca="1" si="44"/>
        <v>0</v>
      </c>
      <c r="O64" s="21">
        <f t="shared" ca="1" si="41"/>
        <v>0</v>
      </c>
      <c r="P64" s="21">
        <f t="shared" ca="1" si="41"/>
        <v>0</v>
      </c>
      <c r="Q64" s="21">
        <f t="shared" ca="1" si="41"/>
        <v>0</v>
      </c>
      <c r="R64" s="21">
        <f t="shared" ca="1" si="41"/>
        <v>0</v>
      </c>
      <c r="S64" s="21">
        <f t="shared" ca="1" si="41"/>
        <v>0</v>
      </c>
      <c r="T64" s="21">
        <f t="shared" ca="1" si="41"/>
        <v>0</v>
      </c>
      <c r="U64" s="21">
        <f t="shared" ca="1" si="41"/>
        <v>0</v>
      </c>
      <c r="V64" s="21">
        <f t="shared" ca="1" si="41"/>
        <v>0</v>
      </c>
      <c r="W64" s="21">
        <f t="shared" ca="1" si="41"/>
        <v>0</v>
      </c>
      <c r="X64" s="21">
        <f t="shared" ca="1" si="41"/>
        <v>0</v>
      </c>
      <c r="Y64" s="21">
        <f t="shared" ca="1" si="41"/>
        <v>0</v>
      </c>
      <c r="Z64" s="21">
        <f t="shared" ca="1" si="41"/>
        <v>0</v>
      </c>
      <c r="AA64" s="21">
        <f t="shared" ca="1" si="41"/>
        <v>0</v>
      </c>
      <c r="AB64" s="21">
        <f t="shared" ca="1" si="41"/>
        <v>0</v>
      </c>
      <c r="AC64" s="21">
        <f t="shared" ca="1" si="41"/>
        <v>0</v>
      </c>
      <c r="AD64" s="21">
        <f t="shared" ca="1" si="41"/>
        <v>0</v>
      </c>
      <c r="AE64" s="21">
        <f t="shared" ca="1" si="45"/>
        <v>0</v>
      </c>
      <c r="AF64" s="21">
        <f t="shared" ca="1" si="45"/>
        <v>0</v>
      </c>
      <c r="AG64" s="21">
        <f t="shared" ca="1" si="45"/>
        <v>0</v>
      </c>
      <c r="AH64" s="21">
        <f t="shared" ca="1" si="45"/>
        <v>0</v>
      </c>
      <c r="AI64" s="21">
        <f t="shared" ca="1" si="45"/>
        <v>0</v>
      </c>
      <c r="AJ64" s="21">
        <f t="shared" ca="1" si="45"/>
        <v>0</v>
      </c>
      <c r="AK64" s="21">
        <f t="shared" ca="1" si="45"/>
        <v>0</v>
      </c>
      <c r="AL64" s="21">
        <f t="shared" ca="1" si="45"/>
        <v>0</v>
      </c>
      <c r="AM64" s="21">
        <f t="shared" ca="1" si="45"/>
        <v>0</v>
      </c>
      <c r="AN64" s="21">
        <f t="shared" ca="1" si="45"/>
        <v>0</v>
      </c>
      <c r="AO64" s="21">
        <f t="shared" ca="1" si="45"/>
        <v>0</v>
      </c>
      <c r="AP64" s="21">
        <f t="shared" ca="1" si="45"/>
        <v>0</v>
      </c>
      <c r="AQ64" s="21">
        <f t="shared" ca="1" si="45"/>
        <v>0</v>
      </c>
      <c r="AR64" s="21">
        <f t="shared" ca="1" si="45"/>
        <v>0</v>
      </c>
      <c r="AS64" s="21">
        <f t="shared" ca="1" si="42"/>
        <v>0</v>
      </c>
      <c r="AT64" s="21">
        <f t="shared" ca="1" si="42"/>
        <v>0</v>
      </c>
      <c r="AU64" s="21">
        <f t="shared" ca="1" si="42"/>
        <v>0</v>
      </c>
      <c r="AV64" s="21">
        <f t="shared" ca="1" si="42"/>
        <v>0</v>
      </c>
      <c r="AW64" s="21">
        <f t="shared" ca="1" si="42"/>
        <v>0</v>
      </c>
      <c r="AX64" s="21">
        <f t="shared" ca="1" si="42"/>
        <v>0</v>
      </c>
      <c r="AY64" s="21">
        <f t="shared" ca="1" si="42"/>
        <v>0</v>
      </c>
      <c r="AZ64" s="21">
        <f t="shared" ca="1" si="42"/>
        <v>0</v>
      </c>
      <c r="BA64" s="21">
        <f t="shared" ca="1" si="40"/>
        <v>0</v>
      </c>
      <c r="BB64" s="21">
        <f t="shared" ca="1" si="40"/>
        <v>0</v>
      </c>
      <c r="BC64" s="21">
        <f t="shared" ca="1" si="40"/>
        <v>0</v>
      </c>
      <c r="BD64" s="21">
        <f t="shared" ca="1" si="40"/>
        <v>212903.93000000002</v>
      </c>
      <c r="BE64" s="21">
        <f t="shared" ca="1" si="40"/>
        <v>0</v>
      </c>
      <c r="BF64" s="21">
        <f t="shared" ca="1" si="40"/>
        <v>0</v>
      </c>
      <c r="BG64" s="21">
        <f t="shared" ca="1" si="40"/>
        <v>0</v>
      </c>
      <c r="BH64" s="21">
        <f t="shared" ca="1" si="40"/>
        <v>0</v>
      </c>
      <c r="BI64" s="21">
        <f t="shared" ca="1" si="40"/>
        <v>0</v>
      </c>
      <c r="BJ64" s="21">
        <f t="shared" ca="1" si="40"/>
        <v>0</v>
      </c>
      <c r="BK64" s="21">
        <f t="shared" ca="1" si="40"/>
        <v>0</v>
      </c>
      <c r="BL64" s="21">
        <f t="shared" ca="1" si="40"/>
        <v>0</v>
      </c>
      <c r="BM64" s="21">
        <f t="shared" ca="1" si="40"/>
        <v>0</v>
      </c>
      <c r="BN64" s="21">
        <f t="shared" ca="1" si="40"/>
        <v>0</v>
      </c>
      <c r="BO64" s="21">
        <f t="shared" ca="1" si="40"/>
        <v>0</v>
      </c>
      <c r="BP64" s="21">
        <f t="shared" ca="1" si="40"/>
        <v>0</v>
      </c>
      <c r="BQ64" s="21">
        <f t="shared" ca="1" si="46"/>
        <v>0</v>
      </c>
      <c r="BR64" s="21">
        <f t="shared" ca="1" si="46"/>
        <v>0</v>
      </c>
      <c r="BS64" s="21">
        <f t="shared" ca="1" si="46"/>
        <v>0</v>
      </c>
      <c r="BT64" s="21">
        <f t="shared" ca="1" si="46"/>
        <v>0</v>
      </c>
      <c r="BU64" s="21">
        <f t="shared" ca="1" si="46"/>
        <v>0</v>
      </c>
      <c r="BV64" s="21">
        <f t="shared" ca="1" si="46"/>
        <v>0</v>
      </c>
      <c r="BW64" s="21">
        <f t="shared" ca="1" si="46"/>
        <v>0</v>
      </c>
      <c r="BX64" s="21">
        <f t="shared" ca="1" si="46"/>
        <v>0</v>
      </c>
      <c r="BY64" s="21">
        <f t="shared" ca="1" si="46"/>
        <v>0</v>
      </c>
      <c r="BZ64" s="21">
        <f t="shared" ca="1" si="46"/>
        <v>0</v>
      </c>
      <c r="CA64" s="21">
        <f t="shared" ca="1" si="46"/>
        <v>0</v>
      </c>
      <c r="CB64" s="21">
        <f t="shared" ca="1" si="46"/>
        <v>0</v>
      </c>
      <c r="CC64" s="21">
        <f t="shared" ca="1" si="46"/>
        <v>0</v>
      </c>
      <c r="CD64" s="21">
        <f t="shared" ca="1" si="46"/>
        <v>0</v>
      </c>
      <c r="CE64" s="21">
        <f t="shared" ca="1" si="46"/>
        <v>0</v>
      </c>
      <c r="CF64" s="21">
        <f t="shared" ca="1" si="46"/>
        <v>0</v>
      </c>
      <c r="CG64" s="21">
        <f t="shared" ca="1" si="43"/>
        <v>0</v>
      </c>
      <c r="CH64" s="21">
        <f t="shared" ca="1" si="43"/>
        <v>0</v>
      </c>
      <c r="CI64" s="21">
        <f t="shared" ca="1" si="43"/>
        <v>0</v>
      </c>
      <c r="CJ64" s="22">
        <f t="shared" ca="1" si="25"/>
        <v>0</v>
      </c>
      <c r="CK64" s="21">
        <f t="shared" ca="1" si="48"/>
        <v>0</v>
      </c>
      <c r="CL64" s="21">
        <f t="shared" ca="1" si="48"/>
        <v>0</v>
      </c>
      <c r="CM64" s="22">
        <f t="shared" ca="1" si="26"/>
        <v>0</v>
      </c>
      <c r="CN64" s="21">
        <f t="shared" ca="1" si="49"/>
        <v>0</v>
      </c>
      <c r="CO64" s="21">
        <f t="shared" ca="1" si="49"/>
        <v>0</v>
      </c>
      <c r="CP64" s="22">
        <f t="shared" ca="1" si="27"/>
        <v>0</v>
      </c>
      <c r="CQ64" s="21">
        <f t="shared" ca="1" si="47"/>
        <v>0</v>
      </c>
      <c r="CR64" s="21">
        <f t="shared" ca="1" si="47"/>
        <v>0</v>
      </c>
      <c r="CS64" s="21">
        <f t="shared" ca="1" si="47"/>
        <v>0</v>
      </c>
      <c r="CT64" s="21">
        <f t="shared" ca="1" si="47"/>
        <v>0</v>
      </c>
      <c r="CU64" s="21">
        <f t="shared" ca="1" si="47"/>
        <v>0</v>
      </c>
      <c r="CV64" s="22">
        <f t="shared" ca="1" si="51"/>
        <v>212903.93000000002</v>
      </c>
    </row>
    <row r="65" spans="1:100" ht="12.75" customHeight="1" x14ac:dyDescent="0.3">
      <c r="A65" s="64" t="s">
        <v>264</v>
      </c>
      <c r="B65" s="20">
        <v>3004</v>
      </c>
      <c r="C65" s="65" t="s">
        <v>252</v>
      </c>
      <c r="D65" s="22">
        <f t="shared" ca="1" si="24"/>
        <v>0</v>
      </c>
      <c r="E65" s="21">
        <f t="shared" ca="1" si="44"/>
        <v>0</v>
      </c>
      <c r="F65" s="21">
        <f t="shared" ca="1" si="44"/>
        <v>0</v>
      </c>
      <c r="G65" s="21">
        <f t="shared" ca="1" si="44"/>
        <v>0</v>
      </c>
      <c r="H65" s="21">
        <f t="shared" ca="1" si="44"/>
        <v>0</v>
      </c>
      <c r="I65" s="21">
        <f t="shared" ca="1" si="44"/>
        <v>0</v>
      </c>
      <c r="J65" s="21">
        <f t="shared" ca="1" si="44"/>
        <v>0</v>
      </c>
      <c r="K65" s="21">
        <f t="shared" ca="1" si="44"/>
        <v>0</v>
      </c>
      <c r="L65" s="21">
        <f t="shared" ca="1" si="44"/>
        <v>0</v>
      </c>
      <c r="M65" s="21">
        <f t="shared" ca="1" si="44"/>
        <v>0</v>
      </c>
      <c r="N65" s="21">
        <f t="shared" ca="1" si="44"/>
        <v>0</v>
      </c>
      <c r="O65" s="21">
        <f t="shared" ca="1" si="41"/>
        <v>0</v>
      </c>
      <c r="P65" s="21">
        <f t="shared" ca="1" si="41"/>
        <v>0</v>
      </c>
      <c r="Q65" s="21">
        <f t="shared" ca="1" si="41"/>
        <v>0</v>
      </c>
      <c r="R65" s="21">
        <f t="shared" ca="1" si="41"/>
        <v>0</v>
      </c>
      <c r="S65" s="21">
        <f t="shared" ca="1" si="41"/>
        <v>0</v>
      </c>
      <c r="T65" s="21">
        <f t="shared" ca="1" si="41"/>
        <v>0</v>
      </c>
      <c r="U65" s="21">
        <f t="shared" ca="1" si="41"/>
        <v>0</v>
      </c>
      <c r="V65" s="21">
        <f t="shared" ca="1" si="41"/>
        <v>0</v>
      </c>
      <c r="W65" s="21">
        <f t="shared" ca="1" si="41"/>
        <v>0</v>
      </c>
      <c r="X65" s="21">
        <f t="shared" ca="1" si="41"/>
        <v>0</v>
      </c>
      <c r="Y65" s="21">
        <f t="shared" ca="1" si="41"/>
        <v>0</v>
      </c>
      <c r="Z65" s="21">
        <f t="shared" ca="1" si="41"/>
        <v>0</v>
      </c>
      <c r="AA65" s="21">
        <f t="shared" ca="1" si="41"/>
        <v>0</v>
      </c>
      <c r="AB65" s="21">
        <f t="shared" ca="1" si="41"/>
        <v>0</v>
      </c>
      <c r="AC65" s="21">
        <f t="shared" ca="1" si="41"/>
        <v>0</v>
      </c>
      <c r="AD65" s="21">
        <f t="shared" ca="1" si="41"/>
        <v>0</v>
      </c>
      <c r="AE65" s="21">
        <f t="shared" ca="1" si="45"/>
        <v>0</v>
      </c>
      <c r="AF65" s="21">
        <f t="shared" ca="1" si="45"/>
        <v>0</v>
      </c>
      <c r="AG65" s="21">
        <f t="shared" ca="1" si="45"/>
        <v>0</v>
      </c>
      <c r="AH65" s="21">
        <f t="shared" ca="1" si="45"/>
        <v>0</v>
      </c>
      <c r="AI65" s="21">
        <f t="shared" ca="1" si="45"/>
        <v>0</v>
      </c>
      <c r="AJ65" s="21">
        <f t="shared" ca="1" si="45"/>
        <v>0</v>
      </c>
      <c r="AK65" s="21">
        <f t="shared" ca="1" si="45"/>
        <v>0</v>
      </c>
      <c r="AL65" s="21">
        <f t="shared" ca="1" si="45"/>
        <v>0</v>
      </c>
      <c r="AM65" s="21">
        <f t="shared" ca="1" si="45"/>
        <v>0</v>
      </c>
      <c r="AN65" s="21">
        <f t="shared" ca="1" si="45"/>
        <v>0</v>
      </c>
      <c r="AO65" s="21">
        <f t="shared" ca="1" si="45"/>
        <v>0</v>
      </c>
      <c r="AP65" s="21">
        <f t="shared" ca="1" si="45"/>
        <v>0</v>
      </c>
      <c r="AQ65" s="21">
        <f t="shared" ca="1" si="45"/>
        <v>0</v>
      </c>
      <c r="AR65" s="21">
        <f t="shared" ca="1" si="45"/>
        <v>0</v>
      </c>
      <c r="AS65" s="21">
        <f t="shared" ca="1" si="42"/>
        <v>0</v>
      </c>
      <c r="AT65" s="21">
        <f t="shared" ca="1" si="42"/>
        <v>0</v>
      </c>
      <c r="AU65" s="21">
        <f t="shared" ca="1" si="42"/>
        <v>0</v>
      </c>
      <c r="AV65" s="21">
        <f t="shared" ca="1" si="42"/>
        <v>0</v>
      </c>
      <c r="AW65" s="21">
        <f t="shared" ca="1" si="42"/>
        <v>0</v>
      </c>
      <c r="AX65" s="21">
        <f t="shared" ca="1" si="42"/>
        <v>0</v>
      </c>
      <c r="AY65" s="21">
        <f t="shared" ca="1" si="42"/>
        <v>0</v>
      </c>
      <c r="AZ65" s="21">
        <f t="shared" ca="1" si="42"/>
        <v>0</v>
      </c>
      <c r="BA65" s="21">
        <f t="shared" ca="1" si="40"/>
        <v>0</v>
      </c>
      <c r="BB65" s="21">
        <f t="shared" ca="1" si="40"/>
        <v>0</v>
      </c>
      <c r="BC65" s="21">
        <f t="shared" ca="1" si="40"/>
        <v>0</v>
      </c>
      <c r="BD65" s="21">
        <f t="shared" ca="1" si="40"/>
        <v>493291.6399999999</v>
      </c>
      <c r="BE65" s="21">
        <f t="shared" ca="1" si="40"/>
        <v>0</v>
      </c>
      <c r="BF65" s="21">
        <f t="shared" ca="1" si="40"/>
        <v>0</v>
      </c>
      <c r="BG65" s="21">
        <f t="shared" ca="1" si="40"/>
        <v>0</v>
      </c>
      <c r="BH65" s="21">
        <f t="shared" ca="1" si="40"/>
        <v>0</v>
      </c>
      <c r="BI65" s="21">
        <f t="shared" ca="1" si="40"/>
        <v>0</v>
      </c>
      <c r="BJ65" s="21">
        <f t="shared" ca="1" si="40"/>
        <v>0</v>
      </c>
      <c r="BK65" s="21">
        <f t="shared" ca="1" si="40"/>
        <v>0</v>
      </c>
      <c r="BL65" s="21">
        <f t="shared" ca="1" si="40"/>
        <v>0</v>
      </c>
      <c r="BM65" s="21">
        <f t="shared" ca="1" si="40"/>
        <v>0</v>
      </c>
      <c r="BN65" s="21">
        <f t="shared" ca="1" si="40"/>
        <v>0</v>
      </c>
      <c r="BO65" s="21">
        <f t="shared" ca="1" si="40"/>
        <v>0</v>
      </c>
      <c r="BP65" s="21">
        <f t="shared" ca="1" si="40"/>
        <v>0</v>
      </c>
      <c r="BQ65" s="21">
        <f t="shared" ca="1" si="46"/>
        <v>0</v>
      </c>
      <c r="BR65" s="21">
        <f t="shared" ca="1" si="46"/>
        <v>0</v>
      </c>
      <c r="BS65" s="21">
        <f t="shared" ca="1" si="46"/>
        <v>0</v>
      </c>
      <c r="BT65" s="21">
        <f t="shared" ca="1" si="46"/>
        <v>0</v>
      </c>
      <c r="BU65" s="21">
        <f t="shared" ca="1" si="46"/>
        <v>0</v>
      </c>
      <c r="BV65" s="21">
        <f t="shared" ca="1" si="46"/>
        <v>0</v>
      </c>
      <c r="BW65" s="21">
        <f t="shared" ca="1" si="46"/>
        <v>0</v>
      </c>
      <c r="BX65" s="21">
        <f t="shared" ca="1" si="46"/>
        <v>0</v>
      </c>
      <c r="BY65" s="21">
        <f t="shared" ca="1" si="46"/>
        <v>0</v>
      </c>
      <c r="BZ65" s="21">
        <f t="shared" ca="1" si="46"/>
        <v>0</v>
      </c>
      <c r="CA65" s="21">
        <f t="shared" ca="1" si="46"/>
        <v>0</v>
      </c>
      <c r="CB65" s="21">
        <f t="shared" ca="1" si="46"/>
        <v>0</v>
      </c>
      <c r="CC65" s="21">
        <f t="shared" ca="1" si="46"/>
        <v>0</v>
      </c>
      <c r="CD65" s="21">
        <f t="shared" ca="1" si="46"/>
        <v>0</v>
      </c>
      <c r="CE65" s="21">
        <f t="shared" ca="1" si="46"/>
        <v>0</v>
      </c>
      <c r="CF65" s="21">
        <f t="shared" ca="1" si="46"/>
        <v>0</v>
      </c>
      <c r="CG65" s="21">
        <f t="shared" ca="1" si="43"/>
        <v>0</v>
      </c>
      <c r="CH65" s="21">
        <f t="shared" ca="1" si="43"/>
        <v>0</v>
      </c>
      <c r="CI65" s="21">
        <f t="shared" ca="1" si="43"/>
        <v>0</v>
      </c>
      <c r="CJ65" s="22">
        <f t="shared" ca="1" si="25"/>
        <v>0</v>
      </c>
      <c r="CK65" s="21">
        <f t="shared" ca="1" si="48"/>
        <v>0</v>
      </c>
      <c r="CL65" s="21">
        <f t="shared" ca="1" si="48"/>
        <v>0</v>
      </c>
      <c r="CM65" s="22">
        <f t="shared" ca="1" si="26"/>
        <v>0</v>
      </c>
      <c r="CN65" s="21">
        <f t="shared" ca="1" si="49"/>
        <v>0</v>
      </c>
      <c r="CO65" s="21">
        <f t="shared" ca="1" si="49"/>
        <v>0</v>
      </c>
      <c r="CP65" s="22">
        <f t="shared" ca="1" si="27"/>
        <v>0</v>
      </c>
      <c r="CQ65" s="21">
        <f t="shared" ca="1" si="47"/>
        <v>0</v>
      </c>
      <c r="CR65" s="21">
        <f t="shared" ca="1" si="47"/>
        <v>0</v>
      </c>
      <c r="CS65" s="21">
        <f t="shared" ca="1" si="47"/>
        <v>0</v>
      </c>
      <c r="CT65" s="21">
        <f t="shared" ca="1" si="47"/>
        <v>0</v>
      </c>
      <c r="CU65" s="21">
        <f t="shared" ca="1" si="47"/>
        <v>0</v>
      </c>
      <c r="CV65" s="22">
        <f t="shared" ca="1" si="51"/>
        <v>493291.6399999999</v>
      </c>
    </row>
    <row r="66" spans="1:100" ht="12.75" customHeight="1" x14ac:dyDescent="0.3">
      <c r="A66" s="64" t="s">
        <v>266</v>
      </c>
      <c r="B66" s="20">
        <v>3005</v>
      </c>
      <c r="C66" s="65" t="s">
        <v>252</v>
      </c>
      <c r="D66" s="22">
        <f t="shared" ca="1" si="24"/>
        <v>0</v>
      </c>
      <c r="E66" s="21">
        <f t="shared" ca="1" si="44"/>
        <v>0</v>
      </c>
      <c r="F66" s="21">
        <f t="shared" ca="1" si="44"/>
        <v>0</v>
      </c>
      <c r="G66" s="21">
        <f t="shared" ca="1" si="44"/>
        <v>0</v>
      </c>
      <c r="H66" s="21">
        <f t="shared" ca="1" si="44"/>
        <v>0</v>
      </c>
      <c r="I66" s="21">
        <f t="shared" ca="1" si="44"/>
        <v>0</v>
      </c>
      <c r="J66" s="21">
        <f t="shared" ca="1" si="44"/>
        <v>0</v>
      </c>
      <c r="K66" s="21">
        <f t="shared" ca="1" si="44"/>
        <v>0</v>
      </c>
      <c r="L66" s="21">
        <f t="shared" ca="1" si="44"/>
        <v>0</v>
      </c>
      <c r="M66" s="21">
        <f t="shared" ca="1" si="44"/>
        <v>0</v>
      </c>
      <c r="N66" s="21">
        <f t="shared" ca="1" si="44"/>
        <v>0</v>
      </c>
      <c r="O66" s="21">
        <f t="shared" ca="1" si="41"/>
        <v>0</v>
      </c>
      <c r="P66" s="21">
        <f t="shared" ca="1" si="41"/>
        <v>0</v>
      </c>
      <c r="Q66" s="21">
        <f t="shared" ca="1" si="41"/>
        <v>0</v>
      </c>
      <c r="R66" s="21">
        <f t="shared" ca="1" si="41"/>
        <v>0</v>
      </c>
      <c r="S66" s="21">
        <f t="shared" ca="1" si="41"/>
        <v>0</v>
      </c>
      <c r="T66" s="21">
        <f t="shared" ca="1" si="41"/>
        <v>0</v>
      </c>
      <c r="U66" s="21">
        <f t="shared" ca="1" si="41"/>
        <v>0</v>
      </c>
      <c r="V66" s="21">
        <f t="shared" ca="1" si="41"/>
        <v>0</v>
      </c>
      <c r="W66" s="21">
        <f t="shared" ca="1" si="41"/>
        <v>0</v>
      </c>
      <c r="X66" s="21">
        <f t="shared" ca="1" si="41"/>
        <v>0</v>
      </c>
      <c r="Y66" s="21">
        <f t="shared" ca="1" si="41"/>
        <v>0</v>
      </c>
      <c r="Z66" s="21">
        <f t="shared" ca="1" si="41"/>
        <v>0</v>
      </c>
      <c r="AA66" s="21">
        <f t="shared" ca="1" si="41"/>
        <v>0</v>
      </c>
      <c r="AB66" s="21">
        <f t="shared" ca="1" si="41"/>
        <v>0</v>
      </c>
      <c r="AC66" s="21">
        <f t="shared" ca="1" si="41"/>
        <v>0</v>
      </c>
      <c r="AD66" s="21">
        <f t="shared" ca="1" si="41"/>
        <v>0</v>
      </c>
      <c r="AE66" s="21">
        <f t="shared" ca="1" si="45"/>
        <v>0</v>
      </c>
      <c r="AF66" s="21">
        <f t="shared" ca="1" si="45"/>
        <v>0</v>
      </c>
      <c r="AG66" s="21">
        <f t="shared" ca="1" si="45"/>
        <v>0</v>
      </c>
      <c r="AH66" s="21">
        <f t="shared" ca="1" si="45"/>
        <v>0</v>
      </c>
      <c r="AI66" s="21">
        <f t="shared" ca="1" si="45"/>
        <v>0</v>
      </c>
      <c r="AJ66" s="21">
        <f t="shared" ca="1" si="45"/>
        <v>0</v>
      </c>
      <c r="AK66" s="21">
        <f t="shared" ca="1" si="45"/>
        <v>0</v>
      </c>
      <c r="AL66" s="21">
        <f t="shared" ca="1" si="45"/>
        <v>0</v>
      </c>
      <c r="AM66" s="21">
        <f t="shared" ca="1" si="45"/>
        <v>0</v>
      </c>
      <c r="AN66" s="21">
        <f t="shared" ca="1" si="45"/>
        <v>0</v>
      </c>
      <c r="AO66" s="21">
        <f t="shared" ca="1" si="45"/>
        <v>0</v>
      </c>
      <c r="AP66" s="21">
        <f t="shared" ca="1" si="45"/>
        <v>0</v>
      </c>
      <c r="AQ66" s="21">
        <f t="shared" ca="1" si="45"/>
        <v>0</v>
      </c>
      <c r="AR66" s="21">
        <f t="shared" ca="1" si="45"/>
        <v>0</v>
      </c>
      <c r="AS66" s="21">
        <f t="shared" ca="1" si="42"/>
        <v>0</v>
      </c>
      <c r="AT66" s="21">
        <f t="shared" ca="1" si="42"/>
        <v>0</v>
      </c>
      <c r="AU66" s="21">
        <f t="shared" ca="1" si="42"/>
        <v>0</v>
      </c>
      <c r="AV66" s="21">
        <f t="shared" ca="1" si="42"/>
        <v>0</v>
      </c>
      <c r="AW66" s="21">
        <f t="shared" ca="1" si="42"/>
        <v>0</v>
      </c>
      <c r="AX66" s="21">
        <f t="shared" ca="1" si="42"/>
        <v>0</v>
      </c>
      <c r="AY66" s="21">
        <f t="shared" ca="1" si="42"/>
        <v>0</v>
      </c>
      <c r="AZ66" s="21">
        <f t="shared" ca="1" si="42"/>
        <v>0</v>
      </c>
      <c r="BA66" s="21">
        <f t="shared" ca="1" si="40"/>
        <v>0</v>
      </c>
      <c r="BB66" s="21">
        <f t="shared" ca="1" si="40"/>
        <v>0</v>
      </c>
      <c r="BC66" s="21">
        <f t="shared" ca="1" si="40"/>
        <v>0</v>
      </c>
      <c r="BD66" s="21">
        <f t="shared" ca="1" si="40"/>
        <v>0</v>
      </c>
      <c r="BE66" s="21">
        <f t="shared" ca="1" si="40"/>
        <v>0</v>
      </c>
      <c r="BF66" s="21">
        <f t="shared" ca="1" si="40"/>
        <v>0</v>
      </c>
      <c r="BG66" s="21">
        <f t="shared" ca="1" si="40"/>
        <v>0</v>
      </c>
      <c r="BH66" s="21">
        <f t="shared" ca="1" si="40"/>
        <v>0</v>
      </c>
      <c r="BI66" s="21">
        <f t="shared" ca="1" si="40"/>
        <v>0</v>
      </c>
      <c r="BJ66" s="21">
        <f t="shared" ca="1" si="40"/>
        <v>0</v>
      </c>
      <c r="BK66" s="21">
        <f t="shared" ca="1" si="40"/>
        <v>0</v>
      </c>
      <c r="BL66" s="21">
        <f t="shared" ca="1" si="40"/>
        <v>0</v>
      </c>
      <c r="BM66" s="21">
        <f t="shared" ca="1" si="40"/>
        <v>0</v>
      </c>
      <c r="BN66" s="21">
        <f t="shared" ca="1" si="40"/>
        <v>0</v>
      </c>
      <c r="BO66" s="21">
        <f t="shared" ca="1" si="40"/>
        <v>0</v>
      </c>
      <c r="BP66" s="21">
        <f t="shared" ca="1" si="40"/>
        <v>0</v>
      </c>
      <c r="BQ66" s="21">
        <f t="shared" ca="1" si="46"/>
        <v>0</v>
      </c>
      <c r="BR66" s="21">
        <f t="shared" ca="1" si="46"/>
        <v>0</v>
      </c>
      <c r="BS66" s="21">
        <f t="shared" ca="1" si="46"/>
        <v>0</v>
      </c>
      <c r="BT66" s="21">
        <f t="shared" ca="1" si="46"/>
        <v>0</v>
      </c>
      <c r="BU66" s="21">
        <f t="shared" ca="1" si="46"/>
        <v>0</v>
      </c>
      <c r="BV66" s="21">
        <f t="shared" ca="1" si="46"/>
        <v>0</v>
      </c>
      <c r="BW66" s="21">
        <f t="shared" ca="1" si="46"/>
        <v>0</v>
      </c>
      <c r="BX66" s="21">
        <f t="shared" ca="1" si="46"/>
        <v>0</v>
      </c>
      <c r="BY66" s="21">
        <f t="shared" ca="1" si="46"/>
        <v>0</v>
      </c>
      <c r="BZ66" s="21">
        <f t="shared" ca="1" si="46"/>
        <v>0</v>
      </c>
      <c r="CA66" s="21">
        <f t="shared" ca="1" si="46"/>
        <v>0</v>
      </c>
      <c r="CB66" s="21">
        <f t="shared" ca="1" si="46"/>
        <v>0</v>
      </c>
      <c r="CC66" s="21">
        <f t="shared" ca="1" si="46"/>
        <v>0</v>
      </c>
      <c r="CD66" s="21">
        <f t="shared" ca="1" si="46"/>
        <v>0</v>
      </c>
      <c r="CE66" s="21">
        <f t="shared" ca="1" si="46"/>
        <v>0</v>
      </c>
      <c r="CF66" s="21">
        <f t="shared" ca="1" si="46"/>
        <v>0</v>
      </c>
      <c r="CG66" s="21">
        <f t="shared" ca="1" si="43"/>
        <v>0</v>
      </c>
      <c r="CH66" s="21">
        <f t="shared" ca="1" si="43"/>
        <v>0</v>
      </c>
      <c r="CI66" s="21">
        <f t="shared" ca="1" si="43"/>
        <v>0</v>
      </c>
      <c r="CJ66" s="22">
        <f t="shared" ca="1" si="25"/>
        <v>0</v>
      </c>
      <c r="CK66" s="21">
        <f t="shared" ca="1" si="48"/>
        <v>0</v>
      </c>
      <c r="CL66" s="21">
        <f t="shared" ca="1" si="48"/>
        <v>0</v>
      </c>
      <c r="CM66" s="22">
        <f t="shared" ca="1" si="26"/>
        <v>0</v>
      </c>
      <c r="CN66" s="21">
        <f t="shared" ca="1" si="49"/>
        <v>0</v>
      </c>
      <c r="CO66" s="21">
        <f t="shared" ca="1" si="49"/>
        <v>0</v>
      </c>
      <c r="CP66" s="22">
        <f t="shared" ca="1" si="27"/>
        <v>0</v>
      </c>
      <c r="CQ66" s="21">
        <f t="shared" ca="1" si="47"/>
        <v>0</v>
      </c>
      <c r="CR66" s="21">
        <f t="shared" ca="1" si="47"/>
        <v>0</v>
      </c>
      <c r="CS66" s="21">
        <f t="shared" ca="1" si="47"/>
        <v>0</v>
      </c>
      <c r="CT66" s="21">
        <f t="shared" ca="1" si="47"/>
        <v>0</v>
      </c>
      <c r="CU66" s="21">
        <f t="shared" ca="1" si="47"/>
        <v>0</v>
      </c>
      <c r="CV66" s="22">
        <f t="shared" ca="1" si="51"/>
        <v>0</v>
      </c>
    </row>
    <row r="67" spans="1:100" ht="12.75" customHeight="1" x14ac:dyDescent="0.3">
      <c r="A67" s="64" t="s">
        <v>268</v>
      </c>
      <c r="B67" s="20">
        <v>3006</v>
      </c>
      <c r="C67" s="65" t="s">
        <v>252</v>
      </c>
      <c r="D67" s="22">
        <f t="shared" ca="1" si="24"/>
        <v>0</v>
      </c>
      <c r="E67" s="21">
        <f t="shared" ca="1" si="44"/>
        <v>0</v>
      </c>
      <c r="F67" s="21">
        <f t="shared" ca="1" si="44"/>
        <v>0</v>
      </c>
      <c r="G67" s="21">
        <f t="shared" ca="1" si="44"/>
        <v>0</v>
      </c>
      <c r="H67" s="21">
        <f t="shared" ca="1" si="44"/>
        <v>0</v>
      </c>
      <c r="I67" s="21">
        <f t="shared" ca="1" si="44"/>
        <v>0</v>
      </c>
      <c r="J67" s="21">
        <f t="shared" ca="1" si="44"/>
        <v>0</v>
      </c>
      <c r="K67" s="21">
        <f t="shared" ca="1" si="44"/>
        <v>0</v>
      </c>
      <c r="L67" s="21">
        <f t="shared" ca="1" si="44"/>
        <v>0</v>
      </c>
      <c r="M67" s="21">
        <f t="shared" ca="1" si="44"/>
        <v>0</v>
      </c>
      <c r="N67" s="21">
        <f t="shared" ca="1" si="44"/>
        <v>0</v>
      </c>
      <c r="O67" s="21">
        <f t="shared" ca="1" si="41"/>
        <v>0</v>
      </c>
      <c r="P67" s="21">
        <f t="shared" ca="1" si="41"/>
        <v>0</v>
      </c>
      <c r="Q67" s="21">
        <f t="shared" ca="1" si="41"/>
        <v>0</v>
      </c>
      <c r="R67" s="21">
        <f t="shared" ca="1" si="41"/>
        <v>0</v>
      </c>
      <c r="S67" s="21">
        <f t="shared" ca="1" si="41"/>
        <v>0</v>
      </c>
      <c r="T67" s="21">
        <f t="shared" ca="1" si="41"/>
        <v>0</v>
      </c>
      <c r="U67" s="21">
        <f t="shared" ca="1" si="41"/>
        <v>0</v>
      </c>
      <c r="V67" s="21">
        <f t="shared" ca="1" si="41"/>
        <v>0</v>
      </c>
      <c r="W67" s="21">
        <f t="shared" ca="1" si="41"/>
        <v>0</v>
      </c>
      <c r="X67" s="21">
        <f t="shared" ca="1" si="41"/>
        <v>0</v>
      </c>
      <c r="Y67" s="21">
        <f t="shared" ca="1" si="41"/>
        <v>0</v>
      </c>
      <c r="Z67" s="21">
        <f t="shared" ca="1" si="41"/>
        <v>0</v>
      </c>
      <c r="AA67" s="21">
        <f t="shared" ca="1" si="41"/>
        <v>0</v>
      </c>
      <c r="AB67" s="21">
        <f t="shared" ca="1" si="41"/>
        <v>0</v>
      </c>
      <c r="AC67" s="21">
        <f t="shared" ca="1" si="41"/>
        <v>0</v>
      </c>
      <c r="AD67" s="21">
        <f t="shared" ca="1" si="41"/>
        <v>0</v>
      </c>
      <c r="AE67" s="21">
        <f t="shared" ca="1" si="45"/>
        <v>0</v>
      </c>
      <c r="AF67" s="21">
        <f t="shared" ca="1" si="45"/>
        <v>0</v>
      </c>
      <c r="AG67" s="21">
        <f t="shared" ca="1" si="45"/>
        <v>0</v>
      </c>
      <c r="AH67" s="21">
        <f t="shared" ca="1" si="45"/>
        <v>0</v>
      </c>
      <c r="AI67" s="21">
        <f t="shared" ca="1" si="45"/>
        <v>0</v>
      </c>
      <c r="AJ67" s="21">
        <f t="shared" ca="1" si="45"/>
        <v>0</v>
      </c>
      <c r="AK67" s="21">
        <f t="shared" ca="1" si="45"/>
        <v>0</v>
      </c>
      <c r="AL67" s="21">
        <f t="shared" ca="1" si="45"/>
        <v>0</v>
      </c>
      <c r="AM67" s="21">
        <f t="shared" ca="1" si="45"/>
        <v>0</v>
      </c>
      <c r="AN67" s="21">
        <f t="shared" ca="1" si="45"/>
        <v>0</v>
      </c>
      <c r="AO67" s="21">
        <f t="shared" ca="1" si="45"/>
        <v>0</v>
      </c>
      <c r="AP67" s="21">
        <f t="shared" ca="1" si="45"/>
        <v>0</v>
      </c>
      <c r="AQ67" s="21">
        <f t="shared" ca="1" si="45"/>
        <v>0</v>
      </c>
      <c r="AR67" s="21">
        <f t="shared" ca="1" si="45"/>
        <v>0</v>
      </c>
      <c r="AS67" s="21">
        <f t="shared" ca="1" si="42"/>
        <v>0</v>
      </c>
      <c r="AT67" s="21">
        <f t="shared" ca="1" si="42"/>
        <v>0</v>
      </c>
      <c r="AU67" s="21">
        <f t="shared" ca="1" si="42"/>
        <v>0</v>
      </c>
      <c r="AV67" s="21">
        <f t="shared" ca="1" si="42"/>
        <v>0</v>
      </c>
      <c r="AW67" s="21">
        <f t="shared" ca="1" si="42"/>
        <v>0</v>
      </c>
      <c r="AX67" s="21">
        <f t="shared" ca="1" si="42"/>
        <v>0</v>
      </c>
      <c r="AY67" s="21">
        <f t="shared" ca="1" si="42"/>
        <v>0</v>
      </c>
      <c r="AZ67" s="21">
        <f t="shared" ca="1" si="42"/>
        <v>0</v>
      </c>
      <c r="BA67" s="21">
        <f t="shared" ca="1" si="40"/>
        <v>0</v>
      </c>
      <c r="BB67" s="21">
        <f t="shared" ca="1" si="40"/>
        <v>0</v>
      </c>
      <c r="BC67" s="21">
        <f t="shared" ca="1" si="40"/>
        <v>0</v>
      </c>
      <c r="BD67" s="21">
        <f t="shared" ca="1" si="40"/>
        <v>5769318.6400000006</v>
      </c>
      <c r="BE67" s="21">
        <f t="shared" ca="1" si="40"/>
        <v>0</v>
      </c>
      <c r="BF67" s="21">
        <f t="shared" ca="1" si="40"/>
        <v>0</v>
      </c>
      <c r="BG67" s="21">
        <f t="shared" ca="1" si="40"/>
        <v>0</v>
      </c>
      <c r="BH67" s="21">
        <f t="shared" ca="1" si="40"/>
        <v>0</v>
      </c>
      <c r="BI67" s="21">
        <f t="shared" ca="1" si="40"/>
        <v>0</v>
      </c>
      <c r="BJ67" s="21">
        <f t="shared" ca="1" si="40"/>
        <v>0</v>
      </c>
      <c r="BK67" s="21">
        <f t="shared" ca="1" si="40"/>
        <v>0</v>
      </c>
      <c r="BL67" s="21">
        <f t="shared" ca="1" si="40"/>
        <v>0</v>
      </c>
      <c r="BM67" s="21">
        <f t="shared" ca="1" si="40"/>
        <v>0</v>
      </c>
      <c r="BN67" s="21">
        <f t="shared" ca="1" si="40"/>
        <v>0</v>
      </c>
      <c r="BO67" s="21">
        <f t="shared" ca="1" si="40"/>
        <v>0</v>
      </c>
      <c r="BP67" s="21">
        <f t="shared" ca="1" si="40"/>
        <v>0</v>
      </c>
      <c r="BQ67" s="21">
        <f t="shared" ca="1" si="46"/>
        <v>0</v>
      </c>
      <c r="BR67" s="21">
        <f t="shared" ca="1" si="46"/>
        <v>0</v>
      </c>
      <c r="BS67" s="21">
        <f t="shared" ca="1" si="46"/>
        <v>0</v>
      </c>
      <c r="BT67" s="21">
        <f t="shared" ca="1" si="46"/>
        <v>0</v>
      </c>
      <c r="BU67" s="21">
        <f t="shared" ca="1" si="46"/>
        <v>0</v>
      </c>
      <c r="BV67" s="21">
        <f t="shared" ca="1" si="46"/>
        <v>0</v>
      </c>
      <c r="BW67" s="21">
        <f t="shared" ca="1" si="46"/>
        <v>0</v>
      </c>
      <c r="BX67" s="21">
        <f t="shared" ca="1" si="46"/>
        <v>0</v>
      </c>
      <c r="BY67" s="21">
        <f t="shared" ca="1" si="46"/>
        <v>0</v>
      </c>
      <c r="BZ67" s="21">
        <f t="shared" ca="1" si="46"/>
        <v>0</v>
      </c>
      <c r="CA67" s="21">
        <f t="shared" ca="1" si="46"/>
        <v>0</v>
      </c>
      <c r="CB67" s="21">
        <f t="shared" ca="1" si="46"/>
        <v>0</v>
      </c>
      <c r="CC67" s="21">
        <f t="shared" ca="1" si="46"/>
        <v>0</v>
      </c>
      <c r="CD67" s="21">
        <f t="shared" ca="1" si="46"/>
        <v>0</v>
      </c>
      <c r="CE67" s="21">
        <f t="shared" ca="1" si="46"/>
        <v>0</v>
      </c>
      <c r="CF67" s="21">
        <f t="shared" ca="1" si="46"/>
        <v>0</v>
      </c>
      <c r="CG67" s="21">
        <f t="shared" ca="1" si="43"/>
        <v>0</v>
      </c>
      <c r="CH67" s="21">
        <f t="shared" ca="1" si="43"/>
        <v>0</v>
      </c>
      <c r="CI67" s="21">
        <f t="shared" ca="1" si="43"/>
        <v>0</v>
      </c>
      <c r="CJ67" s="22">
        <f t="shared" ca="1" si="25"/>
        <v>5117081.87</v>
      </c>
      <c r="CK67" s="21">
        <f t="shared" ca="1" si="48"/>
        <v>0</v>
      </c>
      <c r="CL67" s="21">
        <f t="shared" ca="1" si="48"/>
        <v>0</v>
      </c>
      <c r="CM67" s="22">
        <f t="shared" ca="1" si="26"/>
        <v>5117081.87</v>
      </c>
      <c r="CN67" s="21">
        <f t="shared" ca="1" si="49"/>
        <v>0</v>
      </c>
      <c r="CO67" s="21">
        <f t="shared" ca="1" si="49"/>
        <v>5117081.87</v>
      </c>
      <c r="CP67" s="22">
        <f t="shared" ca="1" si="27"/>
        <v>0</v>
      </c>
      <c r="CQ67" s="21">
        <f t="shared" ca="1" si="47"/>
        <v>0</v>
      </c>
      <c r="CR67" s="21">
        <f t="shared" ca="1" si="47"/>
        <v>0</v>
      </c>
      <c r="CS67" s="21">
        <f t="shared" ca="1" si="47"/>
        <v>0</v>
      </c>
      <c r="CT67" s="21">
        <f t="shared" ca="1" si="47"/>
        <v>0</v>
      </c>
      <c r="CU67" s="21">
        <f t="shared" ca="1" si="47"/>
        <v>0</v>
      </c>
      <c r="CV67" s="22">
        <f t="shared" ca="1" si="51"/>
        <v>10886400.510000002</v>
      </c>
    </row>
    <row r="68" spans="1:100" ht="12.75" customHeight="1" x14ac:dyDescent="0.3">
      <c r="A68" s="64" t="s">
        <v>270</v>
      </c>
      <c r="B68" s="20">
        <v>3007</v>
      </c>
      <c r="C68" s="65" t="s">
        <v>252</v>
      </c>
      <c r="D68" s="22">
        <f t="shared" ca="1" si="24"/>
        <v>0</v>
      </c>
      <c r="E68" s="21">
        <f t="shared" ca="1" si="44"/>
        <v>0</v>
      </c>
      <c r="F68" s="21">
        <f t="shared" ca="1" si="44"/>
        <v>0</v>
      </c>
      <c r="G68" s="21">
        <f t="shared" ca="1" si="44"/>
        <v>0</v>
      </c>
      <c r="H68" s="21">
        <f t="shared" ca="1" si="44"/>
        <v>0</v>
      </c>
      <c r="I68" s="21">
        <f t="shared" ca="1" si="44"/>
        <v>0</v>
      </c>
      <c r="J68" s="21">
        <f t="shared" ca="1" si="44"/>
        <v>0</v>
      </c>
      <c r="K68" s="21">
        <f t="shared" ca="1" si="44"/>
        <v>0</v>
      </c>
      <c r="L68" s="21">
        <f t="shared" ca="1" si="44"/>
        <v>0</v>
      </c>
      <c r="M68" s="21">
        <f t="shared" ca="1" si="44"/>
        <v>0</v>
      </c>
      <c r="N68" s="21">
        <f t="shared" ca="1" si="44"/>
        <v>0</v>
      </c>
      <c r="O68" s="21">
        <f t="shared" ca="1" si="41"/>
        <v>0</v>
      </c>
      <c r="P68" s="21">
        <f t="shared" ca="1" si="41"/>
        <v>0</v>
      </c>
      <c r="Q68" s="21">
        <f t="shared" ca="1" si="41"/>
        <v>0</v>
      </c>
      <c r="R68" s="21">
        <f t="shared" ca="1" si="41"/>
        <v>0</v>
      </c>
      <c r="S68" s="21">
        <f t="shared" ca="1" si="41"/>
        <v>0</v>
      </c>
      <c r="T68" s="21">
        <f t="shared" ca="1" si="41"/>
        <v>0</v>
      </c>
      <c r="U68" s="21">
        <f t="shared" ca="1" si="41"/>
        <v>0</v>
      </c>
      <c r="V68" s="21">
        <f t="shared" ca="1" si="41"/>
        <v>0</v>
      </c>
      <c r="W68" s="21">
        <f t="shared" ca="1" si="41"/>
        <v>0</v>
      </c>
      <c r="X68" s="21">
        <f t="shared" ca="1" si="41"/>
        <v>0</v>
      </c>
      <c r="Y68" s="21">
        <f t="shared" ca="1" si="41"/>
        <v>0</v>
      </c>
      <c r="Z68" s="21">
        <f t="shared" ca="1" si="41"/>
        <v>0</v>
      </c>
      <c r="AA68" s="21">
        <f t="shared" ca="1" si="41"/>
        <v>0</v>
      </c>
      <c r="AB68" s="21">
        <f t="shared" ca="1" si="41"/>
        <v>0</v>
      </c>
      <c r="AC68" s="21">
        <f t="shared" ca="1" si="41"/>
        <v>0</v>
      </c>
      <c r="AD68" s="21">
        <f t="shared" ca="1" si="41"/>
        <v>0</v>
      </c>
      <c r="AE68" s="21">
        <f t="shared" ca="1" si="45"/>
        <v>0</v>
      </c>
      <c r="AF68" s="21">
        <f t="shared" ca="1" si="45"/>
        <v>0</v>
      </c>
      <c r="AG68" s="21">
        <f t="shared" ca="1" si="45"/>
        <v>0</v>
      </c>
      <c r="AH68" s="21">
        <f t="shared" ca="1" si="45"/>
        <v>0</v>
      </c>
      <c r="AI68" s="21">
        <f t="shared" ca="1" si="45"/>
        <v>0</v>
      </c>
      <c r="AJ68" s="21">
        <f t="shared" ca="1" si="45"/>
        <v>0</v>
      </c>
      <c r="AK68" s="21">
        <f t="shared" ca="1" si="45"/>
        <v>0</v>
      </c>
      <c r="AL68" s="21">
        <f t="shared" ca="1" si="45"/>
        <v>0</v>
      </c>
      <c r="AM68" s="21">
        <f t="shared" ca="1" si="45"/>
        <v>0</v>
      </c>
      <c r="AN68" s="21">
        <f t="shared" ca="1" si="45"/>
        <v>0</v>
      </c>
      <c r="AO68" s="21">
        <f t="shared" ca="1" si="45"/>
        <v>0</v>
      </c>
      <c r="AP68" s="21">
        <f t="shared" ca="1" si="45"/>
        <v>0</v>
      </c>
      <c r="AQ68" s="21">
        <f t="shared" ca="1" si="45"/>
        <v>0</v>
      </c>
      <c r="AR68" s="21">
        <f t="shared" ca="1" si="45"/>
        <v>0</v>
      </c>
      <c r="AS68" s="21">
        <f t="shared" ca="1" si="42"/>
        <v>0</v>
      </c>
      <c r="AT68" s="21">
        <f t="shared" ca="1" si="42"/>
        <v>0</v>
      </c>
      <c r="AU68" s="21">
        <f t="shared" ca="1" si="42"/>
        <v>0</v>
      </c>
      <c r="AV68" s="21">
        <f t="shared" ca="1" si="42"/>
        <v>0</v>
      </c>
      <c r="AW68" s="21">
        <f t="shared" ca="1" si="42"/>
        <v>0</v>
      </c>
      <c r="AX68" s="21">
        <f t="shared" ca="1" si="42"/>
        <v>0</v>
      </c>
      <c r="AY68" s="21">
        <f t="shared" ca="1" si="42"/>
        <v>0</v>
      </c>
      <c r="AZ68" s="21">
        <f t="shared" ca="1" si="42"/>
        <v>0</v>
      </c>
      <c r="BA68" s="21">
        <f t="shared" ca="1" si="40"/>
        <v>0</v>
      </c>
      <c r="BB68" s="21">
        <f t="shared" ca="1" si="40"/>
        <v>0</v>
      </c>
      <c r="BC68" s="21">
        <f t="shared" ca="1" si="40"/>
        <v>0</v>
      </c>
      <c r="BD68" s="21">
        <f t="shared" ca="1" si="40"/>
        <v>857327.29</v>
      </c>
      <c r="BE68" s="21">
        <f t="shared" ca="1" si="40"/>
        <v>0</v>
      </c>
      <c r="BF68" s="21">
        <f t="shared" ca="1" si="40"/>
        <v>0</v>
      </c>
      <c r="BG68" s="21">
        <f t="shared" ca="1" si="40"/>
        <v>0</v>
      </c>
      <c r="BH68" s="21">
        <f t="shared" ca="1" si="40"/>
        <v>0</v>
      </c>
      <c r="BI68" s="21">
        <f t="shared" ca="1" si="40"/>
        <v>0</v>
      </c>
      <c r="BJ68" s="21">
        <f t="shared" ca="1" si="40"/>
        <v>0</v>
      </c>
      <c r="BK68" s="21">
        <f t="shared" ca="1" si="40"/>
        <v>0</v>
      </c>
      <c r="BL68" s="21">
        <f t="shared" ca="1" si="40"/>
        <v>0</v>
      </c>
      <c r="BM68" s="21">
        <f t="shared" ca="1" si="40"/>
        <v>0</v>
      </c>
      <c r="BN68" s="21">
        <f t="shared" ca="1" si="40"/>
        <v>0</v>
      </c>
      <c r="BO68" s="21">
        <f t="shared" ca="1" si="40"/>
        <v>0</v>
      </c>
      <c r="BP68" s="21">
        <f t="shared" ref="BM68:CB75" ca="1" si="52">IFERROR(INDIRECT("'"&amp;$B$2&amp;"'!"&amp;ADDRESS(MATCH($B68,INDIRECT("'"&amp;$B$2&amp;"'!$B$1:$B$1095"),0),MATCH(BP$5,INDIRECT("'"&amp;$B$2&amp;"'!5:5"),0))),0)</f>
        <v>0</v>
      </c>
      <c r="BQ68" s="21">
        <f t="shared" ca="1" si="52"/>
        <v>0</v>
      </c>
      <c r="BR68" s="21">
        <f t="shared" ca="1" si="52"/>
        <v>0</v>
      </c>
      <c r="BS68" s="21">
        <f t="shared" ca="1" si="52"/>
        <v>0</v>
      </c>
      <c r="BT68" s="21">
        <f t="shared" ca="1" si="52"/>
        <v>0</v>
      </c>
      <c r="BU68" s="21">
        <f t="shared" ca="1" si="52"/>
        <v>0</v>
      </c>
      <c r="BV68" s="21">
        <f t="shared" ca="1" si="52"/>
        <v>0</v>
      </c>
      <c r="BW68" s="21">
        <f t="shared" ca="1" si="52"/>
        <v>0</v>
      </c>
      <c r="BX68" s="21">
        <f t="shared" ca="1" si="46"/>
        <v>0</v>
      </c>
      <c r="BY68" s="21">
        <f t="shared" ca="1" si="46"/>
        <v>0</v>
      </c>
      <c r="BZ68" s="21">
        <f t="shared" ca="1" si="46"/>
        <v>0</v>
      </c>
      <c r="CA68" s="21">
        <f t="shared" ca="1" si="46"/>
        <v>0</v>
      </c>
      <c r="CB68" s="21">
        <f t="shared" ca="1" si="46"/>
        <v>0</v>
      </c>
      <c r="CC68" s="21">
        <f t="shared" ca="1" si="46"/>
        <v>0</v>
      </c>
      <c r="CD68" s="21">
        <f t="shared" ca="1" si="46"/>
        <v>0</v>
      </c>
      <c r="CE68" s="21">
        <f t="shared" ca="1" si="46"/>
        <v>0</v>
      </c>
      <c r="CF68" s="21">
        <f t="shared" ca="1" si="46"/>
        <v>0</v>
      </c>
      <c r="CG68" s="21">
        <f t="shared" ca="1" si="43"/>
        <v>0</v>
      </c>
      <c r="CH68" s="21">
        <f t="shared" ca="1" si="43"/>
        <v>0</v>
      </c>
      <c r="CI68" s="21">
        <f t="shared" ca="1" si="43"/>
        <v>0</v>
      </c>
      <c r="CJ68" s="22">
        <f t="shared" ca="1" si="25"/>
        <v>0</v>
      </c>
      <c r="CK68" s="21">
        <f t="shared" ca="1" si="48"/>
        <v>0</v>
      </c>
      <c r="CL68" s="21">
        <f t="shared" ca="1" si="48"/>
        <v>0</v>
      </c>
      <c r="CM68" s="22">
        <f t="shared" ca="1" si="26"/>
        <v>0</v>
      </c>
      <c r="CN68" s="21">
        <f t="shared" ca="1" si="49"/>
        <v>0</v>
      </c>
      <c r="CO68" s="21">
        <f t="shared" ca="1" si="49"/>
        <v>0</v>
      </c>
      <c r="CP68" s="22">
        <f t="shared" ca="1" si="27"/>
        <v>0</v>
      </c>
      <c r="CQ68" s="21">
        <f t="shared" ca="1" si="47"/>
        <v>0</v>
      </c>
      <c r="CR68" s="21">
        <f t="shared" ca="1" si="47"/>
        <v>0</v>
      </c>
      <c r="CS68" s="21">
        <f t="shared" ca="1" si="47"/>
        <v>0</v>
      </c>
      <c r="CT68" s="21">
        <f t="shared" ca="1" si="47"/>
        <v>0</v>
      </c>
      <c r="CU68" s="21">
        <f t="shared" ca="1" si="47"/>
        <v>0</v>
      </c>
      <c r="CV68" s="22">
        <f t="shared" ca="1" si="51"/>
        <v>857327.29</v>
      </c>
    </row>
    <row r="69" spans="1:100" ht="12.75" customHeight="1" x14ac:dyDescent="0.3">
      <c r="A69" s="64" t="s">
        <v>272</v>
      </c>
      <c r="B69" s="20">
        <v>3008</v>
      </c>
      <c r="C69" s="65" t="s">
        <v>252</v>
      </c>
      <c r="D69" s="22">
        <f t="shared" ca="1" si="24"/>
        <v>0</v>
      </c>
      <c r="E69" s="21">
        <f t="shared" ca="1" si="44"/>
        <v>0</v>
      </c>
      <c r="F69" s="21">
        <f t="shared" ca="1" si="44"/>
        <v>0</v>
      </c>
      <c r="G69" s="21">
        <f t="shared" ca="1" si="44"/>
        <v>0</v>
      </c>
      <c r="H69" s="21">
        <f t="shared" ca="1" si="44"/>
        <v>0</v>
      </c>
      <c r="I69" s="21">
        <f t="shared" ca="1" si="44"/>
        <v>0</v>
      </c>
      <c r="J69" s="21">
        <f t="shared" ca="1" si="44"/>
        <v>0</v>
      </c>
      <c r="K69" s="21">
        <f t="shared" ca="1" si="44"/>
        <v>0</v>
      </c>
      <c r="L69" s="21">
        <f t="shared" ca="1" si="44"/>
        <v>0</v>
      </c>
      <c r="M69" s="21">
        <f t="shared" ca="1" si="44"/>
        <v>0</v>
      </c>
      <c r="N69" s="21">
        <f t="shared" ca="1" si="44"/>
        <v>0</v>
      </c>
      <c r="O69" s="21">
        <f t="shared" ca="1" si="41"/>
        <v>0</v>
      </c>
      <c r="P69" s="21">
        <f t="shared" ca="1" si="41"/>
        <v>0</v>
      </c>
      <c r="Q69" s="21">
        <f t="shared" ca="1" si="41"/>
        <v>0</v>
      </c>
      <c r="R69" s="21">
        <f t="shared" ca="1" si="41"/>
        <v>0</v>
      </c>
      <c r="S69" s="21">
        <f t="shared" ca="1" si="41"/>
        <v>0</v>
      </c>
      <c r="T69" s="21">
        <f t="shared" ca="1" si="41"/>
        <v>0</v>
      </c>
      <c r="U69" s="21">
        <f t="shared" ca="1" si="41"/>
        <v>0</v>
      </c>
      <c r="V69" s="21">
        <f t="shared" ca="1" si="41"/>
        <v>0</v>
      </c>
      <c r="W69" s="21">
        <f t="shared" ca="1" si="41"/>
        <v>0</v>
      </c>
      <c r="X69" s="21">
        <f t="shared" ca="1" si="41"/>
        <v>0</v>
      </c>
      <c r="Y69" s="21">
        <f t="shared" ca="1" si="41"/>
        <v>0</v>
      </c>
      <c r="Z69" s="21">
        <f t="shared" ca="1" si="41"/>
        <v>0</v>
      </c>
      <c r="AA69" s="21">
        <f t="shared" ca="1" si="41"/>
        <v>0</v>
      </c>
      <c r="AB69" s="21">
        <f t="shared" ca="1" si="41"/>
        <v>0</v>
      </c>
      <c r="AC69" s="21">
        <f t="shared" ca="1" si="41"/>
        <v>0</v>
      </c>
      <c r="AD69" s="21">
        <f t="shared" ca="1" si="41"/>
        <v>0</v>
      </c>
      <c r="AE69" s="21">
        <f t="shared" ca="1" si="45"/>
        <v>0</v>
      </c>
      <c r="AF69" s="21">
        <f t="shared" ca="1" si="45"/>
        <v>0</v>
      </c>
      <c r="AG69" s="21">
        <f t="shared" ca="1" si="45"/>
        <v>0</v>
      </c>
      <c r="AH69" s="21">
        <f t="shared" ca="1" si="45"/>
        <v>0</v>
      </c>
      <c r="AI69" s="21">
        <f t="shared" ca="1" si="45"/>
        <v>0</v>
      </c>
      <c r="AJ69" s="21">
        <f t="shared" ca="1" si="45"/>
        <v>0</v>
      </c>
      <c r="AK69" s="21">
        <f t="shared" ca="1" si="45"/>
        <v>0</v>
      </c>
      <c r="AL69" s="21">
        <f t="shared" ca="1" si="45"/>
        <v>0</v>
      </c>
      <c r="AM69" s="21">
        <f t="shared" ca="1" si="45"/>
        <v>0</v>
      </c>
      <c r="AN69" s="21">
        <f t="shared" ca="1" si="45"/>
        <v>0</v>
      </c>
      <c r="AO69" s="21">
        <f t="shared" ca="1" si="45"/>
        <v>0</v>
      </c>
      <c r="AP69" s="21">
        <f t="shared" ca="1" si="45"/>
        <v>0</v>
      </c>
      <c r="AQ69" s="21">
        <f t="shared" ca="1" si="45"/>
        <v>0</v>
      </c>
      <c r="AR69" s="21">
        <f t="shared" ca="1" si="45"/>
        <v>0</v>
      </c>
      <c r="AS69" s="21">
        <f t="shared" ca="1" si="42"/>
        <v>0</v>
      </c>
      <c r="AT69" s="21">
        <f t="shared" ca="1" si="42"/>
        <v>0</v>
      </c>
      <c r="AU69" s="21">
        <f t="shared" ca="1" si="42"/>
        <v>0</v>
      </c>
      <c r="AV69" s="21">
        <f t="shared" ca="1" si="42"/>
        <v>0</v>
      </c>
      <c r="AW69" s="21">
        <f t="shared" ca="1" si="42"/>
        <v>0</v>
      </c>
      <c r="AX69" s="21">
        <f t="shared" ca="1" si="42"/>
        <v>0</v>
      </c>
      <c r="AY69" s="21">
        <f t="shared" ca="1" si="42"/>
        <v>0</v>
      </c>
      <c r="AZ69" s="21">
        <f t="shared" ca="1" si="42"/>
        <v>0</v>
      </c>
      <c r="BA69" s="21">
        <f t="shared" ref="BA69:BL75" ca="1" si="53">IFERROR(INDIRECT("'"&amp;$B$2&amp;"'!"&amp;ADDRESS(MATCH($B69,INDIRECT("'"&amp;$B$2&amp;"'!$B$1:$B$1095"),0),MATCH(BA$5,INDIRECT("'"&amp;$B$2&amp;"'!5:5"),0))),0)</f>
        <v>0</v>
      </c>
      <c r="BB69" s="21">
        <f t="shared" ca="1" si="53"/>
        <v>0</v>
      </c>
      <c r="BC69" s="21">
        <f t="shared" ca="1" si="53"/>
        <v>0</v>
      </c>
      <c r="BD69" s="21">
        <f t="shared" ca="1" si="53"/>
        <v>520350.460000008</v>
      </c>
      <c r="BE69" s="21">
        <f t="shared" ca="1" si="53"/>
        <v>0</v>
      </c>
      <c r="BF69" s="21">
        <f t="shared" ca="1" si="53"/>
        <v>0</v>
      </c>
      <c r="BG69" s="21">
        <f t="shared" ca="1" si="53"/>
        <v>0</v>
      </c>
      <c r="BH69" s="21">
        <f t="shared" ca="1" si="53"/>
        <v>0</v>
      </c>
      <c r="BI69" s="21">
        <f t="shared" ca="1" si="53"/>
        <v>0</v>
      </c>
      <c r="BJ69" s="21">
        <f t="shared" ca="1" si="53"/>
        <v>0</v>
      </c>
      <c r="BK69" s="21">
        <f t="shared" ca="1" si="53"/>
        <v>0</v>
      </c>
      <c r="BL69" s="21">
        <f t="shared" ca="1" si="53"/>
        <v>0</v>
      </c>
      <c r="BM69" s="21">
        <f t="shared" ca="1" si="52"/>
        <v>0</v>
      </c>
      <c r="BN69" s="21">
        <f t="shared" ca="1" si="52"/>
        <v>0</v>
      </c>
      <c r="BO69" s="21">
        <f t="shared" ca="1" si="52"/>
        <v>0</v>
      </c>
      <c r="BP69" s="21">
        <f t="shared" ca="1" si="52"/>
        <v>0</v>
      </c>
      <c r="BQ69" s="21">
        <f t="shared" ca="1" si="52"/>
        <v>0</v>
      </c>
      <c r="BR69" s="21">
        <f t="shared" ca="1" si="52"/>
        <v>0</v>
      </c>
      <c r="BS69" s="21">
        <f t="shared" ca="1" si="52"/>
        <v>0</v>
      </c>
      <c r="BT69" s="21">
        <f t="shared" ca="1" si="52"/>
        <v>0</v>
      </c>
      <c r="BU69" s="21">
        <f t="shared" ca="1" si="52"/>
        <v>0</v>
      </c>
      <c r="BV69" s="21">
        <f t="shared" ca="1" si="52"/>
        <v>0</v>
      </c>
      <c r="BW69" s="21">
        <f t="shared" ca="1" si="52"/>
        <v>0</v>
      </c>
      <c r="BX69" s="21">
        <f t="shared" ca="1" si="46"/>
        <v>0</v>
      </c>
      <c r="BY69" s="21">
        <f t="shared" ca="1" si="46"/>
        <v>0</v>
      </c>
      <c r="BZ69" s="21">
        <f t="shared" ca="1" si="46"/>
        <v>0</v>
      </c>
      <c r="CA69" s="21">
        <f t="shared" ca="1" si="46"/>
        <v>0</v>
      </c>
      <c r="CB69" s="21">
        <f t="shared" ca="1" si="46"/>
        <v>0</v>
      </c>
      <c r="CC69" s="21">
        <f t="shared" ca="1" si="46"/>
        <v>0</v>
      </c>
      <c r="CD69" s="21">
        <f t="shared" ca="1" si="46"/>
        <v>0</v>
      </c>
      <c r="CE69" s="21">
        <f t="shared" ca="1" si="46"/>
        <v>0</v>
      </c>
      <c r="CF69" s="21">
        <f t="shared" ca="1" si="46"/>
        <v>0</v>
      </c>
      <c r="CG69" s="21">
        <f t="shared" ca="1" si="43"/>
        <v>0</v>
      </c>
      <c r="CH69" s="21">
        <f t="shared" ca="1" si="43"/>
        <v>0</v>
      </c>
      <c r="CI69" s="21">
        <f t="shared" ca="1" si="43"/>
        <v>0</v>
      </c>
      <c r="CJ69" s="22">
        <f t="shared" ca="1" si="25"/>
        <v>0</v>
      </c>
      <c r="CK69" s="21">
        <f t="shared" ca="1" si="48"/>
        <v>0</v>
      </c>
      <c r="CL69" s="21">
        <f t="shared" ca="1" si="48"/>
        <v>0</v>
      </c>
      <c r="CM69" s="22">
        <f t="shared" ca="1" si="26"/>
        <v>0</v>
      </c>
      <c r="CN69" s="21">
        <f t="shared" ca="1" si="49"/>
        <v>0</v>
      </c>
      <c r="CO69" s="21">
        <f t="shared" ca="1" si="49"/>
        <v>0</v>
      </c>
      <c r="CP69" s="22">
        <f t="shared" ca="1" si="27"/>
        <v>0</v>
      </c>
      <c r="CQ69" s="21">
        <f t="shared" ca="1" si="47"/>
        <v>0</v>
      </c>
      <c r="CR69" s="21">
        <f t="shared" ca="1" si="47"/>
        <v>0</v>
      </c>
      <c r="CS69" s="21">
        <f t="shared" ca="1" si="47"/>
        <v>0</v>
      </c>
      <c r="CT69" s="21">
        <f t="shared" ca="1" si="47"/>
        <v>0</v>
      </c>
      <c r="CU69" s="21">
        <f t="shared" ca="1" si="47"/>
        <v>0</v>
      </c>
      <c r="CV69" s="22">
        <f t="shared" ca="1" si="51"/>
        <v>520350.460000008</v>
      </c>
    </row>
    <row r="70" spans="1:100" ht="12.75" customHeight="1" x14ac:dyDescent="0.3">
      <c r="A70" s="64" t="s">
        <v>274</v>
      </c>
      <c r="B70" s="20">
        <v>3009</v>
      </c>
      <c r="C70" s="65" t="s">
        <v>252</v>
      </c>
      <c r="D70" s="22">
        <f t="shared" ca="1" si="24"/>
        <v>0</v>
      </c>
      <c r="E70" s="21">
        <f t="shared" ca="1" si="44"/>
        <v>0</v>
      </c>
      <c r="F70" s="21">
        <f t="shared" ca="1" si="44"/>
        <v>0</v>
      </c>
      <c r="G70" s="21">
        <f t="shared" ca="1" si="44"/>
        <v>0</v>
      </c>
      <c r="H70" s="21">
        <f t="shared" ca="1" si="44"/>
        <v>0</v>
      </c>
      <c r="I70" s="21">
        <f t="shared" ca="1" si="44"/>
        <v>0</v>
      </c>
      <c r="J70" s="21">
        <f t="shared" ca="1" si="44"/>
        <v>0</v>
      </c>
      <c r="K70" s="21">
        <f t="shared" ca="1" si="44"/>
        <v>0</v>
      </c>
      <c r="L70" s="21">
        <f t="shared" ca="1" si="44"/>
        <v>0</v>
      </c>
      <c r="M70" s="21">
        <f t="shared" ca="1" si="44"/>
        <v>0</v>
      </c>
      <c r="N70" s="21">
        <f t="shared" ca="1" si="44"/>
        <v>0</v>
      </c>
      <c r="O70" s="21">
        <f t="shared" ca="1" si="44"/>
        <v>0</v>
      </c>
      <c r="P70" s="21">
        <f t="shared" ca="1" si="44"/>
        <v>0</v>
      </c>
      <c r="Q70" s="21">
        <f t="shared" ca="1" si="44"/>
        <v>0</v>
      </c>
      <c r="R70" s="21">
        <f t="shared" ca="1" si="44"/>
        <v>0</v>
      </c>
      <c r="S70" s="21">
        <f t="shared" ca="1" si="44"/>
        <v>0</v>
      </c>
      <c r="T70" s="21">
        <f t="shared" ca="1" si="44"/>
        <v>0</v>
      </c>
      <c r="U70" s="21">
        <f t="shared" ref="U70:AJ75" ca="1" si="54">IFERROR(INDIRECT("'"&amp;$B$2&amp;"'!"&amp;ADDRESS(MATCH($B70,INDIRECT("'"&amp;$B$2&amp;"'!$B$1:$B$1095"),0),MATCH(U$5,INDIRECT("'"&amp;$B$2&amp;"'!5:5"),0))),0)</f>
        <v>0</v>
      </c>
      <c r="V70" s="21">
        <f t="shared" ca="1" si="54"/>
        <v>0</v>
      </c>
      <c r="W70" s="21">
        <f t="shared" ca="1" si="54"/>
        <v>0</v>
      </c>
      <c r="X70" s="21">
        <f t="shared" ca="1" si="54"/>
        <v>0</v>
      </c>
      <c r="Y70" s="21">
        <f t="shared" ca="1" si="54"/>
        <v>0</v>
      </c>
      <c r="Z70" s="21">
        <f t="shared" ca="1" si="54"/>
        <v>0</v>
      </c>
      <c r="AA70" s="21">
        <f t="shared" ca="1" si="54"/>
        <v>0</v>
      </c>
      <c r="AB70" s="21">
        <f t="shared" ca="1" si="54"/>
        <v>0</v>
      </c>
      <c r="AC70" s="21">
        <f t="shared" ca="1" si="54"/>
        <v>0</v>
      </c>
      <c r="AD70" s="21">
        <f t="shared" ca="1" si="54"/>
        <v>0</v>
      </c>
      <c r="AE70" s="21">
        <f t="shared" ca="1" si="54"/>
        <v>0</v>
      </c>
      <c r="AF70" s="21">
        <f t="shared" ca="1" si="54"/>
        <v>0</v>
      </c>
      <c r="AG70" s="21">
        <f t="shared" ca="1" si="54"/>
        <v>0</v>
      </c>
      <c r="AH70" s="21">
        <f t="shared" ca="1" si="54"/>
        <v>0</v>
      </c>
      <c r="AI70" s="21">
        <f t="shared" ca="1" si="45"/>
        <v>0</v>
      </c>
      <c r="AJ70" s="21">
        <f t="shared" ca="1" si="45"/>
        <v>0</v>
      </c>
      <c r="AK70" s="21">
        <f t="shared" ca="1" si="45"/>
        <v>0</v>
      </c>
      <c r="AL70" s="21">
        <f t="shared" ca="1" si="45"/>
        <v>0</v>
      </c>
      <c r="AM70" s="21">
        <f t="shared" ca="1" si="45"/>
        <v>0</v>
      </c>
      <c r="AN70" s="21">
        <f t="shared" ca="1" si="45"/>
        <v>0</v>
      </c>
      <c r="AO70" s="21">
        <f t="shared" ca="1" si="45"/>
        <v>0</v>
      </c>
      <c r="AP70" s="21">
        <f t="shared" ca="1" si="45"/>
        <v>0</v>
      </c>
      <c r="AQ70" s="21">
        <f t="shared" ca="1" si="45"/>
        <v>0</v>
      </c>
      <c r="AR70" s="21">
        <f t="shared" ca="1" si="45"/>
        <v>0</v>
      </c>
      <c r="AS70" s="21">
        <f t="shared" ca="1" si="45"/>
        <v>0</v>
      </c>
      <c r="AT70" s="21">
        <f t="shared" ca="1" si="45"/>
        <v>0</v>
      </c>
      <c r="AU70" s="21">
        <f t="shared" ref="AS70:BB75" ca="1" si="55">IFERROR(INDIRECT("'"&amp;$B$2&amp;"'!"&amp;ADDRESS(MATCH($B70,INDIRECT("'"&amp;$B$2&amp;"'!$B$1:$B$1095"),0),MATCH(AU$5,INDIRECT("'"&amp;$B$2&amp;"'!5:5"),0))),0)</f>
        <v>0</v>
      </c>
      <c r="AV70" s="21">
        <f t="shared" ca="1" si="55"/>
        <v>0</v>
      </c>
      <c r="AW70" s="21">
        <f t="shared" ca="1" si="55"/>
        <v>0</v>
      </c>
      <c r="AX70" s="21">
        <f t="shared" ca="1" si="55"/>
        <v>0</v>
      </c>
      <c r="AY70" s="21">
        <f t="shared" ca="1" si="55"/>
        <v>0</v>
      </c>
      <c r="AZ70" s="21">
        <f t="shared" ca="1" si="55"/>
        <v>0</v>
      </c>
      <c r="BA70" s="21">
        <f t="shared" ca="1" si="55"/>
        <v>0</v>
      </c>
      <c r="BB70" s="21">
        <f t="shared" ca="1" si="55"/>
        <v>0</v>
      </c>
      <c r="BC70" s="21">
        <f t="shared" ca="1" si="53"/>
        <v>0</v>
      </c>
      <c r="BD70" s="21">
        <f t="shared" ca="1" si="53"/>
        <v>450653.85999999993</v>
      </c>
      <c r="BE70" s="21">
        <f t="shared" ca="1" si="53"/>
        <v>0</v>
      </c>
      <c r="BF70" s="21">
        <f t="shared" ca="1" si="53"/>
        <v>0</v>
      </c>
      <c r="BG70" s="21">
        <f t="shared" ca="1" si="53"/>
        <v>0</v>
      </c>
      <c r="BH70" s="21">
        <f t="shared" ca="1" si="53"/>
        <v>0</v>
      </c>
      <c r="BI70" s="21">
        <f t="shared" ca="1" si="53"/>
        <v>0</v>
      </c>
      <c r="BJ70" s="21">
        <f t="shared" ca="1" si="53"/>
        <v>0</v>
      </c>
      <c r="BK70" s="21">
        <f t="shared" ca="1" si="53"/>
        <v>0</v>
      </c>
      <c r="BL70" s="21">
        <f t="shared" ca="1" si="53"/>
        <v>0</v>
      </c>
      <c r="BM70" s="21">
        <f t="shared" ca="1" si="52"/>
        <v>0</v>
      </c>
      <c r="BN70" s="21">
        <f t="shared" ca="1" si="52"/>
        <v>0</v>
      </c>
      <c r="BO70" s="21">
        <f t="shared" ca="1" si="52"/>
        <v>0</v>
      </c>
      <c r="BP70" s="21">
        <f t="shared" ca="1" si="52"/>
        <v>0</v>
      </c>
      <c r="BQ70" s="21">
        <f t="shared" ca="1" si="52"/>
        <v>0</v>
      </c>
      <c r="BR70" s="21">
        <f t="shared" ca="1" si="52"/>
        <v>0</v>
      </c>
      <c r="BS70" s="21">
        <f t="shared" ca="1" si="52"/>
        <v>0</v>
      </c>
      <c r="BT70" s="21">
        <f t="shared" ca="1" si="52"/>
        <v>0</v>
      </c>
      <c r="BU70" s="21">
        <f t="shared" ca="1" si="52"/>
        <v>0</v>
      </c>
      <c r="BV70" s="21">
        <f t="shared" ca="1" si="52"/>
        <v>0</v>
      </c>
      <c r="BW70" s="21">
        <f t="shared" ca="1" si="52"/>
        <v>0</v>
      </c>
      <c r="BX70" s="21">
        <f t="shared" ca="1" si="46"/>
        <v>0</v>
      </c>
      <c r="BY70" s="21">
        <f t="shared" ca="1" si="46"/>
        <v>0</v>
      </c>
      <c r="BZ70" s="21">
        <f t="shared" ca="1" si="46"/>
        <v>0</v>
      </c>
      <c r="CA70" s="21">
        <f t="shared" ca="1" si="46"/>
        <v>0</v>
      </c>
      <c r="CB70" s="21">
        <f t="shared" ca="1" si="46"/>
        <v>0</v>
      </c>
      <c r="CC70" s="21">
        <f t="shared" ca="1" si="46"/>
        <v>0</v>
      </c>
      <c r="CD70" s="21">
        <f t="shared" ca="1" si="46"/>
        <v>0</v>
      </c>
      <c r="CE70" s="21">
        <f t="shared" ca="1" si="46"/>
        <v>0</v>
      </c>
      <c r="CF70" s="21">
        <f t="shared" ca="1" si="46"/>
        <v>0</v>
      </c>
      <c r="CG70" s="21">
        <f t="shared" ref="CG70:CI70" ca="1" si="56">IFERROR(INDIRECT("'"&amp;$B$2&amp;"'!"&amp;ADDRESS(MATCH($B70,INDIRECT("'"&amp;$B$2&amp;"'!$B$1:$B$1095"),0),MATCH(CG$5,INDIRECT("'"&amp;$B$2&amp;"'!5:5"),0))),0)</f>
        <v>0</v>
      </c>
      <c r="CH70" s="21">
        <f t="shared" ca="1" si="56"/>
        <v>0</v>
      </c>
      <c r="CI70" s="21">
        <f t="shared" ca="1" si="56"/>
        <v>0</v>
      </c>
      <c r="CJ70" s="22">
        <f t="shared" ca="1" si="25"/>
        <v>13070859.9</v>
      </c>
      <c r="CK70" s="21">
        <f t="shared" ca="1" si="48"/>
        <v>0</v>
      </c>
      <c r="CL70" s="21">
        <f t="shared" ca="1" si="48"/>
        <v>0</v>
      </c>
      <c r="CM70" s="22">
        <f t="shared" ca="1" si="26"/>
        <v>13070859.9</v>
      </c>
      <c r="CN70" s="21">
        <f t="shared" ca="1" si="49"/>
        <v>958912.47999999986</v>
      </c>
      <c r="CO70" s="21">
        <f t="shared" ca="1" si="49"/>
        <v>12111947.42</v>
      </c>
      <c r="CP70" s="22">
        <f t="shared" ca="1" si="27"/>
        <v>0</v>
      </c>
      <c r="CQ70" s="21">
        <f t="shared" ca="1" si="47"/>
        <v>0</v>
      </c>
      <c r="CR70" s="21">
        <f t="shared" ca="1" si="47"/>
        <v>0</v>
      </c>
      <c r="CS70" s="21">
        <f t="shared" ca="1" si="47"/>
        <v>0</v>
      </c>
      <c r="CT70" s="21">
        <f t="shared" ca="1" si="47"/>
        <v>0</v>
      </c>
      <c r="CU70" s="21">
        <f t="shared" ca="1" si="47"/>
        <v>0</v>
      </c>
      <c r="CV70" s="22">
        <f t="shared" ca="1" si="51"/>
        <v>13521513.76</v>
      </c>
    </row>
    <row r="71" spans="1:100" ht="12.75" customHeight="1" x14ac:dyDescent="0.3">
      <c r="A71" s="64" t="s">
        <v>276</v>
      </c>
      <c r="B71" s="20">
        <v>3011</v>
      </c>
      <c r="C71" s="65" t="s">
        <v>252</v>
      </c>
      <c r="D71" s="22">
        <f t="shared" ca="1" si="24"/>
        <v>0</v>
      </c>
      <c r="E71" s="21">
        <f t="shared" ref="E71:T75" ca="1" si="57">IFERROR(INDIRECT("'"&amp;$B$2&amp;"'!"&amp;ADDRESS(MATCH($B71,INDIRECT("'"&amp;$B$2&amp;"'!$B$1:$B$1095"),0),MATCH(E$5,INDIRECT("'"&amp;$B$2&amp;"'!5:5"),0))),0)</f>
        <v>0</v>
      </c>
      <c r="F71" s="21">
        <f t="shared" ca="1" si="57"/>
        <v>0</v>
      </c>
      <c r="G71" s="21">
        <f t="shared" ca="1" si="57"/>
        <v>0</v>
      </c>
      <c r="H71" s="21">
        <f t="shared" ca="1" si="57"/>
        <v>0</v>
      </c>
      <c r="I71" s="21">
        <f t="shared" ca="1" si="57"/>
        <v>0</v>
      </c>
      <c r="J71" s="21">
        <f t="shared" ca="1" si="57"/>
        <v>0</v>
      </c>
      <c r="K71" s="21">
        <f t="shared" ca="1" si="57"/>
        <v>0</v>
      </c>
      <c r="L71" s="21">
        <f t="shared" ca="1" si="57"/>
        <v>0</v>
      </c>
      <c r="M71" s="21">
        <f t="shared" ca="1" si="57"/>
        <v>0</v>
      </c>
      <c r="N71" s="21">
        <f t="shared" ca="1" si="57"/>
        <v>0</v>
      </c>
      <c r="O71" s="21">
        <f t="shared" ca="1" si="57"/>
        <v>0</v>
      </c>
      <c r="P71" s="21">
        <f t="shared" ca="1" si="57"/>
        <v>0</v>
      </c>
      <c r="Q71" s="21">
        <f t="shared" ca="1" si="57"/>
        <v>0</v>
      </c>
      <c r="R71" s="21">
        <f t="shared" ca="1" si="57"/>
        <v>0</v>
      </c>
      <c r="S71" s="21">
        <f t="shared" ca="1" si="57"/>
        <v>0</v>
      </c>
      <c r="T71" s="21">
        <f t="shared" ca="1" si="57"/>
        <v>0</v>
      </c>
      <c r="U71" s="21">
        <f t="shared" ca="1" si="54"/>
        <v>0</v>
      </c>
      <c r="V71" s="21">
        <f t="shared" ca="1" si="54"/>
        <v>0</v>
      </c>
      <c r="W71" s="21">
        <f t="shared" ca="1" si="54"/>
        <v>0</v>
      </c>
      <c r="X71" s="21">
        <f t="shared" ca="1" si="54"/>
        <v>0</v>
      </c>
      <c r="Y71" s="21">
        <f t="shared" ca="1" si="54"/>
        <v>0</v>
      </c>
      <c r="Z71" s="21">
        <f t="shared" ca="1" si="54"/>
        <v>0</v>
      </c>
      <c r="AA71" s="21">
        <f t="shared" ca="1" si="54"/>
        <v>0</v>
      </c>
      <c r="AB71" s="21">
        <f t="shared" ca="1" si="54"/>
        <v>0</v>
      </c>
      <c r="AC71" s="21">
        <f t="shared" ca="1" si="54"/>
        <v>0</v>
      </c>
      <c r="AD71" s="21">
        <f t="shared" ca="1" si="54"/>
        <v>0</v>
      </c>
      <c r="AE71" s="21">
        <f t="shared" ca="1" si="54"/>
        <v>0</v>
      </c>
      <c r="AF71" s="21">
        <f t="shared" ca="1" si="54"/>
        <v>0</v>
      </c>
      <c r="AG71" s="21">
        <f t="shared" ca="1" si="54"/>
        <v>0</v>
      </c>
      <c r="AH71" s="21">
        <f t="shared" ca="1" si="54"/>
        <v>0</v>
      </c>
      <c r="AI71" s="21">
        <f t="shared" ca="1" si="54"/>
        <v>0</v>
      </c>
      <c r="AJ71" s="21">
        <f t="shared" ca="1" si="54"/>
        <v>0</v>
      </c>
      <c r="AK71" s="21">
        <f t="shared" ref="AI71:AR75" ca="1" si="58">IFERROR(INDIRECT("'"&amp;$B$2&amp;"'!"&amp;ADDRESS(MATCH($B71,INDIRECT("'"&amp;$B$2&amp;"'!$B$1:$B$1095"),0),MATCH(AK$5,INDIRECT("'"&amp;$B$2&amp;"'!5:5"),0))),0)</f>
        <v>0</v>
      </c>
      <c r="AL71" s="21">
        <f t="shared" ca="1" si="58"/>
        <v>0</v>
      </c>
      <c r="AM71" s="21">
        <f t="shared" ca="1" si="58"/>
        <v>0</v>
      </c>
      <c r="AN71" s="21">
        <f t="shared" ca="1" si="58"/>
        <v>0</v>
      </c>
      <c r="AO71" s="21">
        <f t="shared" ca="1" si="58"/>
        <v>0</v>
      </c>
      <c r="AP71" s="21">
        <f t="shared" ca="1" si="58"/>
        <v>0</v>
      </c>
      <c r="AQ71" s="21">
        <f t="shared" ca="1" si="58"/>
        <v>0</v>
      </c>
      <c r="AR71" s="21">
        <f t="shared" ca="1" si="58"/>
        <v>0</v>
      </c>
      <c r="AS71" s="21">
        <f t="shared" ca="1" si="55"/>
        <v>0</v>
      </c>
      <c r="AT71" s="21">
        <f t="shared" ca="1" si="55"/>
        <v>0</v>
      </c>
      <c r="AU71" s="21">
        <f t="shared" ca="1" si="55"/>
        <v>0</v>
      </c>
      <c r="AV71" s="21">
        <f t="shared" ca="1" si="55"/>
        <v>0</v>
      </c>
      <c r="AW71" s="21">
        <f t="shared" ca="1" si="55"/>
        <v>0</v>
      </c>
      <c r="AX71" s="21">
        <f t="shared" ca="1" si="55"/>
        <v>0</v>
      </c>
      <c r="AY71" s="21">
        <f t="shared" ca="1" si="55"/>
        <v>0</v>
      </c>
      <c r="AZ71" s="21">
        <f t="shared" ca="1" si="55"/>
        <v>0</v>
      </c>
      <c r="BA71" s="21">
        <f t="shared" ca="1" si="55"/>
        <v>0</v>
      </c>
      <c r="BB71" s="21">
        <f t="shared" ca="1" si="55"/>
        <v>0</v>
      </c>
      <c r="BC71" s="21">
        <f t="shared" ca="1" si="53"/>
        <v>0</v>
      </c>
      <c r="BD71" s="21">
        <f t="shared" ca="1" si="53"/>
        <v>469996.67378100002</v>
      </c>
      <c r="BE71" s="21">
        <f t="shared" ca="1" si="53"/>
        <v>0</v>
      </c>
      <c r="BF71" s="21">
        <f t="shared" ca="1" si="53"/>
        <v>0</v>
      </c>
      <c r="BG71" s="21">
        <f t="shared" ca="1" si="53"/>
        <v>0</v>
      </c>
      <c r="BH71" s="21">
        <f t="shared" ca="1" si="53"/>
        <v>0</v>
      </c>
      <c r="BI71" s="21">
        <f t="shared" ca="1" si="53"/>
        <v>0</v>
      </c>
      <c r="BJ71" s="21">
        <f t="shared" ca="1" si="53"/>
        <v>0</v>
      </c>
      <c r="BK71" s="21">
        <f t="shared" ca="1" si="53"/>
        <v>0</v>
      </c>
      <c r="BL71" s="21">
        <f t="shared" ca="1" si="53"/>
        <v>0</v>
      </c>
      <c r="BM71" s="21">
        <f t="shared" ca="1" si="52"/>
        <v>0</v>
      </c>
      <c r="BN71" s="21">
        <f t="shared" ca="1" si="52"/>
        <v>0</v>
      </c>
      <c r="BO71" s="21">
        <f t="shared" ca="1" si="52"/>
        <v>0</v>
      </c>
      <c r="BP71" s="21">
        <f t="shared" ca="1" si="52"/>
        <v>0</v>
      </c>
      <c r="BQ71" s="21">
        <f t="shared" ca="1" si="52"/>
        <v>0</v>
      </c>
      <c r="BR71" s="21">
        <f t="shared" ca="1" si="52"/>
        <v>0</v>
      </c>
      <c r="BS71" s="21">
        <f t="shared" ca="1" si="52"/>
        <v>0</v>
      </c>
      <c r="BT71" s="21">
        <f t="shared" ca="1" si="52"/>
        <v>0</v>
      </c>
      <c r="BU71" s="21">
        <f t="shared" ca="1" si="52"/>
        <v>0</v>
      </c>
      <c r="BV71" s="21">
        <f t="shared" ca="1" si="52"/>
        <v>0</v>
      </c>
      <c r="BW71" s="21">
        <f t="shared" ca="1" si="52"/>
        <v>0</v>
      </c>
      <c r="BX71" s="21">
        <f t="shared" ca="1" si="52"/>
        <v>0</v>
      </c>
      <c r="BY71" s="21">
        <f t="shared" ca="1" si="52"/>
        <v>0</v>
      </c>
      <c r="BZ71" s="21">
        <f t="shared" ca="1" si="52"/>
        <v>0</v>
      </c>
      <c r="CA71" s="21">
        <f t="shared" ca="1" si="52"/>
        <v>0</v>
      </c>
      <c r="CB71" s="21">
        <f t="shared" ca="1" si="52"/>
        <v>0</v>
      </c>
      <c r="CC71" s="21">
        <f t="shared" ref="CC71:CI75" ca="1" si="59">IFERROR(INDIRECT("'"&amp;$B$2&amp;"'!"&amp;ADDRESS(MATCH($B71,INDIRECT("'"&amp;$B$2&amp;"'!$B$1:$B$1095"),0),MATCH(CC$5,INDIRECT("'"&amp;$B$2&amp;"'!5:5"),0))),0)</f>
        <v>0</v>
      </c>
      <c r="CD71" s="21">
        <f t="shared" ca="1" si="59"/>
        <v>0</v>
      </c>
      <c r="CE71" s="21">
        <f t="shared" ca="1" si="59"/>
        <v>0</v>
      </c>
      <c r="CF71" s="21">
        <f t="shared" ca="1" si="59"/>
        <v>0</v>
      </c>
      <c r="CG71" s="21">
        <f t="shared" ca="1" si="59"/>
        <v>0</v>
      </c>
      <c r="CH71" s="21">
        <f t="shared" ca="1" si="59"/>
        <v>0</v>
      </c>
      <c r="CI71" s="21">
        <f t="shared" ca="1" si="59"/>
        <v>0</v>
      </c>
      <c r="CJ71" s="22">
        <f t="shared" ca="1" si="25"/>
        <v>0</v>
      </c>
      <c r="CK71" s="21">
        <f t="shared" ca="1" si="48"/>
        <v>0</v>
      </c>
      <c r="CL71" s="21">
        <f t="shared" ca="1" si="48"/>
        <v>0</v>
      </c>
      <c r="CM71" s="22">
        <f t="shared" ca="1" si="26"/>
        <v>0</v>
      </c>
      <c r="CN71" s="21">
        <f t="shared" ca="1" si="49"/>
        <v>0</v>
      </c>
      <c r="CO71" s="21">
        <f t="shared" ca="1" si="49"/>
        <v>0</v>
      </c>
      <c r="CP71" s="22">
        <f t="shared" ca="1" si="27"/>
        <v>0</v>
      </c>
      <c r="CQ71" s="21">
        <f t="shared" ref="CQ71:CU75" ca="1" si="60">IFERROR(INDIRECT("'"&amp;$B$2&amp;"'!"&amp;ADDRESS(MATCH($B71,INDIRECT("'"&amp;$B$2&amp;"'!$B$1:$B$1095"),0),MATCH(CQ$5,INDIRECT("'"&amp;$B$2&amp;"'!5:5"),0))),0)</f>
        <v>0</v>
      </c>
      <c r="CR71" s="21">
        <f t="shared" ca="1" si="60"/>
        <v>0</v>
      </c>
      <c r="CS71" s="21">
        <f t="shared" ca="1" si="60"/>
        <v>0</v>
      </c>
      <c r="CT71" s="21">
        <f t="shared" ca="1" si="60"/>
        <v>0</v>
      </c>
      <c r="CU71" s="21">
        <f t="shared" ca="1" si="60"/>
        <v>0</v>
      </c>
      <c r="CV71" s="22">
        <f t="shared" ca="1" si="51"/>
        <v>469996.67378100002</v>
      </c>
    </row>
    <row r="72" spans="1:100" ht="12.75" customHeight="1" x14ac:dyDescent="0.3">
      <c r="A72" s="64" t="s">
        <v>278</v>
      </c>
      <c r="B72" s="20">
        <v>3012</v>
      </c>
      <c r="C72" s="65" t="s">
        <v>252</v>
      </c>
      <c r="D72" s="22">
        <f t="shared" ca="1" si="24"/>
        <v>0</v>
      </c>
      <c r="E72" s="21">
        <f t="shared" ca="1" si="57"/>
        <v>0</v>
      </c>
      <c r="F72" s="21">
        <f t="shared" ca="1" si="57"/>
        <v>0</v>
      </c>
      <c r="G72" s="21">
        <f t="shared" ca="1" si="57"/>
        <v>0</v>
      </c>
      <c r="H72" s="21">
        <f t="shared" ca="1" si="57"/>
        <v>0</v>
      </c>
      <c r="I72" s="21">
        <f t="shared" ca="1" si="57"/>
        <v>0</v>
      </c>
      <c r="J72" s="21">
        <f t="shared" ca="1" si="57"/>
        <v>0</v>
      </c>
      <c r="K72" s="21">
        <f t="shared" ca="1" si="57"/>
        <v>0</v>
      </c>
      <c r="L72" s="21">
        <f t="shared" ca="1" si="57"/>
        <v>0</v>
      </c>
      <c r="M72" s="21">
        <f t="shared" ca="1" si="57"/>
        <v>0</v>
      </c>
      <c r="N72" s="21">
        <f t="shared" ca="1" si="57"/>
        <v>0</v>
      </c>
      <c r="O72" s="21">
        <f t="shared" ca="1" si="57"/>
        <v>0</v>
      </c>
      <c r="P72" s="21">
        <f t="shared" ca="1" si="57"/>
        <v>0</v>
      </c>
      <c r="Q72" s="21">
        <f t="shared" ca="1" si="57"/>
        <v>0</v>
      </c>
      <c r="R72" s="21">
        <f t="shared" ca="1" si="57"/>
        <v>0</v>
      </c>
      <c r="S72" s="21">
        <f t="shared" ca="1" si="57"/>
        <v>0</v>
      </c>
      <c r="T72" s="21">
        <f t="shared" ca="1" si="57"/>
        <v>0</v>
      </c>
      <c r="U72" s="21">
        <f t="shared" ca="1" si="54"/>
        <v>0</v>
      </c>
      <c r="V72" s="21">
        <f t="shared" ca="1" si="54"/>
        <v>0</v>
      </c>
      <c r="W72" s="21">
        <f t="shared" ca="1" si="54"/>
        <v>0</v>
      </c>
      <c r="X72" s="21">
        <f t="shared" ca="1" si="54"/>
        <v>0</v>
      </c>
      <c r="Y72" s="21">
        <f t="shared" ca="1" si="54"/>
        <v>0</v>
      </c>
      <c r="Z72" s="21">
        <f t="shared" ca="1" si="54"/>
        <v>0</v>
      </c>
      <c r="AA72" s="21">
        <f t="shared" ca="1" si="54"/>
        <v>0</v>
      </c>
      <c r="AB72" s="21">
        <f t="shared" ca="1" si="54"/>
        <v>0</v>
      </c>
      <c r="AC72" s="21">
        <f t="shared" ca="1" si="54"/>
        <v>0</v>
      </c>
      <c r="AD72" s="21">
        <f t="shared" ca="1" si="54"/>
        <v>0</v>
      </c>
      <c r="AE72" s="21">
        <f t="shared" ca="1" si="54"/>
        <v>0</v>
      </c>
      <c r="AF72" s="21">
        <f t="shared" ca="1" si="54"/>
        <v>0</v>
      </c>
      <c r="AG72" s="21">
        <f t="shared" ca="1" si="54"/>
        <v>0</v>
      </c>
      <c r="AH72" s="21">
        <f t="shared" ca="1" si="54"/>
        <v>0</v>
      </c>
      <c r="AI72" s="21">
        <f t="shared" ca="1" si="58"/>
        <v>0</v>
      </c>
      <c r="AJ72" s="21">
        <f t="shared" ca="1" si="58"/>
        <v>0</v>
      </c>
      <c r="AK72" s="21">
        <f t="shared" ca="1" si="58"/>
        <v>0</v>
      </c>
      <c r="AL72" s="21">
        <f t="shared" ca="1" si="58"/>
        <v>0</v>
      </c>
      <c r="AM72" s="21">
        <f t="shared" ca="1" si="58"/>
        <v>0</v>
      </c>
      <c r="AN72" s="21">
        <f t="shared" ca="1" si="58"/>
        <v>0</v>
      </c>
      <c r="AO72" s="21">
        <f t="shared" ca="1" si="58"/>
        <v>0</v>
      </c>
      <c r="AP72" s="21">
        <f t="shared" ca="1" si="58"/>
        <v>0</v>
      </c>
      <c r="AQ72" s="21">
        <f t="shared" ca="1" si="58"/>
        <v>0</v>
      </c>
      <c r="AR72" s="21">
        <f t="shared" ca="1" si="58"/>
        <v>0</v>
      </c>
      <c r="AS72" s="21">
        <f t="shared" ca="1" si="55"/>
        <v>0</v>
      </c>
      <c r="AT72" s="21">
        <f t="shared" ca="1" si="55"/>
        <v>0</v>
      </c>
      <c r="AU72" s="21">
        <f t="shared" ca="1" si="55"/>
        <v>0</v>
      </c>
      <c r="AV72" s="21">
        <f t="shared" ca="1" si="55"/>
        <v>0</v>
      </c>
      <c r="AW72" s="21">
        <f t="shared" ca="1" si="55"/>
        <v>0</v>
      </c>
      <c r="AX72" s="21">
        <f t="shared" ca="1" si="55"/>
        <v>0</v>
      </c>
      <c r="AY72" s="21">
        <f t="shared" ca="1" si="55"/>
        <v>0</v>
      </c>
      <c r="AZ72" s="21">
        <f t="shared" ca="1" si="55"/>
        <v>0</v>
      </c>
      <c r="BA72" s="21">
        <f t="shared" ca="1" si="55"/>
        <v>0</v>
      </c>
      <c r="BB72" s="21">
        <f t="shared" ca="1" si="55"/>
        <v>0</v>
      </c>
      <c r="BC72" s="21">
        <f t="shared" ca="1" si="53"/>
        <v>0</v>
      </c>
      <c r="BD72" s="21">
        <f t="shared" ca="1" si="53"/>
        <v>48297.47</v>
      </c>
      <c r="BE72" s="21">
        <f t="shared" ca="1" si="53"/>
        <v>0</v>
      </c>
      <c r="BF72" s="21">
        <f t="shared" ca="1" si="53"/>
        <v>0</v>
      </c>
      <c r="BG72" s="21">
        <f t="shared" ca="1" si="53"/>
        <v>0</v>
      </c>
      <c r="BH72" s="21">
        <f t="shared" ca="1" si="53"/>
        <v>0</v>
      </c>
      <c r="BI72" s="21">
        <f t="shared" ca="1" si="53"/>
        <v>0</v>
      </c>
      <c r="BJ72" s="21">
        <f t="shared" ca="1" si="53"/>
        <v>0</v>
      </c>
      <c r="BK72" s="21">
        <f t="shared" ca="1" si="53"/>
        <v>0</v>
      </c>
      <c r="BL72" s="21">
        <f t="shared" ca="1" si="53"/>
        <v>0</v>
      </c>
      <c r="BM72" s="21">
        <f t="shared" ca="1" si="52"/>
        <v>0</v>
      </c>
      <c r="BN72" s="21">
        <f t="shared" ca="1" si="52"/>
        <v>0</v>
      </c>
      <c r="BO72" s="21">
        <f t="shared" ca="1" si="52"/>
        <v>0</v>
      </c>
      <c r="BP72" s="21">
        <f t="shared" ca="1" si="52"/>
        <v>0</v>
      </c>
      <c r="BQ72" s="21">
        <f t="shared" ca="1" si="52"/>
        <v>0</v>
      </c>
      <c r="BR72" s="21">
        <f t="shared" ca="1" si="52"/>
        <v>0</v>
      </c>
      <c r="BS72" s="21">
        <f t="shared" ca="1" si="52"/>
        <v>0</v>
      </c>
      <c r="BT72" s="21">
        <f t="shared" ca="1" si="52"/>
        <v>0</v>
      </c>
      <c r="BU72" s="21">
        <f t="shared" ca="1" si="52"/>
        <v>0</v>
      </c>
      <c r="BV72" s="21">
        <f t="shared" ca="1" si="52"/>
        <v>0</v>
      </c>
      <c r="BW72" s="21">
        <f t="shared" ca="1" si="52"/>
        <v>0</v>
      </c>
      <c r="BX72" s="21">
        <f t="shared" ca="1" si="52"/>
        <v>0</v>
      </c>
      <c r="BY72" s="21">
        <f t="shared" ca="1" si="52"/>
        <v>0</v>
      </c>
      <c r="BZ72" s="21">
        <f t="shared" ca="1" si="52"/>
        <v>0</v>
      </c>
      <c r="CA72" s="21">
        <f t="shared" ca="1" si="52"/>
        <v>0</v>
      </c>
      <c r="CB72" s="21">
        <f t="shared" ca="1" si="52"/>
        <v>0</v>
      </c>
      <c r="CC72" s="21">
        <f t="shared" ca="1" si="59"/>
        <v>0</v>
      </c>
      <c r="CD72" s="21">
        <f t="shared" ca="1" si="59"/>
        <v>0</v>
      </c>
      <c r="CE72" s="21">
        <f t="shared" ca="1" si="59"/>
        <v>0</v>
      </c>
      <c r="CF72" s="21">
        <f t="shared" ca="1" si="59"/>
        <v>0</v>
      </c>
      <c r="CG72" s="21">
        <f t="shared" ca="1" si="59"/>
        <v>0</v>
      </c>
      <c r="CH72" s="21">
        <f t="shared" ca="1" si="59"/>
        <v>0</v>
      </c>
      <c r="CI72" s="21">
        <f t="shared" ca="1" si="59"/>
        <v>0</v>
      </c>
      <c r="CJ72" s="22">
        <f t="shared" ca="1" si="25"/>
        <v>9159757.6299999971</v>
      </c>
      <c r="CK72" s="21">
        <f t="shared" ca="1" si="48"/>
        <v>0</v>
      </c>
      <c r="CL72" s="21">
        <f t="shared" ca="1" si="48"/>
        <v>0</v>
      </c>
      <c r="CM72" s="22">
        <f t="shared" ca="1" si="26"/>
        <v>9159757.6299999971</v>
      </c>
      <c r="CN72" s="21">
        <f t="shared" ca="1" si="49"/>
        <v>135562.99</v>
      </c>
      <c r="CO72" s="21">
        <f t="shared" ca="1" si="49"/>
        <v>9024194.6399999969</v>
      </c>
      <c r="CP72" s="22">
        <f t="shared" ca="1" si="27"/>
        <v>0</v>
      </c>
      <c r="CQ72" s="21">
        <f t="shared" ca="1" si="60"/>
        <v>0</v>
      </c>
      <c r="CR72" s="21">
        <f t="shared" ca="1" si="60"/>
        <v>0</v>
      </c>
      <c r="CS72" s="21">
        <f t="shared" ca="1" si="60"/>
        <v>0</v>
      </c>
      <c r="CT72" s="21">
        <f t="shared" ca="1" si="60"/>
        <v>0</v>
      </c>
      <c r="CU72" s="21">
        <f t="shared" ca="1" si="60"/>
        <v>0</v>
      </c>
      <c r="CV72" s="22">
        <f t="shared" ca="1" si="51"/>
        <v>9208055.0999999978</v>
      </c>
    </row>
    <row r="73" spans="1:100" ht="12.75" customHeight="1" x14ac:dyDescent="0.3">
      <c r="A73" s="64" t="s">
        <v>280</v>
      </c>
      <c r="B73" s="20">
        <v>3016</v>
      </c>
      <c r="C73" s="65" t="s">
        <v>252</v>
      </c>
      <c r="D73" s="22">
        <f t="shared" ca="1" si="24"/>
        <v>0</v>
      </c>
      <c r="E73" s="21">
        <f t="shared" ca="1" si="57"/>
        <v>0</v>
      </c>
      <c r="F73" s="21">
        <f t="shared" ca="1" si="57"/>
        <v>0</v>
      </c>
      <c r="G73" s="21">
        <f t="shared" ca="1" si="57"/>
        <v>0</v>
      </c>
      <c r="H73" s="21">
        <f t="shared" ca="1" si="57"/>
        <v>0</v>
      </c>
      <c r="I73" s="21">
        <f t="shared" ca="1" si="57"/>
        <v>0</v>
      </c>
      <c r="J73" s="21">
        <f t="shared" ca="1" si="57"/>
        <v>0</v>
      </c>
      <c r="K73" s="21">
        <f t="shared" ca="1" si="57"/>
        <v>0</v>
      </c>
      <c r="L73" s="21">
        <f t="shared" ca="1" si="57"/>
        <v>0</v>
      </c>
      <c r="M73" s="21">
        <f t="shared" ca="1" si="57"/>
        <v>0</v>
      </c>
      <c r="N73" s="21">
        <f t="shared" ca="1" si="57"/>
        <v>0</v>
      </c>
      <c r="O73" s="21">
        <f t="shared" ca="1" si="57"/>
        <v>0</v>
      </c>
      <c r="P73" s="21">
        <f t="shared" ca="1" si="57"/>
        <v>0</v>
      </c>
      <c r="Q73" s="21">
        <f t="shared" ca="1" si="57"/>
        <v>0</v>
      </c>
      <c r="R73" s="21">
        <f t="shared" ca="1" si="57"/>
        <v>0</v>
      </c>
      <c r="S73" s="21">
        <f t="shared" ca="1" si="57"/>
        <v>0</v>
      </c>
      <c r="T73" s="21">
        <f t="shared" ca="1" si="57"/>
        <v>0</v>
      </c>
      <c r="U73" s="21">
        <f t="shared" ca="1" si="54"/>
        <v>0</v>
      </c>
      <c r="V73" s="21">
        <f t="shared" ca="1" si="54"/>
        <v>0</v>
      </c>
      <c r="W73" s="21">
        <f t="shared" ca="1" si="54"/>
        <v>0</v>
      </c>
      <c r="X73" s="21">
        <f t="shared" ca="1" si="54"/>
        <v>0</v>
      </c>
      <c r="Y73" s="21">
        <f t="shared" ca="1" si="54"/>
        <v>0</v>
      </c>
      <c r="Z73" s="21">
        <f t="shared" ca="1" si="54"/>
        <v>0</v>
      </c>
      <c r="AA73" s="21">
        <f t="shared" ca="1" si="54"/>
        <v>0</v>
      </c>
      <c r="AB73" s="21">
        <f t="shared" ca="1" si="54"/>
        <v>0</v>
      </c>
      <c r="AC73" s="21">
        <f t="shared" ca="1" si="54"/>
        <v>0</v>
      </c>
      <c r="AD73" s="21">
        <f t="shared" ca="1" si="54"/>
        <v>0</v>
      </c>
      <c r="AE73" s="21">
        <f t="shared" ca="1" si="54"/>
        <v>0</v>
      </c>
      <c r="AF73" s="21">
        <f t="shared" ca="1" si="54"/>
        <v>0</v>
      </c>
      <c r="AG73" s="21">
        <f t="shared" ca="1" si="54"/>
        <v>0</v>
      </c>
      <c r="AH73" s="21">
        <f t="shared" ca="1" si="54"/>
        <v>0</v>
      </c>
      <c r="AI73" s="21">
        <f t="shared" ca="1" si="58"/>
        <v>0</v>
      </c>
      <c r="AJ73" s="21">
        <f t="shared" ca="1" si="58"/>
        <v>0</v>
      </c>
      <c r="AK73" s="21">
        <f t="shared" ca="1" si="58"/>
        <v>0</v>
      </c>
      <c r="AL73" s="21">
        <f t="shared" ca="1" si="58"/>
        <v>0</v>
      </c>
      <c r="AM73" s="21">
        <f t="shared" ca="1" si="58"/>
        <v>0</v>
      </c>
      <c r="AN73" s="21">
        <f t="shared" ca="1" si="58"/>
        <v>0</v>
      </c>
      <c r="AO73" s="21">
        <f t="shared" ca="1" si="58"/>
        <v>0</v>
      </c>
      <c r="AP73" s="21">
        <f t="shared" ca="1" si="58"/>
        <v>0</v>
      </c>
      <c r="AQ73" s="21">
        <f t="shared" ca="1" si="58"/>
        <v>0</v>
      </c>
      <c r="AR73" s="21">
        <f t="shared" ca="1" si="58"/>
        <v>0</v>
      </c>
      <c r="AS73" s="21">
        <f t="shared" ca="1" si="55"/>
        <v>0</v>
      </c>
      <c r="AT73" s="21">
        <f t="shared" ca="1" si="55"/>
        <v>0</v>
      </c>
      <c r="AU73" s="21">
        <f t="shared" ca="1" si="55"/>
        <v>0</v>
      </c>
      <c r="AV73" s="21">
        <f t="shared" ca="1" si="55"/>
        <v>0</v>
      </c>
      <c r="AW73" s="21">
        <f t="shared" ca="1" si="55"/>
        <v>0</v>
      </c>
      <c r="AX73" s="21">
        <f t="shared" ca="1" si="55"/>
        <v>0</v>
      </c>
      <c r="AY73" s="21">
        <f t="shared" ca="1" si="55"/>
        <v>0</v>
      </c>
      <c r="AZ73" s="21">
        <f t="shared" ca="1" si="55"/>
        <v>0</v>
      </c>
      <c r="BA73" s="21">
        <f t="shared" ca="1" si="55"/>
        <v>0</v>
      </c>
      <c r="BB73" s="21">
        <f t="shared" ca="1" si="55"/>
        <v>0</v>
      </c>
      <c r="BC73" s="21">
        <f t="shared" ca="1" si="53"/>
        <v>0</v>
      </c>
      <c r="BD73" s="21">
        <f t="shared" ca="1" si="53"/>
        <v>1689406.51000159</v>
      </c>
      <c r="BE73" s="21">
        <f t="shared" ca="1" si="53"/>
        <v>0</v>
      </c>
      <c r="BF73" s="21">
        <f t="shared" ca="1" si="53"/>
        <v>0</v>
      </c>
      <c r="BG73" s="21">
        <f t="shared" ca="1" si="53"/>
        <v>0</v>
      </c>
      <c r="BH73" s="21">
        <f t="shared" ca="1" si="53"/>
        <v>0</v>
      </c>
      <c r="BI73" s="21">
        <f t="shared" ca="1" si="53"/>
        <v>0</v>
      </c>
      <c r="BJ73" s="21">
        <f t="shared" ca="1" si="53"/>
        <v>0</v>
      </c>
      <c r="BK73" s="21">
        <f t="shared" ca="1" si="53"/>
        <v>0</v>
      </c>
      <c r="BL73" s="21">
        <f t="shared" ca="1" si="53"/>
        <v>0</v>
      </c>
      <c r="BM73" s="21">
        <f t="shared" ca="1" si="52"/>
        <v>0</v>
      </c>
      <c r="BN73" s="21">
        <f t="shared" ca="1" si="52"/>
        <v>0</v>
      </c>
      <c r="BO73" s="21">
        <f t="shared" ca="1" si="52"/>
        <v>0</v>
      </c>
      <c r="BP73" s="21">
        <f t="shared" ca="1" si="52"/>
        <v>0</v>
      </c>
      <c r="BQ73" s="21">
        <f t="shared" ca="1" si="52"/>
        <v>0</v>
      </c>
      <c r="BR73" s="21">
        <f t="shared" ca="1" si="52"/>
        <v>0</v>
      </c>
      <c r="BS73" s="21">
        <f t="shared" ca="1" si="52"/>
        <v>0</v>
      </c>
      <c r="BT73" s="21">
        <f t="shared" ca="1" si="52"/>
        <v>0</v>
      </c>
      <c r="BU73" s="21">
        <f t="shared" ca="1" si="52"/>
        <v>0</v>
      </c>
      <c r="BV73" s="21">
        <f t="shared" ca="1" si="52"/>
        <v>0</v>
      </c>
      <c r="BW73" s="21">
        <f t="shared" ca="1" si="52"/>
        <v>0</v>
      </c>
      <c r="BX73" s="21">
        <f t="shared" ca="1" si="52"/>
        <v>0</v>
      </c>
      <c r="BY73" s="21">
        <f t="shared" ca="1" si="52"/>
        <v>0</v>
      </c>
      <c r="BZ73" s="21">
        <f t="shared" ca="1" si="52"/>
        <v>0</v>
      </c>
      <c r="CA73" s="21">
        <f t="shared" ca="1" si="52"/>
        <v>0</v>
      </c>
      <c r="CB73" s="21">
        <f t="shared" ca="1" si="52"/>
        <v>0</v>
      </c>
      <c r="CC73" s="21">
        <f t="shared" ca="1" si="59"/>
        <v>0</v>
      </c>
      <c r="CD73" s="21">
        <f t="shared" ca="1" si="59"/>
        <v>0</v>
      </c>
      <c r="CE73" s="21">
        <f t="shared" ca="1" si="59"/>
        <v>0</v>
      </c>
      <c r="CF73" s="21">
        <f t="shared" ca="1" si="59"/>
        <v>0</v>
      </c>
      <c r="CG73" s="21">
        <f t="shared" ca="1" si="59"/>
        <v>0</v>
      </c>
      <c r="CH73" s="21">
        <f t="shared" ca="1" si="59"/>
        <v>0</v>
      </c>
      <c r="CI73" s="21">
        <f t="shared" ca="1" si="59"/>
        <v>0</v>
      </c>
      <c r="CJ73" s="22">
        <f t="shared" ca="1" si="25"/>
        <v>290742659.71999943</v>
      </c>
      <c r="CK73" s="21">
        <f t="shared" ca="1" si="48"/>
        <v>0</v>
      </c>
      <c r="CL73" s="21">
        <f t="shared" ca="1" si="48"/>
        <v>0</v>
      </c>
      <c r="CM73" s="22">
        <f t="shared" ca="1" si="26"/>
        <v>65955679.749998569</v>
      </c>
      <c r="CN73" s="21">
        <f t="shared" ca="1" si="49"/>
        <v>175059.51999999996</v>
      </c>
      <c r="CO73" s="21">
        <f t="shared" ca="1" si="49"/>
        <v>65780620.229998566</v>
      </c>
      <c r="CP73" s="22">
        <f t="shared" ca="1" si="27"/>
        <v>224786979.97000089</v>
      </c>
      <c r="CQ73" s="21">
        <f t="shared" ca="1" si="60"/>
        <v>371359.67</v>
      </c>
      <c r="CR73" s="21">
        <f t="shared" ca="1" si="60"/>
        <v>224415620.30000091</v>
      </c>
      <c r="CS73" s="21">
        <f t="shared" ca="1" si="60"/>
        <v>195384.73000000019</v>
      </c>
      <c r="CT73" s="21">
        <f t="shared" ca="1" si="60"/>
        <v>0</v>
      </c>
      <c r="CU73" s="21">
        <f t="shared" ca="1" si="60"/>
        <v>0</v>
      </c>
      <c r="CV73" s="22">
        <f t="shared" ca="1" si="51"/>
        <v>292627450.96000105</v>
      </c>
    </row>
    <row r="74" spans="1:100" ht="12.75" customHeight="1" x14ac:dyDescent="0.3">
      <c r="A74" s="64" t="s">
        <v>282</v>
      </c>
      <c r="B74" s="20">
        <v>3017</v>
      </c>
      <c r="C74" s="65" t="s">
        <v>252</v>
      </c>
      <c r="D74" s="22">
        <f t="shared" ca="1" si="24"/>
        <v>0</v>
      </c>
      <c r="E74" s="21">
        <f t="shared" ca="1" si="57"/>
        <v>0</v>
      </c>
      <c r="F74" s="21">
        <f t="shared" ca="1" si="57"/>
        <v>0</v>
      </c>
      <c r="G74" s="21">
        <f t="shared" ca="1" si="57"/>
        <v>0</v>
      </c>
      <c r="H74" s="21">
        <f t="shared" ca="1" si="57"/>
        <v>0</v>
      </c>
      <c r="I74" s="21">
        <f t="shared" ca="1" si="57"/>
        <v>0</v>
      </c>
      <c r="J74" s="21">
        <f t="shared" ca="1" si="57"/>
        <v>0</v>
      </c>
      <c r="K74" s="21">
        <f t="shared" ca="1" si="57"/>
        <v>0</v>
      </c>
      <c r="L74" s="21">
        <f t="shared" ca="1" si="57"/>
        <v>0</v>
      </c>
      <c r="M74" s="21">
        <f t="shared" ca="1" si="57"/>
        <v>0</v>
      </c>
      <c r="N74" s="21">
        <f t="shared" ca="1" si="57"/>
        <v>0</v>
      </c>
      <c r="O74" s="21">
        <f t="shared" ca="1" si="57"/>
        <v>0</v>
      </c>
      <c r="P74" s="21">
        <f t="shared" ca="1" si="57"/>
        <v>0</v>
      </c>
      <c r="Q74" s="21">
        <f t="shared" ca="1" si="57"/>
        <v>0</v>
      </c>
      <c r="R74" s="21">
        <f t="shared" ca="1" si="57"/>
        <v>0</v>
      </c>
      <c r="S74" s="21">
        <f t="shared" ca="1" si="57"/>
        <v>0</v>
      </c>
      <c r="T74" s="21">
        <f t="shared" ca="1" si="57"/>
        <v>0</v>
      </c>
      <c r="U74" s="21">
        <f t="shared" ca="1" si="54"/>
        <v>0</v>
      </c>
      <c r="V74" s="21">
        <f t="shared" ca="1" si="54"/>
        <v>0</v>
      </c>
      <c r="W74" s="21">
        <f t="shared" ca="1" si="54"/>
        <v>0</v>
      </c>
      <c r="X74" s="21">
        <f t="shared" ca="1" si="54"/>
        <v>0</v>
      </c>
      <c r="Y74" s="21">
        <f t="shared" ca="1" si="54"/>
        <v>0</v>
      </c>
      <c r="Z74" s="21">
        <f t="shared" ca="1" si="54"/>
        <v>0</v>
      </c>
      <c r="AA74" s="21">
        <f t="shared" ca="1" si="54"/>
        <v>0</v>
      </c>
      <c r="AB74" s="21">
        <f t="shared" ca="1" si="54"/>
        <v>0</v>
      </c>
      <c r="AC74" s="21">
        <f t="shared" ca="1" si="54"/>
        <v>0</v>
      </c>
      <c r="AD74" s="21">
        <f t="shared" ca="1" si="54"/>
        <v>0</v>
      </c>
      <c r="AE74" s="21">
        <f t="shared" ca="1" si="54"/>
        <v>0</v>
      </c>
      <c r="AF74" s="21">
        <f t="shared" ca="1" si="54"/>
        <v>0</v>
      </c>
      <c r="AG74" s="21">
        <f t="shared" ca="1" si="54"/>
        <v>0</v>
      </c>
      <c r="AH74" s="21">
        <f t="shared" ca="1" si="54"/>
        <v>0</v>
      </c>
      <c r="AI74" s="21">
        <f t="shared" ca="1" si="58"/>
        <v>0</v>
      </c>
      <c r="AJ74" s="21">
        <f t="shared" ca="1" si="58"/>
        <v>0</v>
      </c>
      <c r="AK74" s="21">
        <f t="shared" ca="1" si="58"/>
        <v>0</v>
      </c>
      <c r="AL74" s="21">
        <f t="shared" ca="1" si="58"/>
        <v>0</v>
      </c>
      <c r="AM74" s="21">
        <f t="shared" ca="1" si="58"/>
        <v>0</v>
      </c>
      <c r="AN74" s="21">
        <f t="shared" ca="1" si="58"/>
        <v>0</v>
      </c>
      <c r="AO74" s="21">
        <f t="shared" ca="1" si="58"/>
        <v>0</v>
      </c>
      <c r="AP74" s="21">
        <f t="shared" ca="1" si="58"/>
        <v>0</v>
      </c>
      <c r="AQ74" s="21">
        <f t="shared" ca="1" si="58"/>
        <v>0</v>
      </c>
      <c r="AR74" s="21">
        <f t="shared" ca="1" si="58"/>
        <v>0</v>
      </c>
      <c r="AS74" s="21">
        <f t="shared" ca="1" si="55"/>
        <v>0</v>
      </c>
      <c r="AT74" s="21">
        <f t="shared" ca="1" si="55"/>
        <v>0</v>
      </c>
      <c r="AU74" s="21">
        <f t="shared" ca="1" si="55"/>
        <v>0</v>
      </c>
      <c r="AV74" s="21">
        <f t="shared" ca="1" si="55"/>
        <v>0</v>
      </c>
      <c r="AW74" s="21">
        <f t="shared" ca="1" si="55"/>
        <v>0</v>
      </c>
      <c r="AX74" s="21">
        <f t="shared" ca="1" si="55"/>
        <v>0</v>
      </c>
      <c r="AY74" s="21">
        <f t="shared" ca="1" si="55"/>
        <v>0</v>
      </c>
      <c r="AZ74" s="21">
        <f t="shared" ca="1" si="55"/>
        <v>0</v>
      </c>
      <c r="BA74" s="21">
        <f t="shared" ca="1" si="55"/>
        <v>0</v>
      </c>
      <c r="BB74" s="21">
        <f t="shared" ca="1" si="55"/>
        <v>0</v>
      </c>
      <c r="BC74" s="21">
        <f t="shared" ca="1" si="53"/>
        <v>0</v>
      </c>
      <c r="BD74" s="21">
        <f t="shared" ca="1" si="53"/>
        <v>1438731.4400000006</v>
      </c>
      <c r="BE74" s="21">
        <f t="shared" ca="1" si="53"/>
        <v>0</v>
      </c>
      <c r="BF74" s="21">
        <f t="shared" ca="1" si="53"/>
        <v>0</v>
      </c>
      <c r="BG74" s="21">
        <f t="shared" ca="1" si="53"/>
        <v>0</v>
      </c>
      <c r="BH74" s="21">
        <f t="shared" ca="1" si="53"/>
        <v>0</v>
      </c>
      <c r="BI74" s="21">
        <f t="shared" ca="1" si="53"/>
        <v>0</v>
      </c>
      <c r="BJ74" s="21">
        <f t="shared" ca="1" si="53"/>
        <v>0</v>
      </c>
      <c r="BK74" s="21">
        <f t="shared" ca="1" si="53"/>
        <v>0</v>
      </c>
      <c r="BL74" s="21">
        <f t="shared" ca="1" si="53"/>
        <v>0</v>
      </c>
      <c r="BM74" s="21">
        <f t="shared" ca="1" si="52"/>
        <v>0</v>
      </c>
      <c r="BN74" s="21">
        <f t="shared" ca="1" si="52"/>
        <v>0</v>
      </c>
      <c r="BO74" s="21">
        <f t="shared" ca="1" si="52"/>
        <v>0</v>
      </c>
      <c r="BP74" s="21">
        <f t="shared" ca="1" si="52"/>
        <v>0</v>
      </c>
      <c r="BQ74" s="21">
        <f t="shared" ca="1" si="52"/>
        <v>0</v>
      </c>
      <c r="BR74" s="21">
        <f t="shared" ca="1" si="52"/>
        <v>0</v>
      </c>
      <c r="BS74" s="21">
        <f t="shared" ca="1" si="52"/>
        <v>0</v>
      </c>
      <c r="BT74" s="21">
        <f t="shared" ca="1" si="52"/>
        <v>0</v>
      </c>
      <c r="BU74" s="21">
        <f t="shared" ca="1" si="52"/>
        <v>0</v>
      </c>
      <c r="BV74" s="21">
        <f t="shared" ca="1" si="52"/>
        <v>0</v>
      </c>
      <c r="BW74" s="21">
        <f t="shared" ca="1" si="52"/>
        <v>0</v>
      </c>
      <c r="BX74" s="21">
        <f t="shared" ca="1" si="52"/>
        <v>0</v>
      </c>
      <c r="BY74" s="21">
        <f t="shared" ca="1" si="52"/>
        <v>0</v>
      </c>
      <c r="BZ74" s="21">
        <f t="shared" ca="1" si="52"/>
        <v>0</v>
      </c>
      <c r="CA74" s="21">
        <f t="shared" ca="1" si="52"/>
        <v>0</v>
      </c>
      <c r="CB74" s="21">
        <f t="shared" ca="1" si="52"/>
        <v>0</v>
      </c>
      <c r="CC74" s="21">
        <f t="shared" ca="1" si="59"/>
        <v>0</v>
      </c>
      <c r="CD74" s="21">
        <f t="shared" ca="1" si="59"/>
        <v>0</v>
      </c>
      <c r="CE74" s="21">
        <f t="shared" ca="1" si="59"/>
        <v>0</v>
      </c>
      <c r="CF74" s="21">
        <f t="shared" ca="1" si="59"/>
        <v>0</v>
      </c>
      <c r="CG74" s="21">
        <f t="shared" ca="1" si="59"/>
        <v>0</v>
      </c>
      <c r="CH74" s="21">
        <f t="shared" ca="1" si="59"/>
        <v>0</v>
      </c>
      <c r="CI74" s="21">
        <f t="shared" ca="1" si="59"/>
        <v>0</v>
      </c>
      <c r="CJ74" s="22">
        <f t="shared" ca="1" si="25"/>
        <v>10937754.709999999</v>
      </c>
      <c r="CK74" s="21">
        <f t="shared" ca="1" si="48"/>
        <v>0</v>
      </c>
      <c r="CL74" s="21">
        <f t="shared" ca="1" si="48"/>
        <v>0</v>
      </c>
      <c r="CM74" s="22">
        <f t="shared" ca="1" si="26"/>
        <v>10937754.709999999</v>
      </c>
      <c r="CN74" s="21">
        <f t="shared" ca="1" si="49"/>
        <v>25173.899999999998</v>
      </c>
      <c r="CO74" s="21">
        <f t="shared" ca="1" si="49"/>
        <v>10912580.809999999</v>
      </c>
      <c r="CP74" s="22">
        <f t="shared" ca="1" si="27"/>
        <v>0</v>
      </c>
      <c r="CQ74" s="21">
        <f t="shared" ca="1" si="60"/>
        <v>0</v>
      </c>
      <c r="CR74" s="21">
        <f t="shared" ca="1" si="60"/>
        <v>0</v>
      </c>
      <c r="CS74" s="21">
        <f t="shared" ca="1" si="60"/>
        <v>0</v>
      </c>
      <c r="CT74" s="21">
        <f t="shared" ca="1" si="60"/>
        <v>0</v>
      </c>
      <c r="CU74" s="21">
        <f t="shared" ca="1" si="60"/>
        <v>0</v>
      </c>
      <c r="CV74" s="22">
        <f t="shared" ca="1" si="51"/>
        <v>12376486.15</v>
      </c>
    </row>
    <row r="75" spans="1:100" ht="13.8" x14ac:dyDescent="0.3">
      <c r="A75" s="64" t="s">
        <v>284</v>
      </c>
      <c r="B75" s="20">
        <v>3018</v>
      </c>
      <c r="C75" s="65" t="s">
        <v>252</v>
      </c>
      <c r="D75" s="22">
        <f t="shared" ca="1" si="24"/>
        <v>0</v>
      </c>
      <c r="E75" s="21">
        <f t="shared" ca="1" si="57"/>
        <v>0</v>
      </c>
      <c r="F75" s="21">
        <f t="shared" ca="1" si="57"/>
        <v>0</v>
      </c>
      <c r="G75" s="21">
        <f t="shared" ca="1" si="57"/>
        <v>0</v>
      </c>
      <c r="H75" s="21">
        <f t="shared" ca="1" si="57"/>
        <v>0</v>
      </c>
      <c r="I75" s="21">
        <f t="shared" ca="1" si="57"/>
        <v>0</v>
      </c>
      <c r="J75" s="21">
        <f t="shared" ca="1" si="57"/>
        <v>0</v>
      </c>
      <c r="K75" s="21">
        <f t="shared" ca="1" si="57"/>
        <v>0</v>
      </c>
      <c r="L75" s="21">
        <f t="shared" ca="1" si="57"/>
        <v>0</v>
      </c>
      <c r="M75" s="21">
        <f t="shared" ca="1" si="57"/>
        <v>0</v>
      </c>
      <c r="N75" s="21">
        <f t="shared" ca="1" si="57"/>
        <v>0</v>
      </c>
      <c r="O75" s="21">
        <f t="shared" ca="1" si="57"/>
        <v>0</v>
      </c>
      <c r="P75" s="21">
        <f t="shared" ca="1" si="57"/>
        <v>0</v>
      </c>
      <c r="Q75" s="21">
        <f t="shared" ca="1" si="57"/>
        <v>0</v>
      </c>
      <c r="R75" s="21">
        <f t="shared" ca="1" si="57"/>
        <v>0</v>
      </c>
      <c r="S75" s="21">
        <f t="shared" ca="1" si="57"/>
        <v>0</v>
      </c>
      <c r="T75" s="21">
        <f t="shared" ca="1" si="57"/>
        <v>0</v>
      </c>
      <c r="U75" s="21">
        <f t="shared" ca="1" si="54"/>
        <v>0</v>
      </c>
      <c r="V75" s="21">
        <f t="shared" ca="1" si="54"/>
        <v>0</v>
      </c>
      <c r="W75" s="21">
        <f t="shared" ca="1" si="54"/>
        <v>0</v>
      </c>
      <c r="X75" s="21">
        <f t="shared" ca="1" si="54"/>
        <v>0</v>
      </c>
      <c r="Y75" s="21">
        <f t="shared" ca="1" si="54"/>
        <v>0</v>
      </c>
      <c r="Z75" s="21">
        <f t="shared" ca="1" si="54"/>
        <v>0</v>
      </c>
      <c r="AA75" s="21">
        <f t="shared" ca="1" si="54"/>
        <v>0</v>
      </c>
      <c r="AB75" s="21">
        <f t="shared" ca="1" si="54"/>
        <v>0</v>
      </c>
      <c r="AC75" s="21">
        <f t="shared" ca="1" si="54"/>
        <v>0</v>
      </c>
      <c r="AD75" s="21">
        <f t="shared" ca="1" si="54"/>
        <v>0</v>
      </c>
      <c r="AE75" s="21">
        <f t="shared" ca="1" si="54"/>
        <v>0</v>
      </c>
      <c r="AF75" s="21">
        <f t="shared" ca="1" si="54"/>
        <v>0</v>
      </c>
      <c r="AG75" s="21">
        <f t="shared" ca="1" si="54"/>
        <v>0</v>
      </c>
      <c r="AH75" s="21">
        <f t="shared" ca="1" si="54"/>
        <v>0</v>
      </c>
      <c r="AI75" s="21">
        <f t="shared" ca="1" si="58"/>
        <v>0</v>
      </c>
      <c r="AJ75" s="21">
        <f t="shared" ca="1" si="58"/>
        <v>0</v>
      </c>
      <c r="AK75" s="21">
        <f t="shared" ca="1" si="58"/>
        <v>0</v>
      </c>
      <c r="AL75" s="21">
        <f t="shared" ca="1" si="58"/>
        <v>0</v>
      </c>
      <c r="AM75" s="21">
        <f t="shared" ca="1" si="58"/>
        <v>0</v>
      </c>
      <c r="AN75" s="21">
        <f t="shared" ca="1" si="58"/>
        <v>0</v>
      </c>
      <c r="AO75" s="21">
        <f t="shared" ca="1" si="58"/>
        <v>0</v>
      </c>
      <c r="AP75" s="21">
        <f t="shared" ca="1" si="58"/>
        <v>0</v>
      </c>
      <c r="AQ75" s="21">
        <f t="shared" ca="1" si="58"/>
        <v>0</v>
      </c>
      <c r="AR75" s="21">
        <f t="shared" ca="1" si="58"/>
        <v>0</v>
      </c>
      <c r="AS75" s="21">
        <f t="shared" ca="1" si="55"/>
        <v>0</v>
      </c>
      <c r="AT75" s="21">
        <f t="shared" ca="1" si="55"/>
        <v>0</v>
      </c>
      <c r="AU75" s="21">
        <f t="shared" ca="1" si="55"/>
        <v>0</v>
      </c>
      <c r="AV75" s="21">
        <f t="shared" ca="1" si="55"/>
        <v>0</v>
      </c>
      <c r="AW75" s="21">
        <f t="shared" ca="1" si="55"/>
        <v>0</v>
      </c>
      <c r="AX75" s="21">
        <f t="shared" ca="1" si="55"/>
        <v>0</v>
      </c>
      <c r="AY75" s="21">
        <f t="shared" ca="1" si="55"/>
        <v>0</v>
      </c>
      <c r="AZ75" s="21">
        <f t="shared" ca="1" si="55"/>
        <v>0</v>
      </c>
      <c r="BA75" s="21">
        <f t="shared" ca="1" si="55"/>
        <v>0</v>
      </c>
      <c r="BB75" s="21">
        <f t="shared" ca="1" si="55"/>
        <v>0</v>
      </c>
      <c r="BC75" s="21">
        <f t="shared" ca="1" si="53"/>
        <v>0</v>
      </c>
      <c r="BD75" s="21">
        <f t="shared" ca="1" si="53"/>
        <v>2033162.9800000258</v>
      </c>
      <c r="BE75" s="21">
        <f t="shared" ca="1" si="53"/>
        <v>0</v>
      </c>
      <c r="BF75" s="21">
        <f t="shared" ca="1" si="53"/>
        <v>0</v>
      </c>
      <c r="BG75" s="21">
        <f t="shared" ca="1" si="53"/>
        <v>0</v>
      </c>
      <c r="BH75" s="21">
        <f t="shared" ca="1" si="53"/>
        <v>0</v>
      </c>
      <c r="BI75" s="21">
        <f t="shared" ca="1" si="53"/>
        <v>0</v>
      </c>
      <c r="BJ75" s="21">
        <f t="shared" ca="1" si="53"/>
        <v>0</v>
      </c>
      <c r="BK75" s="21">
        <f t="shared" ca="1" si="53"/>
        <v>0</v>
      </c>
      <c r="BL75" s="21">
        <f t="shared" ca="1" si="53"/>
        <v>0</v>
      </c>
      <c r="BM75" s="21">
        <f t="shared" ca="1" si="52"/>
        <v>0</v>
      </c>
      <c r="BN75" s="21">
        <f t="shared" ca="1" si="52"/>
        <v>0</v>
      </c>
      <c r="BO75" s="21">
        <f t="shared" ca="1" si="52"/>
        <v>0</v>
      </c>
      <c r="BP75" s="21">
        <f t="shared" ca="1" si="52"/>
        <v>0</v>
      </c>
      <c r="BQ75" s="21">
        <f t="shared" ca="1" si="52"/>
        <v>0</v>
      </c>
      <c r="BR75" s="21">
        <f t="shared" ca="1" si="52"/>
        <v>0</v>
      </c>
      <c r="BS75" s="21">
        <f t="shared" ca="1" si="52"/>
        <v>0</v>
      </c>
      <c r="BT75" s="21">
        <f t="shared" ca="1" si="52"/>
        <v>0</v>
      </c>
      <c r="BU75" s="21">
        <f t="shared" ca="1" si="52"/>
        <v>0</v>
      </c>
      <c r="BV75" s="21">
        <f t="shared" ca="1" si="52"/>
        <v>0</v>
      </c>
      <c r="BW75" s="21">
        <f t="shared" ca="1" si="52"/>
        <v>0</v>
      </c>
      <c r="BX75" s="21">
        <f t="shared" ca="1" si="52"/>
        <v>0</v>
      </c>
      <c r="BY75" s="21">
        <f t="shared" ca="1" si="52"/>
        <v>0</v>
      </c>
      <c r="BZ75" s="21">
        <f t="shared" ca="1" si="52"/>
        <v>0</v>
      </c>
      <c r="CA75" s="21">
        <f t="shared" ca="1" si="52"/>
        <v>0</v>
      </c>
      <c r="CB75" s="21">
        <f t="shared" ca="1" si="52"/>
        <v>0</v>
      </c>
      <c r="CC75" s="21">
        <f t="shared" ca="1" si="59"/>
        <v>0</v>
      </c>
      <c r="CD75" s="21">
        <f t="shared" ca="1" si="59"/>
        <v>0</v>
      </c>
      <c r="CE75" s="21">
        <f t="shared" ca="1" si="59"/>
        <v>0</v>
      </c>
      <c r="CF75" s="21">
        <f t="shared" ca="1" si="59"/>
        <v>0</v>
      </c>
      <c r="CG75" s="21">
        <f t="shared" ca="1" si="59"/>
        <v>0</v>
      </c>
      <c r="CH75" s="21">
        <f t="shared" ca="1" si="59"/>
        <v>0</v>
      </c>
      <c r="CI75" s="21">
        <f t="shared" ca="1" si="59"/>
        <v>0</v>
      </c>
      <c r="CJ75" s="22">
        <f t="shared" ca="1" si="25"/>
        <v>0</v>
      </c>
      <c r="CK75" s="21">
        <f t="shared" ca="1" si="48"/>
        <v>0</v>
      </c>
      <c r="CL75" s="21">
        <f t="shared" ca="1" si="48"/>
        <v>0</v>
      </c>
      <c r="CM75" s="22">
        <f t="shared" ca="1" si="26"/>
        <v>0</v>
      </c>
      <c r="CN75" s="21">
        <f t="shared" ca="1" si="49"/>
        <v>0</v>
      </c>
      <c r="CO75" s="21">
        <f t="shared" ca="1" si="49"/>
        <v>0</v>
      </c>
      <c r="CP75" s="22">
        <f t="shared" ca="1" si="27"/>
        <v>0</v>
      </c>
      <c r="CQ75" s="21">
        <f t="shared" ca="1" si="60"/>
        <v>0</v>
      </c>
      <c r="CR75" s="21">
        <f t="shared" ca="1" si="60"/>
        <v>0</v>
      </c>
      <c r="CS75" s="21">
        <f t="shared" ca="1" si="60"/>
        <v>0</v>
      </c>
      <c r="CT75" s="21">
        <f t="shared" ca="1" si="60"/>
        <v>0</v>
      </c>
      <c r="CU75" s="21">
        <f t="shared" ca="1" si="60"/>
        <v>0</v>
      </c>
      <c r="CV75" s="22">
        <f t="shared" ca="1" si="51"/>
        <v>2033162.9800000258</v>
      </c>
    </row>
    <row r="76" spans="1:100" ht="13.8" x14ac:dyDescent="0.3">
      <c r="A76" s="66" t="s">
        <v>286</v>
      </c>
      <c r="B76" s="55">
        <v>9000</v>
      </c>
      <c r="C76" s="65" t="s">
        <v>287</v>
      </c>
      <c r="D76" s="56">
        <f t="shared" ref="D76:BO76" ca="1" si="61">SUMIF($C$7:$C$75,"HD",D$7:D$75)</f>
        <v>10555167546.511129</v>
      </c>
      <c r="E76" s="56">
        <f t="shared" ca="1" si="61"/>
        <v>519503963.1026035</v>
      </c>
      <c r="F76" s="56">
        <f t="shared" ca="1" si="61"/>
        <v>4676433121.7575188</v>
      </c>
      <c r="G76" s="56">
        <f t="shared" ca="1" si="61"/>
        <v>5359230461.6510067</v>
      </c>
      <c r="H76" s="56">
        <f t="shared" ca="1" si="61"/>
        <v>554644931.57084441</v>
      </c>
      <c r="I76" s="56">
        <f t="shared" ca="1" si="61"/>
        <v>61784898.903730534</v>
      </c>
      <c r="J76" s="56">
        <f t="shared" ca="1" si="61"/>
        <v>1459364.2800000014</v>
      </c>
      <c r="K76" s="56">
        <f t="shared" ca="1" si="61"/>
        <v>51044799.580000006</v>
      </c>
      <c r="L76" s="56">
        <f t="shared" ca="1" si="61"/>
        <v>7658825.5463199988</v>
      </c>
      <c r="M76" s="56">
        <f t="shared" ca="1" si="61"/>
        <v>0</v>
      </c>
      <c r="N76" s="56">
        <f t="shared" ca="1" si="61"/>
        <v>535878.88</v>
      </c>
      <c r="O76" s="56">
        <f t="shared" ca="1" si="61"/>
        <v>971506338.64137805</v>
      </c>
      <c r="P76" s="56">
        <f t="shared" ca="1" si="61"/>
        <v>14399943.949999999</v>
      </c>
      <c r="Q76" s="56">
        <f t="shared" ca="1" si="61"/>
        <v>1455898711.2890759</v>
      </c>
      <c r="R76" s="56">
        <f t="shared" ca="1" si="61"/>
        <v>0</v>
      </c>
      <c r="S76" s="56">
        <f t="shared" ca="1" si="61"/>
        <v>0</v>
      </c>
      <c r="T76" s="56">
        <f t="shared" ca="1" si="61"/>
        <v>10553287329.653679</v>
      </c>
      <c r="U76" s="56">
        <f t="shared" ca="1" si="61"/>
        <v>1010818627.0944571</v>
      </c>
      <c r="V76" s="56">
        <f t="shared" ca="1" si="61"/>
        <v>658368491.57167661</v>
      </c>
      <c r="W76" s="56">
        <f t="shared" ca="1" si="61"/>
        <v>1200898774.5544536</v>
      </c>
      <c r="X76" s="56">
        <f t="shared" ca="1" si="61"/>
        <v>695087.64000000071</v>
      </c>
      <c r="Y76" s="56">
        <f t="shared" ca="1" si="61"/>
        <v>314025295.86688411</v>
      </c>
      <c r="Z76" s="56">
        <f t="shared" ca="1" si="61"/>
        <v>1509874644.9531357</v>
      </c>
      <c r="AA76" s="56">
        <f t="shared" ca="1" si="61"/>
        <v>52718.739999999874</v>
      </c>
      <c r="AB76" s="56">
        <f t="shared" ca="1" si="61"/>
        <v>2090639.0599999998</v>
      </c>
      <c r="AC76" s="56">
        <f t="shared" ca="1" si="61"/>
        <v>51804322.554128394</v>
      </c>
      <c r="AD76" s="56">
        <f t="shared" ca="1" si="61"/>
        <v>110657079.85333757</v>
      </c>
      <c r="AE76" s="56">
        <f t="shared" ca="1" si="61"/>
        <v>50124.15</v>
      </c>
      <c r="AF76" s="56">
        <f t="shared" ca="1" si="61"/>
        <v>12291578.779989999</v>
      </c>
      <c r="AG76" s="56">
        <f t="shared" ca="1" si="61"/>
        <v>327002959.68000001</v>
      </c>
      <c r="AH76" s="56">
        <f t="shared" ca="1" si="61"/>
        <v>240431624.38999999</v>
      </c>
      <c r="AI76" s="56">
        <f t="shared" ca="1" si="61"/>
        <v>24361928.329999998</v>
      </c>
      <c r="AJ76" s="56">
        <f t="shared" ca="1" si="61"/>
        <v>70891102.16317369</v>
      </c>
      <c r="AK76" s="56">
        <f t="shared" ca="1" si="61"/>
        <v>235289.9899942</v>
      </c>
      <c r="AL76" s="56">
        <f t="shared" ca="1" si="61"/>
        <v>0</v>
      </c>
      <c r="AM76" s="56">
        <f t="shared" ca="1" si="61"/>
        <v>416440811.00626498</v>
      </c>
      <c r="AN76" s="56">
        <f t="shared" ca="1" si="61"/>
        <v>4853268.7400000012</v>
      </c>
      <c r="AO76" s="56">
        <f t="shared" ca="1" si="61"/>
        <v>56697449.729999997</v>
      </c>
      <c r="AP76" s="56">
        <f t="shared" ca="1" si="61"/>
        <v>9074514.0953951012</v>
      </c>
      <c r="AQ76" s="56">
        <f t="shared" ca="1" si="61"/>
        <v>0</v>
      </c>
      <c r="AR76" s="56">
        <f t="shared" ca="1" si="61"/>
        <v>0</v>
      </c>
      <c r="AS76" s="56">
        <f t="shared" ca="1" si="61"/>
        <v>0</v>
      </c>
      <c r="AT76" s="56">
        <f t="shared" ca="1" si="61"/>
        <v>1410620187.0787244</v>
      </c>
      <c r="AU76" s="56">
        <f t="shared" ca="1" si="61"/>
        <v>353177316.45218015</v>
      </c>
      <c r="AV76" s="56">
        <f t="shared" ca="1" si="61"/>
        <v>110910844.46783291</v>
      </c>
      <c r="AW76" s="56">
        <f t="shared" ca="1" si="61"/>
        <v>0</v>
      </c>
      <c r="AX76" s="56">
        <f t="shared" ca="1" si="61"/>
        <v>35629180.968110003</v>
      </c>
      <c r="AY76" s="56">
        <f t="shared" ca="1" si="61"/>
        <v>0</v>
      </c>
      <c r="AZ76" s="56">
        <f t="shared" ca="1" si="61"/>
        <v>0</v>
      </c>
      <c r="BA76" s="56">
        <f t="shared" ca="1" si="61"/>
        <v>0</v>
      </c>
      <c r="BB76" s="56">
        <f t="shared" ca="1" si="61"/>
        <v>0</v>
      </c>
      <c r="BC76" s="56">
        <f t="shared" ca="1" si="61"/>
        <v>0</v>
      </c>
      <c r="BD76" s="56">
        <f t="shared" ca="1" si="61"/>
        <v>175654959.73117161</v>
      </c>
      <c r="BE76" s="56">
        <f t="shared" ca="1" si="61"/>
        <v>610</v>
      </c>
      <c r="BF76" s="56">
        <f t="shared" ca="1" si="61"/>
        <v>0</v>
      </c>
      <c r="BG76" s="56">
        <f t="shared" ca="1" si="61"/>
        <v>0</v>
      </c>
      <c r="BH76" s="56">
        <f t="shared" ca="1" si="61"/>
        <v>26363.79</v>
      </c>
      <c r="BI76" s="56">
        <f t="shared" ca="1" si="61"/>
        <v>238679589.8200205</v>
      </c>
      <c r="BJ76" s="56">
        <f t="shared" ca="1" si="61"/>
        <v>24640831.887661003</v>
      </c>
      <c r="BK76" s="56">
        <f t="shared" ca="1" si="61"/>
        <v>0</v>
      </c>
      <c r="BL76" s="56">
        <f t="shared" ca="1" si="61"/>
        <v>12535618.220003</v>
      </c>
      <c r="BM76" s="56">
        <f t="shared" ca="1" si="61"/>
        <v>183290195.28000003</v>
      </c>
      <c r="BN76" s="56">
        <f t="shared" ca="1" si="61"/>
        <v>115129036.06162229</v>
      </c>
      <c r="BO76" s="56">
        <f t="shared" ca="1" si="61"/>
        <v>0</v>
      </c>
      <c r="BP76" s="56">
        <f t="shared" ref="BP76:CV76" ca="1" si="62">SUMIF($C$7:$C$75,"HD",BP$7:BP$75)</f>
        <v>3048047559.925374</v>
      </c>
      <c r="BQ76" s="56">
        <f t="shared" ca="1" si="62"/>
        <v>165850102.70349795</v>
      </c>
      <c r="BR76" s="56">
        <f t="shared" ca="1" si="62"/>
        <v>4847395919.6121855</v>
      </c>
      <c r="BS76" s="56">
        <f t="shared" ca="1" si="62"/>
        <v>9283320259.4055176</v>
      </c>
      <c r="BT76" s="56">
        <f t="shared" ca="1" si="62"/>
        <v>0</v>
      </c>
      <c r="BU76" s="56">
        <f t="shared" ca="1" si="62"/>
        <v>0</v>
      </c>
      <c r="BV76" s="56">
        <f t="shared" ca="1" si="62"/>
        <v>74608675.005750984</v>
      </c>
      <c r="BW76" s="56">
        <f t="shared" ca="1" si="62"/>
        <v>0</v>
      </c>
      <c r="BX76" s="56">
        <f t="shared" ca="1" si="62"/>
        <v>12035972.17</v>
      </c>
      <c r="BY76" s="56">
        <f t="shared" ca="1" si="62"/>
        <v>0</v>
      </c>
      <c r="BZ76" s="56">
        <f t="shared" ca="1" si="62"/>
        <v>361188684.60000002</v>
      </c>
      <c r="CA76" s="56">
        <f t="shared" ca="1" si="62"/>
        <v>330398738.17000002</v>
      </c>
      <c r="CB76" s="56">
        <f t="shared" ca="1" si="62"/>
        <v>4486915353.2800007</v>
      </c>
      <c r="CC76" s="56">
        <f t="shared" ca="1" si="62"/>
        <v>40723268.579999998</v>
      </c>
      <c r="CD76" s="56">
        <f t="shared" ca="1" si="62"/>
        <v>2075624437.8900001</v>
      </c>
      <c r="CE76" s="56">
        <f t="shared" ca="1" si="62"/>
        <v>37978024.319999941</v>
      </c>
      <c r="CF76" s="56">
        <f t="shared" ca="1" si="62"/>
        <v>0</v>
      </c>
      <c r="CG76" s="56">
        <f t="shared" ca="1" si="62"/>
        <v>43129847.609999999</v>
      </c>
      <c r="CH76" s="56">
        <f t="shared" ca="1" si="62"/>
        <v>342022224.05000001</v>
      </c>
      <c r="CI76" s="56">
        <f t="shared" ca="1" si="62"/>
        <v>9405262.3704761919</v>
      </c>
      <c r="CJ76" s="56">
        <f t="shared" ca="1" si="62"/>
        <v>19508024849.248955</v>
      </c>
      <c r="CK76" s="56">
        <f t="shared" ca="1" si="62"/>
        <v>9794669.0999999288</v>
      </c>
      <c r="CL76" s="56">
        <f t="shared" ca="1" si="62"/>
        <v>500173.62</v>
      </c>
      <c r="CM76" s="56">
        <f t="shared" ca="1" si="62"/>
        <v>5248534196.603055</v>
      </c>
      <c r="CN76" s="56">
        <f t="shared" ca="1" si="62"/>
        <v>237109191.03268644</v>
      </c>
      <c r="CO76" s="56">
        <f t="shared" ca="1" si="62"/>
        <v>5011425005.5703688</v>
      </c>
      <c r="CP76" s="56">
        <f t="shared" ca="1" si="62"/>
        <v>14249195809.9259</v>
      </c>
      <c r="CQ76" s="56">
        <f t="shared" ca="1" si="62"/>
        <v>546768179.37994576</v>
      </c>
      <c r="CR76" s="56">
        <f t="shared" ca="1" si="62"/>
        <v>13702427630.545956</v>
      </c>
      <c r="CS76" s="56">
        <f t="shared" ca="1" si="62"/>
        <v>107352179.60935727</v>
      </c>
      <c r="CT76" s="56">
        <f t="shared" ca="1" si="62"/>
        <v>1504240.81</v>
      </c>
      <c r="CU76" s="56">
        <f t="shared" ca="1" si="62"/>
        <v>240.84</v>
      </c>
      <c r="CV76" s="56">
        <f t="shared" ca="1" si="62"/>
        <v>77684825475.707489</v>
      </c>
    </row>
    <row r="77" spans="1:100" ht="13.8" x14ac:dyDescent="0.3">
      <c r="A77" s="66" t="s">
        <v>289</v>
      </c>
      <c r="B77" s="55">
        <v>9001</v>
      </c>
      <c r="C77" s="65" t="s">
        <v>290</v>
      </c>
      <c r="D77" s="56">
        <f t="shared" ref="D77:BO77" ca="1" si="63">SUMIF($C$7:$C$75,"H",D$7:D$75)+SUMIF($C$7:$C$75,"E",D$7:D$75)</f>
        <v>0</v>
      </c>
      <c r="E77" s="56">
        <f t="shared" ca="1" si="63"/>
        <v>0</v>
      </c>
      <c r="F77" s="56">
        <f t="shared" ca="1" si="63"/>
        <v>0</v>
      </c>
      <c r="G77" s="56">
        <f t="shared" ca="1" si="63"/>
        <v>0</v>
      </c>
      <c r="H77" s="56">
        <f t="shared" ca="1" si="63"/>
        <v>0</v>
      </c>
      <c r="I77" s="56">
        <f t="shared" ca="1" si="63"/>
        <v>0</v>
      </c>
      <c r="J77" s="56">
        <f t="shared" ca="1" si="63"/>
        <v>0</v>
      </c>
      <c r="K77" s="56">
        <f t="shared" ca="1" si="63"/>
        <v>0</v>
      </c>
      <c r="L77" s="56">
        <f t="shared" ca="1" si="63"/>
        <v>0</v>
      </c>
      <c r="M77" s="56">
        <f t="shared" ca="1" si="63"/>
        <v>0</v>
      </c>
      <c r="N77" s="56">
        <f t="shared" ca="1" si="63"/>
        <v>0</v>
      </c>
      <c r="O77" s="56">
        <f t="shared" ca="1" si="63"/>
        <v>0</v>
      </c>
      <c r="P77" s="56">
        <f t="shared" ca="1" si="63"/>
        <v>0</v>
      </c>
      <c r="Q77" s="56">
        <f t="shared" ca="1" si="63"/>
        <v>0</v>
      </c>
      <c r="R77" s="56">
        <f t="shared" ca="1" si="63"/>
        <v>0</v>
      </c>
      <c r="S77" s="56">
        <f t="shared" ca="1" si="63"/>
        <v>0</v>
      </c>
      <c r="T77" s="56">
        <f t="shared" ca="1" si="63"/>
        <v>0</v>
      </c>
      <c r="U77" s="56">
        <f t="shared" ca="1" si="63"/>
        <v>0</v>
      </c>
      <c r="V77" s="56">
        <f t="shared" ca="1" si="63"/>
        <v>0</v>
      </c>
      <c r="W77" s="56">
        <f t="shared" ca="1" si="63"/>
        <v>0</v>
      </c>
      <c r="X77" s="56">
        <f t="shared" ca="1" si="63"/>
        <v>0</v>
      </c>
      <c r="Y77" s="56">
        <f t="shared" ca="1" si="63"/>
        <v>0</v>
      </c>
      <c r="Z77" s="56">
        <f t="shared" ca="1" si="63"/>
        <v>0</v>
      </c>
      <c r="AA77" s="56">
        <f t="shared" ca="1" si="63"/>
        <v>0</v>
      </c>
      <c r="AB77" s="56">
        <f t="shared" ca="1" si="63"/>
        <v>0</v>
      </c>
      <c r="AC77" s="56">
        <f t="shared" ca="1" si="63"/>
        <v>0</v>
      </c>
      <c r="AD77" s="56">
        <f t="shared" ca="1" si="63"/>
        <v>0</v>
      </c>
      <c r="AE77" s="56">
        <f t="shared" ca="1" si="63"/>
        <v>0</v>
      </c>
      <c r="AF77" s="56">
        <f t="shared" ca="1" si="63"/>
        <v>0</v>
      </c>
      <c r="AG77" s="56">
        <f t="shared" ca="1" si="63"/>
        <v>0</v>
      </c>
      <c r="AH77" s="56">
        <f t="shared" ca="1" si="63"/>
        <v>0</v>
      </c>
      <c r="AI77" s="56">
        <f t="shared" ca="1" si="63"/>
        <v>0</v>
      </c>
      <c r="AJ77" s="56">
        <f t="shared" ca="1" si="63"/>
        <v>0</v>
      </c>
      <c r="AK77" s="56">
        <f t="shared" ca="1" si="63"/>
        <v>0</v>
      </c>
      <c r="AL77" s="56">
        <f t="shared" ca="1" si="63"/>
        <v>0</v>
      </c>
      <c r="AM77" s="56">
        <f t="shared" ca="1" si="63"/>
        <v>0</v>
      </c>
      <c r="AN77" s="56">
        <f t="shared" ca="1" si="63"/>
        <v>0</v>
      </c>
      <c r="AO77" s="56">
        <f t="shared" ca="1" si="63"/>
        <v>0</v>
      </c>
      <c r="AP77" s="56">
        <f t="shared" ca="1" si="63"/>
        <v>0</v>
      </c>
      <c r="AQ77" s="56">
        <f t="shared" ca="1" si="63"/>
        <v>0</v>
      </c>
      <c r="AR77" s="56">
        <f t="shared" ca="1" si="63"/>
        <v>0</v>
      </c>
      <c r="AS77" s="56">
        <f t="shared" ca="1" si="63"/>
        <v>0</v>
      </c>
      <c r="AT77" s="56">
        <f t="shared" ca="1" si="63"/>
        <v>0</v>
      </c>
      <c r="AU77" s="56">
        <f t="shared" ca="1" si="63"/>
        <v>0</v>
      </c>
      <c r="AV77" s="56">
        <f t="shared" ca="1" si="63"/>
        <v>0</v>
      </c>
      <c r="AW77" s="56">
        <f t="shared" ca="1" si="63"/>
        <v>0</v>
      </c>
      <c r="AX77" s="56">
        <f t="shared" ca="1" si="63"/>
        <v>0</v>
      </c>
      <c r="AY77" s="56">
        <f t="shared" ca="1" si="63"/>
        <v>0</v>
      </c>
      <c r="AZ77" s="56">
        <f t="shared" ca="1" si="63"/>
        <v>0</v>
      </c>
      <c r="BA77" s="56">
        <f t="shared" ca="1" si="63"/>
        <v>0</v>
      </c>
      <c r="BB77" s="56">
        <f t="shared" ca="1" si="63"/>
        <v>0</v>
      </c>
      <c r="BC77" s="56">
        <f t="shared" ca="1" si="63"/>
        <v>0</v>
      </c>
      <c r="BD77" s="56">
        <f t="shared" ca="1" si="63"/>
        <v>17080194.733782947</v>
      </c>
      <c r="BE77" s="56">
        <f t="shared" ca="1" si="63"/>
        <v>5313287.2699999455</v>
      </c>
      <c r="BF77" s="56">
        <f t="shared" ca="1" si="63"/>
        <v>0</v>
      </c>
      <c r="BG77" s="56">
        <f t="shared" ca="1" si="63"/>
        <v>0</v>
      </c>
      <c r="BH77" s="56">
        <f t="shared" ca="1" si="63"/>
        <v>0</v>
      </c>
      <c r="BI77" s="56">
        <f t="shared" ca="1" si="63"/>
        <v>0</v>
      </c>
      <c r="BJ77" s="56">
        <f t="shared" ca="1" si="63"/>
        <v>0</v>
      </c>
      <c r="BK77" s="56">
        <f t="shared" ca="1" si="63"/>
        <v>0</v>
      </c>
      <c r="BL77" s="56">
        <f t="shared" ca="1" si="63"/>
        <v>0</v>
      </c>
      <c r="BM77" s="56">
        <f t="shared" ca="1" si="63"/>
        <v>0</v>
      </c>
      <c r="BN77" s="56">
        <f t="shared" ca="1" si="63"/>
        <v>0</v>
      </c>
      <c r="BO77" s="56">
        <f t="shared" ca="1" si="63"/>
        <v>0</v>
      </c>
      <c r="BP77" s="56">
        <f t="shared" ref="BP77:CV77" ca="1" si="64">SUMIF($C$7:$C$75,"H",BP$7:BP$75)+SUMIF($C$7:$C$75,"E",BP$7:BP$75)</f>
        <v>0</v>
      </c>
      <c r="BQ77" s="56">
        <f t="shared" ca="1" si="64"/>
        <v>0</v>
      </c>
      <c r="BR77" s="56">
        <f t="shared" ca="1" si="64"/>
        <v>0</v>
      </c>
      <c r="BS77" s="56">
        <f t="shared" ca="1" si="64"/>
        <v>0</v>
      </c>
      <c r="BT77" s="56">
        <f t="shared" ca="1" si="64"/>
        <v>0</v>
      </c>
      <c r="BU77" s="56">
        <f t="shared" ca="1" si="64"/>
        <v>0</v>
      </c>
      <c r="BV77" s="56">
        <f t="shared" ca="1" si="64"/>
        <v>0</v>
      </c>
      <c r="BW77" s="56">
        <f t="shared" ca="1" si="64"/>
        <v>0</v>
      </c>
      <c r="BX77" s="56">
        <f t="shared" ca="1" si="64"/>
        <v>0</v>
      </c>
      <c r="BY77" s="56">
        <f t="shared" ca="1" si="64"/>
        <v>0</v>
      </c>
      <c r="BZ77" s="56">
        <f t="shared" ca="1" si="64"/>
        <v>0</v>
      </c>
      <c r="CA77" s="56">
        <f t="shared" ca="1" si="64"/>
        <v>0</v>
      </c>
      <c r="CB77" s="56">
        <f t="shared" ca="1" si="64"/>
        <v>0</v>
      </c>
      <c r="CC77" s="56">
        <f t="shared" ca="1" si="64"/>
        <v>0</v>
      </c>
      <c r="CD77" s="56">
        <f t="shared" ca="1" si="64"/>
        <v>0</v>
      </c>
      <c r="CE77" s="56">
        <f t="shared" ca="1" si="64"/>
        <v>0</v>
      </c>
      <c r="CF77" s="56">
        <f t="shared" ca="1" si="64"/>
        <v>0</v>
      </c>
      <c r="CG77" s="56">
        <f t="shared" ca="1" si="64"/>
        <v>0</v>
      </c>
      <c r="CH77" s="56">
        <f t="shared" ca="1" si="64"/>
        <v>0</v>
      </c>
      <c r="CI77" s="56">
        <f t="shared" ca="1" si="64"/>
        <v>363.48571428571427</v>
      </c>
      <c r="CJ77" s="56">
        <f t="shared" ca="1" si="64"/>
        <v>870717980.3799994</v>
      </c>
      <c r="CK77" s="56">
        <f t="shared" ca="1" si="64"/>
        <v>1200</v>
      </c>
      <c r="CL77" s="56">
        <f t="shared" ca="1" si="64"/>
        <v>0</v>
      </c>
      <c r="CM77" s="56">
        <f t="shared" ca="1" si="64"/>
        <v>420357322.25999862</v>
      </c>
      <c r="CN77" s="56">
        <f t="shared" ca="1" si="64"/>
        <v>1722759.7399999998</v>
      </c>
      <c r="CO77" s="56">
        <f t="shared" ca="1" si="64"/>
        <v>418634562.51999855</v>
      </c>
      <c r="CP77" s="56">
        <f t="shared" ca="1" si="64"/>
        <v>450359458.1200009</v>
      </c>
      <c r="CQ77" s="56">
        <f t="shared" ca="1" si="64"/>
        <v>23330674.690000005</v>
      </c>
      <c r="CR77" s="56">
        <f t="shared" ca="1" si="64"/>
        <v>427028783.4300009</v>
      </c>
      <c r="CS77" s="56">
        <f t="shared" ca="1" si="64"/>
        <v>2121454.58</v>
      </c>
      <c r="CT77" s="56">
        <f t="shared" ca="1" si="64"/>
        <v>0</v>
      </c>
      <c r="CU77" s="56">
        <f t="shared" ca="1" si="64"/>
        <v>0</v>
      </c>
      <c r="CV77" s="56">
        <f t="shared" ca="1" si="64"/>
        <v>895233280.44949663</v>
      </c>
    </row>
    <row r="78" spans="1:100" ht="13.8" x14ac:dyDescent="0.3">
      <c r="A78" s="66" t="s">
        <v>292</v>
      </c>
      <c r="B78" s="55">
        <v>9003</v>
      </c>
      <c r="C78" s="65" t="s">
        <v>293</v>
      </c>
      <c r="D78" s="56">
        <f t="shared" ref="D78:BO78" ca="1" si="65">D76+D77</f>
        <v>10555167546.511129</v>
      </c>
      <c r="E78" s="56">
        <f t="shared" ca="1" si="65"/>
        <v>519503963.1026035</v>
      </c>
      <c r="F78" s="56">
        <f t="shared" ca="1" si="65"/>
        <v>4676433121.7575188</v>
      </c>
      <c r="G78" s="56">
        <f t="shared" ca="1" si="65"/>
        <v>5359230461.6510067</v>
      </c>
      <c r="H78" s="56">
        <f t="shared" ca="1" si="65"/>
        <v>554644931.57084441</v>
      </c>
      <c r="I78" s="56">
        <f t="shared" ca="1" si="65"/>
        <v>61784898.903730534</v>
      </c>
      <c r="J78" s="56">
        <f t="shared" ca="1" si="65"/>
        <v>1459364.2800000014</v>
      </c>
      <c r="K78" s="56">
        <f t="shared" ca="1" si="65"/>
        <v>51044799.580000006</v>
      </c>
      <c r="L78" s="56">
        <f t="shared" ca="1" si="65"/>
        <v>7658825.5463199988</v>
      </c>
      <c r="M78" s="56">
        <f t="shared" ca="1" si="65"/>
        <v>0</v>
      </c>
      <c r="N78" s="56">
        <f t="shared" ca="1" si="65"/>
        <v>535878.88</v>
      </c>
      <c r="O78" s="56">
        <f t="shared" ca="1" si="65"/>
        <v>971506338.64137805</v>
      </c>
      <c r="P78" s="56">
        <f t="shared" ca="1" si="65"/>
        <v>14399943.949999999</v>
      </c>
      <c r="Q78" s="56">
        <f t="shared" ca="1" si="65"/>
        <v>1455898711.2890759</v>
      </c>
      <c r="R78" s="56">
        <f t="shared" ca="1" si="65"/>
        <v>0</v>
      </c>
      <c r="S78" s="56">
        <f t="shared" ca="1" si="65"/>
        <v>0</v>
      </c>
      <c r="T78" s="56">
        <f t="shared" ca="1" si="65"/>
        <v>10553287329.653679</v>
      </c>
      <c r="U78" s="56">
        <f t="shared" ca="1" si="65"/>
        <v>1010818627.0944571</v>
      </c>
      <c r="V78" s="56">
        <f t="shared" ca="1" si="65"/>
        <v>658368491.57167661</v>
      </c>
      <c r="W78" s="56">
        <f t="shared" ca="1" si="65"/>
        <v>1200898774.5544536</v>
      </c>
      <c r="X78" s="56">
        <f t="shared" ca="1" si="65"/>
        <v>695087.64000000071</v>
      </c>
      <c r="Y78" s="56">
        <f t="shared" ca="1" si="65"/>
        <v>314025295.86688411</v>
      </c>
      <c r="Z78" s="56">
        <f t="shared" ca="1" si="65"/>
        <v>1509874644.9531357</v>
      </c>
      <c r="AA78" s="56">
        <f t="shared" ca="1" si="65"/>
        <v>52718.739999999874</v>
      </c>
      <c r="AB78" s="56">
        <f t="shared" ca="1" si="65"/>
        <v>2090639.0599999998</v>
      </c>
      <c r="AC78" s="56">
        <f t="shared" ca="1" si="65"/>
        <v>51804322.554128394</v>
      </c>
      <c r="AD78" s="56">
        <f t="shared" ca="1" si="65"/>
        <v>110657079.85333757</v>
      </c>
      <c r="AE78" s="56">
        <f t="shared" ca="1" si="65"/>
        <v>50124.15</v>
      </c>
      <c r="AF78" s="56">
        <f t="shared" ca="1" si="65"/>
        <v>12291578.779989999</v>
      </c>
      <c r="AG78" s="56">
        <f t="shared" ca="1" si="65"/>
        <v>327002959.68000001</v>
      </c>
      <c r="AH78" s="56">
        <f t="shared" ca="1" si="65"/>
        <v>240431624.38999999</v>
      </c>
      <c r="AI78" s="56">
        <f t="shared" ca="1" si="65"/>
        <v>24361928.329999998</v>
      </c>
      <c r="AJ78" s="56">
        <f t="shared" ca="1" si="65"/>
        <v>70891102.16317369</v>
      </c>
      <c r="AK78" s="56">
        <f t="shared" ca="1" si="65"/>
        <v>235289.9899942</v>
      </c>
      <c r="AL78" s="56">
        <f t="shared" ca="1" si="65"/>
        <v>0</v>
      </c>
      <c r="AM78" s="56">
        <f t="shared" ca="1" si="65"/>
        <v>416440811.00626498</v>
      </c>
      <c r="AN78" s="56">
        <f t="shared" ca="1" si="65"/>
        <v>4853268.7400000012</v>
      </c>
      <c r="AO78" s="56">
        <f t="shared" ca="1" si="65"/>
        <v>56697449.729999997</v>
      </c>
      <c r="AP78" s="56">
        <f t="shared" ca="1" si="65"/>
        <v>9074514.0953951012</v>
      </c>
      <c r="AQ78" s="56">
        <f t="shared" ca="1" si="65"/>
        <v>0</v>
      </c>
      <c r="AR78" s="56">
        <f t="shared" ca="1" si="65"/>
        <v>0</v>
      </c>
      <c r="AS78" s="56">
        <f t="shared" ca="1" si="65"/>
        <v>0</v>
      </c>
      <c r="AT78" s="56">
        <f t="shared" ca="1" si="65"/>
        <v>1410620187.0787244</v>
      </c>
      <c r="AU78" s="56">
        <f t="shared" ca="1" si="65"/>
        <v>353177316.45218015</v>
      </c>
      <c r="AV78" s="56">
        <f t="shared" ca="1" si="65"/>
        <v>110910844.46783291</v>
      </c>
      <c r="AW78" s="56">
        <f t="shared" ca="1" si="65"/>
        <v>0</v>
      </c>
      <c r="AX78" s="56">
        <f t="shared" ca="1" si="65"/>
        <v>35629180.968110003</v>
      </c>
      <c r="AY78" s="56">
        <f t="shared" ca="1" si="65"/>
        <v>0</v>
      </c>
      <c r="AZ78" s="56">
        <f t="shared" ca="1" si="65"/>
        <v>0</v>
      </c>
      <c r="BA78" s="56">
        <f t="shared" ca="1" si="65"/>
        <v>0</v>
      </c>
      <c r="BB78" s="56">
        <f t="shared" ca="1" si="65"/>
        <v>0</v>
      </c>
      <c r="BC78" s="56">
        <f t="shared" ca="1" si="65"/>
        <v>0</v>
      </c>
      <c r="BD78" s="56">
        <f t="shared" ca="1" si="65"/>
        <v>192735154.46495456</v>
      </c>
      <c r="BE78" s="56">
        <f t="shared" ca="1" si="65"/>
        <v>5313897.2699999455</v>
      </c>
      <c r="BF78" s="56">
        <f t="shared" ca="1" si="65"/>
        <v>0</v>
      </c>
      <c r="BG78" s="56">
        <f t="shared" ca="1" si="65"/>
        <v>0</v>
      </c>
      <c r="BH78" s="56">
        <f t="shared" ca="1" si="65"/>
        <v>26363.79</v>
      </c>
      <c r="BI78" s="56">
        <f t="shared" ca="1" si="65"/>
        <v>238679589.8200205</v>
      </c>
      <c r="BJ78" s="56">
        <f t="shared" ca="1" si="65"/>
        <v>24640831.887661003</v>
      </c>
      <c r="BK78" s="56">
        <f t="shared" ca="1" si="65"/>
        <v>0</v>
      </c>
      <c r="BL78" s="56">
        <f t="shared" ca="1" si="65"/>
        <v>12535618.220003</v>
      </c>
      <c r="BM78" s="56">
        <f t="shared" ca="1" si="65"/>
        <v>183290195.28000003</v>
      </c>
      <c r="BN78" s="56">
        <f t="shared" ca="1" si="65"/>
        <v>115129036.06162229</v>
      </c>
      <c r="BO78" s="56">
        <f t="shared" ca="1" si="65"/>
        <v>0</v>
      </c>
      <c r="BP78" s="56">
        <f t="shared" ref="BP78:BT78" ca="1" si="66">BP76+BP77</f>
        <v>3048047559.925374</v>
      </c>
      <c r="BQ78" s="56">
        <f t="shared" ca="1" si="66"/>
        <v>165850102.70349795</v>
      </c>
      <c r="BR78" s="56">
        <f t="shared" ca="1" si="66"/>
        <v>4847395919.6121855</v>
      </c>
      <c r="BS78" s="56">
        <f t="shared" ca="1" si="66"/>
        <v>9283320259.4055176</v>
      </c>
      <c r="BT78" s="56">
        <f t="shared" ca="1" si="66"/>
        <v>0</v>
      </c>
      <c r="BU78" s="56">
        <f ca="1">BU76+BU77</f>
        <v>0</v>
      </c>
      <c r="BV78" s="56">
        <f ca="1">BV76+BV77</f>
        <v>74608675.005750984</v>
      </c>
      <c r="BW78" s="56">
        <f ca="1">BW76+BW77</f>
        <v>0</v>
      </c>
      <c r="BX78" s="56">
        <f t="shared" ref="BX78:CV78" ca="1" si="67">BX76+BX77</f>
        <v>12035972.17</v>
      </c>
      <c r="BY78" s="56">
        <f t="shared" ca="1" si="67"/>
        <v>0</v>
      </c>
      <c r="BZ78" s="56">
        <f t="shared" ca="1" si="67"/>
        <v>361188684.60000002</v>
      </c>
      <c r="CA78" s="56">
        <f t="shared" ca="1" si="67"/>
        <v>330398738.17000002</v>
      </c>
      <c r="CB78" s="56">
        <f t="shared" ca="1" si="67"/>
        <v>4486915353.2800007</v>
      </c>
      <c r="CC78" s="56">
        <f t="shared" ca="1" si="67"/>
        <v>40723268.579999998</v>
      </c>
      <c r="CD78" s="56">
        <f t="shared" ca="1" si="67"/>
        <v>2075624437.8900001</v>
      </c>
      <c r="CE78" s="56">
        <f t="shared" ca="1" si="67"/>
        <v>37978024.319999941</v>
      </c>
      <c r="CF78" s="56">
        <f t="shared" ca="1" si="67"/>
        <v>0</v>
      </c>
      <c r="CG78" s="56">
        <f t="shared" ca="1" si="67"/>
        <v>43129847.609999999</v>
      </c>
      <c r="CH78" s="56">
        <f t="shared" ca="1" si="67"/>
        <v>342022224.05000001</v>
      </c>
      <c r="CI78" s="56">
        <f t="shared" ca="1" si="67"/>
        <v>9405625.8561904784</v>
      </c>
      <c r="CJ78" s="56">
        <f t="shared" ca="1" si="67"/>
        <v>20378742829.628956</v>
      </c>
      <c r="CK78" s="56">
        <f t="shared" ca="1" si="67"/>
        <v>9795869.0999999288</v>
      </c>
      <c r="CL78" s="56">
        <f t="shared" ca="1" si="67"/>
        <v>500173.62</v>
      </c>
      <c r="CM78" s="56">
        <f t="shared" ca="1" si="67"/>
        <v>5668891518.8630533</v>
      </c>
      <c r="CN78" s="56">
        <f t="shared" ca="1" si="67"/>
        <v>238831950.77268645</v>
      </c>
      <c r="CO78" s="56">
        <f t="shared" ca="1" si="67"/>
        <v>5430059568.0903673</v>
      </c>
      <c r="CP78" s="56">
        <f t="shared" ca="1" si="67"/>
        <v>14699555268.0459</v>
      </c>
      <c r="CQ78" s="56">
        <f t="shared" ca="1" si="67"/>
        <v>570098854.06994581</v>
      </c>
      <c r="CR78" s="56">
        <f t="shared" ca="1" si="67"/>
        <v>14129456413.975956</v>
      </c>
      <c r="CS78" s="56">
        <f t="shared" ca="1" si="67"/>
        <v>109473634.18935727</v>
      </c>
      <c r="CT78" s="56">
        <f t="shared" ca="1" si="67"/>
        <v>1504240.81</v>
      </c>
      <c r="CU78" s="56">
        <f t="shared" ca="1" si="67"/>
        <v>240.84</v>
      </c>
      <c r="CV78" s="56">
        <f t="shared" ca="1" si="67"/>
        <v>78580058756.156982</v>
      </c>
    </row>
  </sheetData>
  <mergeCells count="1">
    <mergeCell ref="E2:G2"/>
  </mergeCells>
  <dataValidations count="1">
    <dataValidation type="list" allowBlank="1" showInputMessage="1" showErrorMessage="1" sqref="B2" xr:uid="{65DD88B3-1432-41C1-B2D8-AC79DB14973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9AA0-49AF-4C87-A00E-56A82A91D9A6}">
  <dimension ref="A1:U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1" width="15.6640625" style="3" customWidth="1"/>
    <col min="22" max="22" width="4" style="3" customWidth="1"/>
    <col min="23" max="16384" width="9.109375" style="3"/>
  </cols>
  <sheetData>
    <row r="1" spans="1:21" ht="15" customHeight="1" x14ac:dyDescent="0.3">
      <c r="A1" s="1" t="s">
        <v>0</v>
      </c>
      <c r="B1" s="2"/>
      <c r="C1" s="2"/>
    </row>
    <row r="2" spans="1:21" ht="15" customHeight="1" x14ac:dyDescent="0.3">
      <c r="A2" s="1" t="s">
        <v>317</v>
      </c>
      <c r="B2" s="68" t="s">
        <v>8</v>
      </c>
      <c r="C2" s="2"/>
      <c r="E2" s="81" t="s">
        <v>1</v>
      </c>
      <c r="F2" s="82"/>
      <c r="G2" s="83"/>
      <c r="O2" s="5"/>
    </row>
    <row r="3" spans="1:21" ht="15" customHeight="1" x14ac:dyDescent="0.3">
      <c r="A3" s="4" t="s">
        <v>357</v>
      </c>
      <c r="B3" s="2"/>
      <c r="C3" s="2"/>
    </row>
    <row r="4" spans="1:21" ht="22.5" customHeight="1" x14ac:dyDescent="0.25"/>
    <row r="5" spans="1:2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796</v>
      </c>
      <c r="K5" s="10">
        <v>797</v>
      </c>
      <c r="L5" s="10">
        <v>908</v>
      </c>
      <c r="M5" s="10">
        <v>909</v>
      </c>
      <c r="N5" s="10">
        <v>910</v>
      </c>
      <c r="O5" s="10">
        <v>91001</v>
      </c>
      <c r="P5" s="10">
        <v>91002</v>
      </c>
      <c r="Q5" s="10">
        <v>911</v>
      </c>
      <c r="R5" s="10">
        <v>91101</v>
      </c>
      <c r="S5" s="10">
        <v>91102</v>
      </c>
      <c r="T5" s="10">
        <v>799</v>
      </c>
      <c r="U5" s="69"/>
    </row>
    <row r="6" spans="1:2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  <c r="P6" s="7" t="s">
        <v>26</v>
      </c>
      <c r="Q6" s="7" t="s">
        <v>27</v>
      </c>
      <c r="R6" s="7" t="s">
        <v>25</v>
      </c>
      <c r="S6" s="7" t="s">
        <v>26</v>
      </c>
      <c r="T6" s="7" t="s">
        <v>132</v>
      </c>
      <c r="U6" s="69" t="s">
        <v>318</v>
      </c>
    </row>
    <row r="7" spans="1:2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ca="1">L7+M7+N7+Q7</f>
        <v>0</v>
      </c>
      <c r="L7" s="21">
        <f t="shared" ref="L7:M22" ca="1" si="1">IFERROR(INDIRECT("'"&amp;$B$2&amp;"'!"&amp;ADDRESS(MATCH($B7,INDIRECT("'"&amp;$B$2&amp;"'!$B$1:$B$1095"),0),MATCH(L$5,INDIRECT("'"&amp;$B$2&amp;"'!5:5"),0))),0)</f>
        <v>0</v>
      </c>
      <c r="M7" s="21">
        <f t="shared" ca="1" si="1"/>
        <v>0</v>
      </c>
      <c r="N7" s="22">
        <f ca="1">+O7+P7</f>
        <v>0</v>
      </c>
      <c r="O7" s="21">
        <f t="shared" ref="O7:P22" ca="1" si="2">IFERROR(INDIRECT("'"&amp;$B$2&amp;"'!"&amp;ADDRESS(MATCH($B7,INDIRECT("'"&amp;$B$2&amp;"'!$B$1:$B$1095"),0),MATCH(O$5,INDIRECT("'"&amp;$B$2&amp;"'!5:5"),0))),0)</f>
        <v>0</v>
      </c>
      <c r="P7" s="21">
        <f t="shared" ca="1" si="2"/>
        <v>0</v>
      </c>
      <c r="Q7" s="22">
        <f ca="1">+R7+S7</f>
        <v>0</v>
      </c>
      <c r="R7" s="21">
        <f t="shared" ref="R7:T22" ca="1" si="3">IFERROR(INDIRECT("'"&amp;$B$2&amp;"'!"&amp;ADDRESS(MATCH($B7,INDIRECT("'"&amp;$B$2&amp;"'!$B$1:$B$1095"),0),MATCH(R$5,INDIRECT("'"&amp;$B$2&amp;"'!5:5"),0))),0)</f>
        <v>0</v>
      </c>
      <c r="S7" s="21">
        <f t="shared" ca="1" si="3"/>
        <v>0</v>
      </c>
      <c r="T7" s="21">
        <f t="shared" ca="1" si="3"/>
        <v>0</v>
      </c>
      <c r="U7" s="22">
        <f ca="1">SUM(D7:K7)+T7</f>
        <v>0</v>
      </c>
    </row>
    <row r="8" spans="1:2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ref="K8:K71" ca="1" si="4">L8+M8+N8+Q8</f>
        <v>0</v>
      </c>
      <c r="L8" s="21">
        <f t="shared" ca="1" si="1"/>
        <v>0</v>
      </c>
      <c r="M8" s="21">
        <f t="shared" ca="1" si="1"/>
        <v>0</v>
      </c>
      <c r="N8" s="22">
        <f t="shared" ref="N8:N71" ca="1" si="5">+O8+P8</f>
        <v>0</v>
      </c>
      <c r="O8" s="21">
        <f t="shared" ca="1" si="2"/>
        <v>0</v>
      </c>
      <c r="P8" s="21">
        <f t="shared" ca="1" si="2"/>
        <v>0</v>
      </c>
      <c r="Q8" s="22">
        <f t="shared" ref="Q8:Q71" ca="1" si="6">+R8+S8</f>
        <v>0</v>
      </c>
      <c r="R8" s="21">
        <f t="shared" ca="1" si="3"/>
        <v>0</v>
      </c>
      <c r="S8" s="21">
        <f t="shared" ca="1" si="3"/>
        <v>0</v>
      </c>
      <c r="T8" s="21">
        <f t="shared" ca="1" si="3"/>
        <v>0</v>
      </c>
      <c r="U8" s="22">
        <f t="shared" ref="U8:U18" ca="1" si="7">SUM(D8:K8)+T8</f>
        <v>0</v>
      </c>
    </row>
    <row r="9" spans="1:2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4"/>
        <v>0</v>
      </c>
      <c r="L9" s="21">
        <f t="shared" ca="1" si="1"/>
        <v>0</v>
      </c>
      <c r="M9" s="21">
        <f t="shared" ca="1" si="1"/>
        <v>0</v>
      </c>
      <c r="N9" s="22">
        <f t="shared" ca="1" si="5"/>
        <v>0</v>
      </c>
      <c r="O9" s="21">
        <f t="shared" ca="1" si="2"/>
        <v>0</v>
      </c>
      <c r="P9" s="21">
        <f t="shared" ca="1" si="2"/>
        <v>0</v>
      </c>
      <c r="Q9" s="22">
        <f t="shared" ca="1" si="6"/>
        <v>0</v>
      </c>
      <c r="R9" s="21">
        <f t="shared" ca="1" si="3"/>
        <v>0</v>
      </c>
      <c r="S9" s="21">
        <f t="shared" ca="1" si="3"/>
        <v>0</v>
      </c>
      <c r="T9" s="21">
        <f t="shared" ca="1" si="3"/>
        <v>0</v>
      </c>
      <c r="U9" s="22">
        <f t="shared" ca="1" si="7"/>
        <v>0</v>
      </c>
    </row>
    <row r="10" spans="1:2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4"/>
        <v>0</v>
      </c>
      <c r="L10" s="21">
        <f t="shared" ca="1" si="1"/>
        <v>0</v>
      </c>
      <c r="M10" s="21">
        <f t="shared" ca="1" si="1"/>
        <v>0</v>
      </c>
      <c r="N10" s="22">
        <f t="shared" ca="1" si="5"/>
        <v>0</v>
      </c>
      <c r="O10" s="21">
        <f t="shared" ca="1" si="2"/>
        <v>0</v>
      </c>
      <c r="P10" s="21">
        <f t="shared" ca="1" si="2"/>
        <v>0</v>
      </c>
      <c r="Q10" s="22">
        <f t="shared" ca="1" si="6"/>
        <v>0</v>
      </c>
      <c r="R10" s="21">
        <f t="shared" ca="1" si="3"/>
        <v>0</v>
      </c>
      <c r="S10" s="21">
        <f t="shared" ca="1" si="3"/>
        <v>0</v>
      </c>
      <c r="T10" s="21">
        <f t="shared" ca="1" si="3"/>
        <v>0</v>
      </c>
      <c r="U10" s="22">
        <f t="shared" ca="1" si="7"/>
        <v>0</v>
      </c>
    </row>
    <row r="11" spans="1:2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4"/>
        <v>0</v>
      </c>
      <c r="L11" s="21">
        <f t="shared" ca="1" si="1"/>
        <v>0</v>
      </c>
      <c r="M11" s="21">
        <f t="shared" ca="1" si="1"/>
        <v>0</v>
      </c>
      <c r="N11" s="22">
        <f t="shared" ca="1" si="5"/>
        <v>0</v>
      </c>
      <c r="O11" s="21">
        <f t="shared" ca="1" si="2"/>
        <v>0</v>
      </c>
      <c r="P11" s="21">
        <f t="shared" ca="1" si="2"/>
        <v>0</v>
      </c>
      <c r="Q11" s="22">
        <f t="shared" ca="1" si="6"/>
        <v>0</v>
      </c>
      <c r="R11" s="21">
        <f t="shared" ca="1" si="3"/>
        <v>0</v>
      </c>
      <c r="S11" s="21">
        <f t="shared" ca="1" si="3"/>
        <v>0</v>
      </c>
      <c r="T11" s="21">
        <f t="shared" ca="1" si="3"/>
        <v>0</v>
      </c>
      <c r="U11" s="22">
        <f t="shared" ca="1" si="7"/>
        <v>0</v>
      </c>
    </row>
    <row r="12" spans="1:2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4"/>
        <v>0</v>
      </c>
      <c r="L12" s="21">
        <f t="shared" ca="1" si="1"/>
        <v>0</v>
      </c>
      <c r="M12" s="21">
        <f t="shared" ca="1" si="1"/>
        <v>0</v>
      </c>
      <c r="N12" s="22">
        <f t="shared" ca="1" si="5"/>
        <v>0</v>
      </c>
      <c r="O12" s="21">
        <f t="shared" ca="1" si="2"/>
        <v>0</v>
      </c>
      <c r="P12" s="21">
        <f t="shared" ca="1" si="2"/>
        <v>0</v>
      </c>
      <c r="Q12" s="22">
        <f t="shared" ca="1" si="6"/>
        <v>0</v>
      </c>
      <c r="R12" s="21">
        <f t="shared" ca="1" si="3"/>
        <v>0</v>
      </c>
      <c r="S12" s="21">
        <f t="shared" ca="1" si="3"/>
        <v>0</v>
      </c>
      <c r="T12" s="21">
        <f t="shared" ca="1" si="3"/>
        <v>0</v>
      </c>
      <c r="U12" s="22">
        <f t="shared" ca="1" si="7"/>
        <v>0</v>
      </c>
    </row>
    <row r="13" spans="1:2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4"/>
        <v>0</v>
      </c>
      <c r="L13" s="21">
        <f t="shared" ca="1" si="1"/>
        <v>0</v>
      </c>
      <c r="M13" s="21">
        <f t="shared" ca="1" si="1"/>
        <v>0</v>
      </c>
      <c r="N13" s="22">
        <f t="shared" ca="1" si="5"/>
        <v>0</v>
      </c>
      <c r="O13" s="21">
        <f t="shared" ca="1" si="2"/>
        <v>0</v>
      </c>
      <c r="P13" s="21">
        <f t="shared" ca="1" si="2"/>
        <v>0</v>
      </c>
      <c r="Q13" s="22">
        <f t="shared" ca="1" si="6"/>
        <v>0</v>
      </c>
      <c r="R13" s="21">
        <f t="shared" ca="1" si="3"/>
        <v>0</v>
      </c>
      <c r="S13" s="21">
        <f t="shared" ca="1" si="3"/>
        <v>0</v>
      </c>
      <c r="T13" s="21">
        <f t="shared" ca="1" si="3"/>
        <v>0</v>
      </c>
      <c r="U13" s="22">
        <f t="shared" ca="1" si="7"/>
        <v>0</v>
      </c>
    </row>
    <row r="14" spans="1:2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4"/>
        <v>0</v>
      </c>
      <c r="L14" s="21">
        <f t="shared" ca="1" si="1"/>
        <v>0</v>
      </c>
      <c r="M14" s="21">
        <f t="shared" ca="1" si="1"/>
        <v>0</v>
      </c>
      <c r="N14" s="22">
        <f t="shared" ca="1" si="5"/>
        <v>0</v>
      </c>
      <c r="O14" s="21">
        <f t="shared" ca="1" si="2"/>
        <v>0</v>
      </c>
      <c r="P14" s="21">
        <f t="shared" ca="1" si="2"/>
        <v>0</v>
      </c>
      <c r="Q14" s="22">
        <f t="shared" ca="1" si="6"/>
        <v>0</v>
      </c>
      <c r="R14" s="21">
        <f t="shared" ca="1" si="3"/>
        <v>0</v>
      </c>
      <c r="S14" s="21">
        <f t="shared" ca="1" si="3"/>
        <v>0</v>
      </c>
      <c r="T14" s="21">
        <f t="shared" ca="1" si="3"/>
        <v>0</v>
      </c>
      <c r="U14" s="22">
        <f t="shared" ca="1" si="7"/>
        <v>0</v>
      </c>
    </row>
    <row r="15" spans="1:2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4"/>
        <v>0</v>
      </c>
      <c r="L15" s="21">
        <f t="shared" ca="1" si="1"/>
        <v>0</v>
      </c>
      <c r="M15" s="21">
        <f t="shared" ca="1" si="1"/>
        <v>0</v>
      </c>
      <c r="N15" s="22">
        <f t="shared" ca="1" si="5"/>
        <v>0</v>
      </c>
      <c r="O15" s="21">
        <f t="shared" ca="1" si="2"/>
        <v>0</v>
      </c>
      <c r="P15" s="21">
        <f t="shared" ca="1" si="2"/>
        <v>0</v>
      </c>
      <c r="Q15" s="22">
        <f t="shared" ca="1" si="6"/>
        <v>0</v>
      </c>
      <c r="R15" s="21">
        <f t="shared" ca="1" si="3"/>
        <v>0</v>
      </c>
      <c r="S15" s="21">
        <f t="shared" ca="1" si="3"/>
        <v>0</v>
      </c>
      <c r="T15" s="21">
        <f t="shared" ca="1" si="3"/>
        <v>0</v>
      </c>
      <c r="U15" s="22">
        <f t="shared" ca="1" si="7"/>
        <v>0</v>
      </c>
    </row>
    <row r="16" spans="1:2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4"/>
        <v>0</v>
      </c>
      <c r="L16" s="21">
        <f t="shared" ca="1" si="1"/>
        <v>0</v>
      </c>
      <c r="M16" s="21">
        <f t="shared" ca="1" si="1"/>
        <v>0</v>
      </c>
      <c r="N16" s="22">
        <f t="shared" ca="1" si="5"/>
        <v>0</v>
      </c>
      <c r="O16" s="21">
        <f t="shared" ca="1" si="2"/>
        <v>0</v>
      </c>
      <c r="P16" s="21">
        <f t="shared" ca="1" si="2"/>
        <v>0</v>
      </c>
      <c r="Q16" s="22">
        <f t="shared" ca="1" si="6"/>
        <v>0</v>
      </c>
      <c r="R16" s="21">
        <f t="shared" ca="1" si="3"/>
        <v>0</v>
      </c>
      <c r="S16" s="21">
        <f t="shared" ca="1" si="3"/>
        <v>0</v>
      </c>
      <c r="T16" s="21">
        <f t="shared" ca="1" si="3"/>
        <v>0</v>
      </c>
      <c r="U16" s="22">
        <f t="shared" ca="1" si="7"/>
        <v>0</v>
      </c>
    </row>
    <row r="17" spans="1:2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4"/>
        <v>0</v>
      </c>
      <c r="L17" s="21">
        <f t="shared" ca="1" si="1"/>
        <v>0</v>
      </c>
      <c r="M17" s="21">
        <f t="shared" ca="1" si="1"/>
        <v>0</v>
      </c>
      <c r="N17" s="22">
        <f t="shared" ca="1" si="5"/>
        <v>0</v>
      </c>
      <c r="O17" s="21">
        <f t="shared" ca="1" si="2"/>
        <v>0</v>
      </c>
      <c r="P17" s="21">
        <f t="shared" ca="1" si="2"/>
        <v>0</v>
      </c>
      <c r="Q17" s="22">
        <f t="shared" ca="1" si="6"/>
        <v>0</v>
      </c>
      <c r="R17" s="21">
        <f t="shared" ca="1" si="3"/>
        <v>0</v>
      </c>
      <c r="S17" s="21">
        <f t="shared" ca="1" si="3"/>
        <v>0</v>
      </c>
      <c r="T17" s="21">
        <f t="shared" ca="1" si="3"/>
        <v>0</v>
      </c>
      <c r="U17" s="22">
        <f t="shared" ca="1" si="7"/>
        <v>0</v>
      </c>
    </row>
    <row r="18" spans="1:2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4"/>
        <v>0</v>
      </c>
      <c r="L18" s="21">
        <f t="shared" ca="1" si="1"/>
        <v>0</v>
      </c>
      <c r="M18" s="21">
        <f t="shared" ca="1" si="1"/>
        <v>0</v>
      </c>
      <c r="N18" s="22">
        <f t="shared" ca="1" si="5"/>
        <v>0</v>
      </c>
      <c r="O18" s="21">
        <f t="shared" ca="1" si="2"/>
        <v>0</v>
      </c>
      <c r="P18" s="21">
        <f t="shared" ca="1" si="2"/>
        <v>0</v>
      </c>
      <c r="Q18" s="22">
        <f t="shared" ca="1" si="6"/>
        <v>0</v>
      </c>
      <c r="R18" s="21">
        <f t="shared" ca="1" si="3"/>
        <v>0</v>
      </c>
      <c r="S18" s="21">
        <f t="shared" ca="1" si="3"/>
        <v>0</v>
      </c>
      <c r="T18" s="21">
        <f t="shared" ca="1" si="3"/>
        <v>0</v>
      </c>
      <c r="U18" s="22">
        <f t="shared" ca="1" si="7"/>
        <v>0</v>
      </c>
    </row>
    <row r="19" spans="1:2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4"/>
        <v>0</v>
      </c>
      <c r="L19" s="21">
        <f t="shared" ca="1" si="1"/>
        <v>0</v>
      </c>
      <c r="M19" s="21">
        <f t="shared" ca="1" si="1"/>
        <v>0</v>
      </c>
      <c r="N19" s="22">
        <f t="shared" ca="1" si="5"/>
        <v>0</v>
      </c>
      <c r="O19" s="21">
        <f t="shared" ca="1" si="2"/>
        <v>0</v>
      </c>
      <c r="P19" s="21">
        <f t="shared" ca="1" si="2"/>
        <v>0</v>
      </c>
      <c r="Q19" s="22">
        <f t="shared" ca="1" si="6"/>
        <v>0</v>
      </c>
      <c r="R19" s="21">
        <f t="shared" ca="1" si="3"/>
        <v>0</v>
      </c>
      <c r="S19" s="21">
        <f t="shared" ca="1" si="3"/>
        <v>0</v>
      </c>
      <c r="T19" s="21">
        <f t="shared" ca="1" si="3"/>
        <v>0</v>
      </c>
      <c r="U19" s="22">
        <f t="shared" ref="U19:U24" ca="1" si="8">SUM(D19:K19)+T19</f>
        <v>0</v>
      </c>
    </row>
    <row r="20" spans="1:2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4"/>
        <v>0</v>
      </c>
      <c r="L20" s="21">
        <f t="shared" ca="1" si="1"/>
        <v>0</v>
      </c>
      <c r="M20" s="21">
        <f t="shared" ca="1" si="1"/>
        <v>0</v>
      </c>
      <c r="N20" s="22">
        <f t="shared" ca="1" si="5"/>
        <v>0</v>
      </c>
      <c r="O20" s="21">
        <f t="shared" ca="1" si="2"/>
        <v>0</v>
      </c>
      <c r="P20" s="21">
        <f t="shared" ca="1" si="2"/>
        <v>0</v>
      </c>
      <c r="Q20" s="22">
        <f t="shared" ca="1" si="6"/>
        <v>0</v>
      </c>
      <c r="R20" s="21">
        <f t="shared" ca="1" si="3"/>
        <v>0</v>
      </c>
      <c r="S20" s="21">
        <f t="shared" ca="1" si="3"/>
        <v>0</v>
      </c>
      <c r="T20" s="21">
        <f t="shared" ca="1" si="3"/>
        <v>0</v>
      </c>
      <c r="U20" s="22">
        <f t="shared" ca="1" si="8"/>
        <v>0</v>
      </c>
    </row>
    <row r="21" spans="1:2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4"/>
        <v>0</v>
      </c>
      <c r="L21" s="21">
        <f t="shared" ca="1" si="1"/>
        <v>0</v>
      </c>
      <c r="M21" s="21">
        <f t="shared" ca="1" si="1"/>
        <v>0</v>
      </c>
      <c r="N21" s="22">
        <f t="shared" ca="1" si="5"/>
        <v>0</v>
      </c>
      <c r="O21" s="21">
        <f t="shared" ca="1" si="2"/>
        <v>0</v>
      </c>
      <c r="P21" s="21">
        <f t="shared" ca="1" si="2"/>
        <v>0</v>
      </c>
      <c r="Q21" s="22">
        <f t="shared" ca="1" si="6"/>
        <v>0</v>
      </c>
      <c r="R21" s="21">
        <f t="shared" ca="1" si="3"/>
        <v>0</v>
      </c>
      <c r="S21" s="21">
        <f t="shared" ca="1" si="3"/>
        <v>0</v>
      </c>
      <c r="T21" s="21">
        <f t="shared" ca="1" si="3"/>
        <v>0</v>
      </c>
      <c r="U21" s="22">
        <f t="shared" ca="1" si="8"/>
        <v>0</v>
      </c>
    </row>
    <row r="22" spans="1:2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4"/>
        <v>0</v>
      </c>
      <c r="L22" s="21">
        <f t="shared" ca="1" si="1"/>
        <v>0</v>
      </c>
      <c r="M22" s="21">
        <f t="shared" ca="1" si="1"/>
        <v>0</v>
      </c>
      <c r="N22" s="22">
        <f t="shared" ca="1" si="5"/>
        <v>0</v>
      </c>
      <c r="O22" s="21">
        <f t="shared" ca="1" si="2"/>
        <v>0</v>
      </c>
      <c r="P22" s="21">
        <f t="shared" ca="1" si="2"/>
        <v>0</v>
      </c>
      <c r="Q22" s="22">
        <f t="shared" ca="1" si="6"/>
        <v>0</v>
      </c>
      <c r="R22" s="21">
        <f t="shared" ca="1" si="3"/>
        <v>0</v>
      </c>
      <c r="S22" s="21">
        <f t="shared" ca="1" si="3"/>
        <v>0</v>
      </c>
      <c r="T22" s="21">
        <f t="shared" ca="1" si="3"/>
        <v>0</v>
      </c>
      <c r="U22" s="22">
        <f t="shared" ca="1" si="8"/>
        <v>0</v>
      </c>
    </row>
    <row r="23" spans="1:2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9">IFERROR(INDIRECT("'"&amp;$B$2&amp;"'!"&amp;ADDRESS(MATCH($B23,INDIRECT("'"&amp;$B$2&amp;"'!$B$1:$B$1095"),0),MATCH(D$5,INDIRECT("'"&amp;$B$2&amp;"'!5:5"),0))),0)</f>
        <v>0</v>
      </c>
      <c r="E23" s="21">
        <f t="shared" ca="1" si="9"/>
        <v>0</v>
      </c>
      <c r="F23" s="21">
        <f t="shared" ca="1" si="9"/>
        <v>0</v>
      </c>
      <c r="G23" s="21">
        <f t="shared" ca="1" si="9"/>
        <v>0</v>
      </c>
      <c r="H23" s="21">
        <f t="shared" ca="1" si="9"/>
        <v>0</v>
      </c>
      <c r="I23" s="21">
        <f t="shared" ca="1" si="9"/>
        <v>0</v>
      </c>
      <c r="J23" s="21">
        <f t="shared" ca="1" si="9"/>
        <v>0</v>
      </c>
      <c r="K23" s="22">
        <f t="shared" ca="1" si="4"/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t="shared" ca="1" si="5"/>
        <v>0</v>
      </c>
      <c r="O23" s="21">
        <f t="shared" ref="O23:P43" ca="1" si="11">IFERROR(INDIRECT("'"&amp;$B$2&amp;"'!"&amp;ADDRESS(MATCH($B23,INDIRECT("'"&amp;$B$2&amp;"'!$B$1:$B$1095"),0),MATCH(O$5,INDIRECT("'"&amp;$B$2&amp;"'!5:5"),0))),0)</f>
        <v>0</v>
      </c>
      <c r="P23" s="21">
        <f t="shared" ca="1" si="11"/>
        <v>0</v>
      </c>
      <c r="Q23" s="22">
        <f t="shared" ca="1" si="6"/>
        <v>0</v>
      </c>
      <c r="R23" s="21">
        <f t="shared" ref="R23:T38" ca="1" si="12">IFERROR(INDIRECT("'"&amp;$B$2&amp;"'!"&amp;ADDRESS(MATCH($B23,INDIRECT("'"&amp;$B$2&amp;"'!$B$1:$B$1095"),0),MATCH(R$5,INDIRECT("'"&amp;$B$2&amp;"'!5:5"),0))),0)</f>
        <v>0</v>
      </c>
      <c r="S23" s="21">
        <f t="shared" ca="1" si="12"/>
        <v>0</v>
      </c>
      <c r="T23" s="21">
        <f t="shared" ca="1" si="12"/>
        <v>0</v>
      </c>
      <c r="U23" s="22">
        <f t="shared" ca="1" si="8"/>
        <v>0</v>
      </c>
    </row>
    <row r="24" spans="1:2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9"/>
        <v>0</v>
      </c>
      <c r="E24" s="21">
        <f t="shared" ca="1" si="9"/>
        <v>0</v>
      </c>
      <c r="F24" s="21">
        <f t="shared" ca="1" si="9"/>
        <v>0</v>
      </c>
      <c r="G24" s="21">
        <f t="shared" ca="1" si="9"/>
        <v>0</v>
      </c>
      <c r="H24" s="21">
        <f t="shared" ca="1" si="9"/>
        <v>0</v>
      </c>
      <c r="I24" s="21">
        <f t="shared" ca="1" si="9"/>
        <v>0</v>
      </c>
      <c r="J24" s="21">
        <f t="shared" ca="1" si="9"/>
        <v>0</v>
      </c>
      <c r="K24" s="22">
        <f t="shared" ca="1" si="4"/>
        <v>0</v>
      </c>
      <c r="L24" s="21">
        <f t="shared" ca="1" si="10"/>
        <v>0</v>
      </c>
      <c r="M24" s="21">
        <f t="shared" ca="1" si="10"/>
        <v>0</v>
      </c>
      <c r="N24" s="22">
        <f t="shared" ca="1" si="5"/>
        <v>0</v>
      </c>
      <c r="O24" s="21">
        <f t="shared" ca="1" si="11"/>
        <v>0</v>
      </c>
      <c r="P24" s="21">
        <f t="shared" ca="1" si="11"/>
        <v>0</v>
      </c>
      <c r="Q24" s="22">
        <f t="shared" ca="1" si="6"/>
        <v>0</v>
      </c>
      <c r="R24" s="21">
        <f t="shared" ca="1" si="12"/>
        <v>0</v>
      </c>
      <c r="S24" s="21">
        <f t="shared" ca="1" si="12"/>
        <v>0</v>
      </c>
      <c r="T24" s="21">
        <f t="shared" ca="1" si="12"/>
        <v>0</v>
      </c>
      <c r="U24" s="22">
        <f t="shared" ca="1" si="8"/>
        <v>0</v>
      </c>
    </row>
    <row r="25" spans="1:2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9"/>
        <v>0</v>
      </c>
      <c r="E25" s="21">
        <f t="shared" ca="1" si="9"/>
        <v>0</v>
      </c>
      <c r="F25" s="21">
        <f t="shared" ca="1" si="9"/>
        <v>0</v>
      </c>
      <c r="G25" s="21">
        <f t="shared" ca="1" si="9"/>
        <v>0</v>
      </c>
      <c r="H25" s="21">
        <f t="shared" ca="1" si="9"/>
        <v>0</v>
      </c>
      <c r="I25" s="21">
        <f t="shared" ca="1" si="9"/>
        <v>0</v>
      </c>
      <c r="J25" s="21">
        <f t="shared" ca="1" si="9"/>
        <v>0</v>
      </c>
      <c r="K25" s="22">
        <f t="shared" ca="1" si="4"/>
        <v>0</v>
      </c>
      <c r="L25" s="21">
        <f t="shared" ca="1" si="10"/>
        <v>0</v>
      </c>
      <c r="M25" s="21">
        <f t="shared" ca="1" si="10"/>
        <v>0</v>
      </c>
      <c r="N25" s="22">
        <f t="shared" ca="1" si="5"/>
        <v>0</v>
      </c>
      <c r="O25" s="21">
        <f t="shared" ca="1" si="11"/>
        <v>0</v>
      </c>
      <c r="P25" s="21">
        <f t="shared" ca="1" si="11"/>
        <v>0</v>
      </c>
      <c r="Q25" s="22">
        <f t="shared" ca="1" si="6"/>
        <v>0</v>
      </c>
      <c r="R25" s="21">
        <f t="shared" ca="1" si="12"/>
        <v>0</v>
      </c>
      <c r="S25" s="21">
        <f t="shared" ca="1" si="12"/>
        <v>0</v>
      </c>
      <c r="T25" s="21">
        <f t="shared" ca="1" si="12"/>
        <v>0</v>
      </c>
      <c r="U25" s="22">
        <f t="shared" ref="U25:U36" ca="1" si="13">SUM(D25:K25)+T25</f>
        <v>0</v>
      </c>
    </row>
    <row r="26" spans="1:2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9"/>
        <v>0</v>
      </c>
      <c r="E26" s="21">
        <f t="shared" ca="1" si="9"/>
        <v>0</v>
      </c>
      <c r="F26" s="21">
        <f t="shared" ca="1" si="9"/>
        <v>0</v>
      </c>
      <c r="G26" s="21">
        <f t="shared" ca="1" si="9"/>
        <v>0</v>
      </c>
      <c r="H26" s="21">
        <f t="shared" ca="1" si="9"/>
        <v>0</v>
      </c>
      <c r="I26" s="21">
        <f t="shared" ca="1" si="9"/>
        <v>0</v>
      </c>
      <c r="J26" s="21">
        <f t="shared" ca="1" si="9"/>
        <v>0</v>
      </c>
      <c r="K26" s="22">
        <f t="shared" ca="1" si="4"/>
        <v>0</v>
      </c>
      <c r="L26" s="21">
        <f t="shared" ca="1" si="10"/>
        <v>0</v>
      </c>
      <c r="M26" s="21">
        <f t="shared" ca="1" si="10"/>
        <v>0</v>
      </c>
      <c r="N26" s="22">
        <f t="shared" ca="1" si="5"/>
        <v>0</v>
      </c>
      <c r="O26" s="21">
        <f t="shared" ca="1" si="11"/>
        <v>0</v>
      </c>
      <c r="P26" s="21">
        <f t="shared" ca="1" si="11"/>
        <v>0</v>
      </c>
      <c r="Q26" s="22">
        <f t="shared" ca="1" si="6"/>
        <v>0</v>
      </c>
      <c r="R26" s="21">
        <f t="shared" ca="1" si="12"/>
        <v>0</v>
      </c>
      <c r="S26" s="21">
        <f t="shared" ca="1" si="12"/>
        <v>0</v>
      </c>
      <c r="T26" s="21">
        <f t="shared" ca="1" si="12"/>
        <v>0</v>
      </c>
      <c r="U26" s="22">
        <f t="shared" ca="1" si="13"/>
        <v>0</v>
      </c>
    </row>
    <row r="27" spans="1:2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9"/>
        <v>0</v>
      </c>
      <c r="E27" s="21">
        <f t="shared" ca="1" si="9"/>
        <v>0</v>
      </c>
      <c r="F27" s="21">
        <f t="shared" ca="1" si="9"/>
        <v>0</v>
      </c>
      <c r="G27" s="21">
        <f t="shared" ca="1" si="9"/>
        <v>0</v>
      </c>
      <c r="H27" s="21">
        <f t="shared" ca="1" si="9"/>
        <v>0</v>
      </c>
      <c r="I27" s="21">
        <f t="shared" ca="1" si="9"/>
        <v>0</v>
      </c>
      <c r="J27" s="21">
        <f t="shared" ca="1" si="9"/>
        <v>0</v>
      </c>
      <c r="K27" s="22">
        <f t="shared" ca="1" si="4"/>
        <v>0</v>
      </c>
      <c r="L27" s="21">
        <f t="shared" ca="1" si="10"/>
        <v>0</v>
      </c>
      <c r="M27" s="21">
        <f t="shared" ca="1" si="10"/>
        <v>0</v>
      </c>
      <c r="N27" s="22">
        <f t="shared" ca="1" si="5"/>
        <v>0</v>
      </c>
      <c r="O27" s="21">
        <f t="shared" ca="1" si="11"/>
        <v>0</v>
      </c>
      <c r="P27" s="21">
        <f t="shared" ca="1" si="11"/>
        <v>0</v>
      </c>
      <c r="Q27" s="22">
        <f t="shared" ca="1" si="6"/>
        <v>0</v>
      </c>
      <c r="R27" s="21">
        <f t="shared" ca="1" si="12"/>
        <v>0</v>
      </c>
      <c r="S27" s="21">
        <f t="shared" ca="1" si="12"/>
        <v>0</v>
      </c>
      <c r="T27" s="21">
        <f t="shared" ca="1" si="12"/>
        <v>0</v>
      </c>
      <c r="U27" s="22">
        <f t="shared" ca="1" si="13"/>
        <v>0</v>
      </c>
    </row>
    <row r="28" spans="1:2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9"/>
        <v>0</v>
      </c>
      <c r="E28" s="21">
        <f t="shared" ca="1" si="9"/>
        <v>0</v>
      </c>
      <c r="F28" s="21">
        <f t="shared" ca="1" si="9"/>
        <v>0</v>
      </c>
      <c r="G28" s="21">
        <f t="shared" ca="1" si="9"/>
        <v>0</v>
      </c>
      <c r="H28" s="21">
        <f t="shared" ca="1" si="9"/>
        <v>0</v>
      </c>
      <c r="I28" s="21">
        <f t="shared" ca="1" si="9"/>
        <v>0</v>
      </c>
      <c r="J28" s="21">
        <f t="shared" ca="1" si="9"/>
        <v>0</v>
      </c>
      <c r="K28" s="22">
        <f t="shared" ca="1" si="4"/>
        <v>0</v>
      </c>
      <c r="L28" s="21">
        <f t="shared" ca="1" si="10"/>
        <v>0</v>
      </c>
      <c r="M28" s="21">
        <f t="shared" ca="1" si="10"/>
        <v>0</v>
      </c>
      <c r="N28" s="22">
        <f t="shared" ca="1" si="5"/>
        <v>0</v>
      </c>
      <c r="O28" s="21">
        <f t="shared" ca="1" si="11"/>
        <v>0</v>
      </c>
      <c r="P28" s="21">
        <f t="shared" ca="1" si="11"/>
        <v>0</v>
      </c>
      <c r="Q28" s="22">
        <f t="shared" ca="1" si="6"/>
        <v>0</v>
      </c>
      <c r="R28" s="21">
        <f t="shared" ca="1" si="12"/>
        <v>0</v>
      </c>
      <c r="S28" s="21">
        <f t="shared" ca="1" si="12"/>
        <v>0</v>
      </c>
      <c r="T28" s="21">
        <f t="shared" ca="1" si="12"/>
        <v>0</v>
      </c>
      <c r="U28" s="22">
        <f t="shared" ca="1" si="13"/>
        <v>0</v>
      </c>
    </row>
    <row r="29" spans="1:2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9"/>
        <v>0</v>
      </c>
      <c r="E29" s="21">
        <f t="shared" ca="1" si="9"/>
        <v>0</v>
      </c>
      <c r="F29" s="21">
        <f t="shared" ca="1" si="9"/>
        <v>0</v>
      </c>
      <c r="G29" s="21">
        <f t="shared" ca="1" si="9"/>
        <v>0</v>
      </c>
      <c r="H29" s="21">
        <f t="shared" ca="1" si="9"/>
        <v>0</v>
      </c>
      <c r="I29" s="21">
        <f t="shared" ca="1" si="9"/>
        <v>0</v>
      </c>
      <c r="J29" s="21">
        <f t="shared" ca="1" si="9"/>
        <v>0</v>
      </c>
      <c r="K29" s="22">
        <f t="shared" ca="1" si="4"/>
        <v>0</v>
      </c>
      <c r="L29" s="21">
        <f t="shared" ca="1" si="10"/>
        <v>0</v>
      </c>
      <c r="M29" s="21">
        <f t="shared" ca="1" si="10"/>
        <v>0</v>
      </c>
      <c r="N29" s="22">
        <f t="shared" ca="1" si="5"/>
        <v>0</v>
      </c>
      <c r="O29" s="21">
        <f t="shared" ca="1" si="11"/>
        <v>0</v>
      </c>
      <c r="P29" s="21">
        <f t="shared" ca="1" si="11"/>
        <v>0</v>
      </c>
      <c r="Q29" s="22">
        <f t="shared" ca="1" si="6"/>
        <v>0</v>
      </c>
      <c r="R29" s="21">
        <f t="shared" ca="1" si="12"/>
        <v>0</v>
      </c>
      <c r="S29" s="21">
        <f t="shared" ca="1" si="12"/>
        <v>0</v>
      </c>
      <c r="T29" s="21">
        <f t="shared" ca="1" si="12"/>
        <v>0</v>
      </c>
      <c r="U29" s="22">
        <f t="shared" ca="1" si="13"/>
        <v>0</v>
      </c>
    </row>
    <row r="30" spans="1:2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9"/>
        <v>0</v>
      </c>
      <c r="E30" s="21">
        <f t="shared" ca="1" si="9"/>
        <v>0</v>
      </c>
      <c r="F30" s="21">
        <f t="shared" ca="1" si="9"/>
        <v>0</v>
      </c>
      <c r="G30" s="21">
        <f t="shared" ca="1" si="9"/>
        <v>0</v>
      </c>
      <c r="H30" s="21">
        <f t="shared" ca="1" si="9"/>
        <v>0</v>
      </c>
      <c r="I30" s="21">
        <f t="shared" ca="1" si="9"/>
        <v>0</v>
      </c>
      <c r="J30" s="21">
        <f t="shared" ca="1" si="9"/>
        <v>0</v>
      </c>
      <c r="K30" s="22">
        <f t="shared" ca="1" si="4"/>
        <v>0</v>
      </c>
      <c r="L30" s="21">
        <f t="shared" ca="1" si="10"/>
        <v>0</v>
      </c>
      <c r="M30" s="21">
        <f t="shared" ca="1" si="10"/>
        <v>0</v>
      </c>
      <c r="N30" s="22">
        <f t="shared" ca="1" si="5"/>
        <v>0</v>
      </c>
      <c r="O30" s="21">
        <f t="shared" ca="1" si="11"/>
        <v>0</v>
      </c>
      <c r="P30" s="21">
        <f t="shared" ca="1" si="11"/>
        <v>0</v>
      </c>
      <c r="Q30" s="22">
        <f t="shared" ca="1" si="6"/>
        <v>0</v>
      </c>
      <c r="R30" s="21">
        <f t="shared" ca="1" si="12"/>
        <v>0</v>
      </c>
      <c r="S30" s="21">
        <f t="shared" ca="1" si="12"/>
        <v>0</v>
      </c>
      <c r="T30" s="21">
        <f t="shared" ca="1" si="12"/>
        <v>0</v>
      </c>
      <c r="U30" s="22">
        <f t="shared" ca="1" si="13"/>
        <v>0</v>
      </c>
    </row>
    <row r="31" spans="1:2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9"/>
        <v>0</v>
      </c>
      <c r="E31" s="21">
        <f t="shared" ca="1" si="9"/>
        <v>0</v>
      </c>
      <c r="F31" s="21">
        <f t="shared" ca="1" si="9"/>
        <v>0</v>
      </c>
      <c r="G31" s="21">
        <f t="shared" ca="1" si="9"/>
        <v>0</v>
      </c>
      <c r="H31" s="21">
        <f t="shared" ca="1" si="9"/>
        <v>0</v>
      </c>
      <c r="I31" s="21">
        <f t="shared" ca="1" si="9"/>
        <v>0</v>
      </c>
      <c r="J31" s="21">
        <f t="shared" ca="1" si="9"/>
        <v>0</v>
      </c>
      <c r="K31" s="22">
        <f t="shared" ca="1" si="4"/>
        <v>0</v>
      </c>
      <c r="L31" s="21">
        <f t="shared" ca="1" si="10"/>
        <v>0</v>
      </c>
      <c r="M31" s="21">
        <f t="shared" ca="1" si="10"/>
        <v>0</v>
      </c>
      <c r="N31" s="22">
        <f t="shared" ca="1" si="5"/>
        <v>0</v>
      </c>
      <c r="O31" s="21">
        <f t="shared" ca="1" si="11"/>
        <v>0</v>
      </c>
      <c r="P31" s="21">
        <f t="shared" ca="1" si="11"/>
        <v>0</v>
      </c>
      <c r="Q31" s="22">
        <f t="shared" ca="1" si="6"/>
        <v>0</v>
      </c>
      <c r="R31" s="21">
        <f t="shared" ca="1" si="12"/>
        <v>0</v>
      </c>
      <c r="S31" s="21">
        <f t="shared" ca="1" si="12"/>
        <v>0</v>
      </c>
      <c r="T31" s="21">
        <f t="shared" ca="1" si="12"/>
        <v>0</v>
      </c>
      <c r="U31" s="22">
        <f t="shared" ca="1" si="13"/>
        <v>0</v>
      </c>
    </row>
    <row r="32" spans="1:2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9"/>
        <v>0</v>
      </c>
      <c r="E32" s="21">
        <f t="shared" ca="1" si="9"/>
        <v>0</v>
      </c>
      <c r="F32" s="21">
        <f t="shared" ca="1" si="9"/>
        <v>0</v>
      </c>
      <c r="G32" s="21">
        <f t="shared" ca="1" si="9"/>
        <v>0</v>
      </c>
      <c r="H32" s="21">
        <f t="shared" ca="1" si="9"/>
        <v>0</v>
      </c>
      <c r="I32" s="21">
        <f t="shared" ca="1" si="9"/>
        <v>0</v>
      </c>
      <c r="J32" s="21">
        <f t="shared" ca="1" si="9"/>
        <v>0</v>
      </c>
      <c r="K32" s="22">
        <f t="shared" ca="1" si="4"/>
        <v>0</v>
      </c>
      <c r="L32" s="21">
        <f t="shared" ca="1" si="10"/>
        <v>0</v>
      </c>
      <c r="M32" s="21">
        <f t="shared" ca="1" si="10"/>
        <v>0</v>
      </c>
      <c r="N32" s="22">
        <f t="shared" ca="1" si="5"/>
        <v>0</v>
      </c>
      <c r="O32" s="21">
        <f t="shared" ca="1" si="11"/>
        <v>0</v>
      </c>
      <c r="P32" s="21">
        <f t="shared" ca="1" si="11"/>
        <v>0</v>
      </c>
      <c r="Q32" s="22">
        <f t="shared" ca="1" si="6"/>
        <v>0</v>
      </c>
      <c r="R32" s="21">
        <f t="shared" ca="1" si="12"/>
        <v>0</v>
      </c>
      <c r="S32" s="21">
        <f t="shared" ca="1" si="12"/>
        <v>0</v>
      </c>
      <c r="T32" s="21">
        <f t="shared" ca="1" si="12"/>
        <v>0</v>
      </c>
      <c r="U32" s="22">
        <f t="shared" ca="1" si="13"/>
        <v>0</v>
      </c>
    </row>
    <row r="33" spans="1:2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9"/>
        <v>0</v>
      </c>
      <c r="E33" s="21">
        <f t="shared" ca="1" si="9"/>
        <v>0</v>
      </c>
      <c r="F33" s="21">
        <f t="shared" ca="1" si="9"/>
        <v>0</v>
      </c>
      <c r="G33" s="21">
        <f t="shared" ca="1" si="9"/>
        <v>0</v>
      </c>
      <c r="H33" s="21">
        <f t="shared" ca="1" si="9"/>
        <v>0</v>
      </c>
      <c r="I33" s="21">
        <f t="shared" ca="1" si="9"/>
        <v>0</v>
      </c>
      <c r="J33" s="21">
        <f t="shared" ca="1" si="9"/>
        <v>0</v>
      </c>
      <c r="K33" s="22">
        <f t="shared" ca="1" si="4"/>
        <v>0</v>
      </c>
      <c r="L33" s="21">
        <f t="shared" ca="1" si="10"/>
        <v>0</v>
      </c>
      <c r="M33" s="21">
        <f t="shared" ca="1" si="10"/>
        <v>0</v>
      </c>
      <c r="N33" s="22">
        <f t="shared" ca="1" si="5"/>
        <v>0</v>
      </c>
      <c r="O33" s="21">
        <f t="shared" ca="1" si="11"/>
        <v>0</v>
      </c>
      <c r="P33" s="21">
        <f t="shared" ca="1" si="11"/>
        <v>0</v>
      </c>
      <c r="Q33" s="22">
        <f t="shared" ca="1" si="6"/>
        <v>0</v>
      </c>
      <c r="R33" s="21">
        <f t="shared" ca="1" si="12"/>
        <v>0</v>
      </c>
      <c r="S33" s="21">
        <f t="shared" ca="1" si="12"/>
        <v>0</v>
      </c>
      <c r="T33" s="21">
        <f t="shared" ca="1" si="12"/>
        <v>0</v>
      </c>
      <c r="U33" s="22">
        <f t="shared" ca="1" si="13"/>
        <v>0</v>
      </c>
    </row>
    <row r="34" spans="1:2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9"/>
        <v>0</v>
      </c>
      <c r="E34" s="21">
        <f t="shared" ca="1" si="9"/>
        <v>0</v>
      </c>
      <c r="F34" s="21">
        <f t="shared" ca="1" si="9"/>
        <v>0</v>
      </c>
      <c r="G34" s="21">
        <f t="shared" ca="1" si="9"/>
        <v>0</v>
      </c>
      <c r="H34" s="21">
        <f t="shared" ca="1" si="9"/>
        <v>0</v>
      </c>
      <c r="I34" s="21">
        <f t="shared" ca="1" si="9"/>
        <v>0</v>
      </c>
      <c r="J34" s="21">
        <f t="shared" ca="1" si="9"/>
        <v>0</v>
      </c>
      <c r="K34" s="22">
        <f t="shared" ca="1" si="4"/>
        <v>0</v>
      </c>
      <c r="L34" s="21">
        <f t="shared" ca="1" si="10"/>
        <v>0</v>
      </c>
      <c r="M34" s="21">
        <f t="shared" ca="1" si="10"/>
        <v>0</v>
      </c>
      <c r="N34" s="22">
        <f t="shared" ca="1" si="5"/>
        <v>0</v>
      </c>
      <c r="O34" s="21">
        <f t="shared" ca="1" si="11"/>
        <v>0</v>
      </c>
      <c r="P34" s="21">
        <f t="shared" ca="1" si="11"/>
        <v>0</v>
      </c>
      <c r="Q34" s="22">
        <f t="shared" ca="1" si="6"/>
        <v>0</v>
      </c>
      <c r="R34" s="21">
        <f t="shared" ca="1" si="12"/>
        <v>0</v>
      </c>
      <c r="S34" s="21">
        <f t="shared" ca="1" si="12"/>
        <v>0</v>
      </c>
      <c r="T34" s="21">
        <f t="shared" ca="1" si="12"/>
        <v>0</v>
      </c>
      <c r="U34" s="22">
        <f t="shared" ca="1" si="13"/>
        <v>0</v>
      </c>
    </row>
    <row r="35" spans="1:2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9"/>
        <v>0</v>
      </c>
      <c r="E35" s="21">
        <f t="shared" ca="1" si="9"/>
        <v>0</v>
      </c>
      <c r="F35" s="21">
        <f t="shared" ca="1" si="9"/>
        <v>0</v>
      </c>
      <c r="G35" s="21">
        <f t="shared" ca="1" si="9"/>
        <v>0</v>
      </c>
      <c r="H35" s="21">
        <f t="shared" ca="1" si="9"/>
        <v>0</v>
      </c>
      <c r="I35" s="21">
        <f t="shared" ca="1" si="9"/>
        <v>0</v>
      </c>
      <c r="J35" s="21">
        <f t="shared" ca="1" si="9"/>
        <v>0</v>
      </c>
      <c r="K35" s="22">
        <f t="shared" ca="1" si="4"/>
        <v>0</v>
      </c>
      <c r="L35" s="21">
        <f t="shared" ca="1" si="10"/>
        <v>0</v>
      </c>
      <c r="M35" s="21">
        <f t="shared" ca="1" si="10"/>
        <v>0</v>
      </c>
      <c r="N35" s="22">
        <f t="shared" ca="1" si="5"/>
        <v>0</v>
      </c>
      <c r="O35" s="21">
        <f t="shared" ca="1" si="11"/>
        <v>0</v>
      </c>
      <c r="P35" s="21">
        <f t="shared" ca="1" si="11"/>
        <v>0</v>
      </c>
      <c r="Q35" s="22">
        <f t="shared" ca="1" si="6"/>
        <v>0</v>
      </c>
      <c r="R35" s="21">
        <f t="shared" ca="1" si="12"/>
        <v>0</v>
      </c>
      <c r="S35" s="21">
        <f t="shared" ca="1" si="12"/>
        <v>0</v>
      </c>
      <c r="T35" s="21">
        <f t="shared" ca="1" si="12"/>
        <v>0</v>
      </c>
      <c r="U35" s="22">
        <f t="shared" ca="1" si="13"/>
        <v>0</v>
      </c>
    </row>
    <row r="36" spans="1:2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9"/>
        <v>0</v>
      </c>
      <c r="E36" s="21">
        <f t="shared" ca="1" si="9"/>
        <v>0</v>
      </c>
      <c r="F36" s="21">
        <f t="shared" ca="1" si="9"/>
        <v>0</v>
      </c>
      <c r="G36" s="21">
        <f t="shared" ca="1" si="9"/>
        <v>0</v>
      </c>
      <c r="H36" s="21">
        <f t="shared" ca="1" si="9"/>
        <v>0</v>
      </c>
      <c r="I36" s="21">
        <f t="shared" ca="1" si="9"/>
        <v>0</v>
      </c>
      <c r="J36" s="21">
        <f t="shared" ca="1" si="9"/>
        <v>0</v>
      </c>
      <c r="K36" s="22">
        <f t="shared" ca="1" si="4"/>
        <v>0</v>
      </c>
      <c r="L36" s="21">
        <f t="shared" ca="1" si="10"/>
        <v>0</v>
      </c>
      <c r="M36" s="21">
        <f t="shared" ca="1" si="10"/>
        <v>0</v>
      </c>
      <c r="N36" s="22">
        <f t="shared" ca="1" si="5"/>
        <v>0</v>
      </c>
      <c r="O36" s="21">
        <f t="shared" ca="1" si="11"/>
        <v>0</v>
      </c>
      <c r="P36" s="21">
        <f t="shared" ca="1" si="11"/>
        <v>0</v>
      </c>
      <c r="Q36" s="22">
        <f t="shared" ca="1" si="6"/>
        <v>0</v>
      </c>
      <c r="R36" s="21">
        <f t="shared" ca="1" si="12"/>
        <v>0</v>
      </c>
      <c r="S36" s="21">
        <f t="shared" ca="1" si="12"/>
        <v>0</v>
      </c>
      <c r="T36" s="21">
        <f t="shared" ca="1" si="12"/>
        <v>0</v>
      </c>
      <c r="U36" s="22">
        <f t="shared" ca="1" si="13"/>
        <v>0</v>
      </c>
    </row>
    <row r="37" spans="1:2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9"/>
        <v>0</v>
      </c>
      <c r="E37" s="21">
        <f t="shared" ca="1" si="9"/>
        <v>0</v>
      </c>
      <c r="F37" s="21">
        <f t="shared" ca="1" si="9"/>
        <v>0</v>
      </c>
      <c r="G37" s="21">
        <f t="shared" ca="1" si="9"/>
        <v>0</v>
      </c>
      <c r="H37" s="21">
        <f t="shared" ca="1" si="9"/>
        <v>0</v>
      </c>
      <c r="I37" s="21">
        <f t="shared" ca="1" si="9"/>
        <v>0</v>
      </c>
      <c r="J37" s="21">
        <f t="shared" ca="1" si="9"/>
        <v>0</v>
      </c>
      <c r="K37" s="22">
        <f t="shared" ca="1" si="4"/>
        <v>0</v>
      </c>
      <c r="L37" s="21">
        <f t="shared" ca="1" si="10"/>
        <v>0</v>
      </c>
      <c r="M37" s="21">
        <f t="shared" ca="1" si="10"/>
        <v>0</v>
      </c>
      <c r="N37" s="22">
        <f t="shared" ca="1" si="5"/>
        <v>0</v>
      </c>
      <c r="O37" s="21">
        <f t="shared" ca="1" si="11"/>
        <v>0</v>
      </c>
      <c r="P37" s="21">
        <f t="shared" ca="1" si="11"/>
        <v>0</v>
      </c>
      <c r="Q37" s="22">
        <f t="shared" ca="1" si="6"/>
        <v>0</v>
      </c>
      <c r="R37" s="21">
        <f t="shared" ca="1" si="12"/>
        <v>0</v>
      </c>
      <c r="S37" s="21">
        <f t="shared" ca="1" si="12"/>
        <v>0</v>
      </c>
      <c r="T37" s="21">
        <f t="shared" ca="1" si="12"/>
        <v>0</v>
      </c>
      <c r="U37" s="22">
        <f t="shared" ref="U37:U46" ca="1" si="14">SUM(D37:K37)+T37</f>
        <v>0</v>
      </c>
    </row>
    <row r="38" spans="1:2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9"/>
        <v>0</v>
      </c>
      <c r="E38" s="21">
        <f t="shared" ca="1" si="9"/>
        <v>0</v>
      </c>
      <c r="F38" s="21">
        <f t="shared" ca="1" si="9"/>
        <v>0</v>
      </c>
      <c r="G38" s="21">
        <f t="shared" ca="1" si="9"/>
        <v>0</v>
      </c>
      <c r="H38" s="21">
        <f t="shared" ca="1" si="9"/>
        <v>0</v>
      </c>
      <c r="I38" s="21">
        <f t="shared" ca="1" si="9"/>
        <v>0</v>
      </c>
      <c r="J38" s="21">
        <f t="shared" ca="1" si="9"/>
        <v>0</v>
      </c>
      <c r="K38" s="22">
        <f t="shared" ca="1" si="4"/>
        <v>0</v>
      </c>
      <c r="L38" s="21">
        <f t="shared" ca="1" si="10"/>
        <v>0</v>
      </c>
      <c r="M38" s="21">
        <f t="shared" ca="1" si="10"/>
        <v>0</v>
      </c>
      <c r="N38" s="22">
        <f t="shared" ca="1" si="5"/>
        <v>0</v>
      </c>
      <c r="O38" s="21">
        <f t="shared" ca="1" si="11"/>
        <v>0</v>
      </c>
      <c r="P38" s="21">
        <f t="shared" ca="1" si="11"/>
        <v>0</v>
      </c>
      <c r="Q38" s="22">
        <f t="shared" ca="1" si="6"/>
        <v>0</v>
      </c>
      <c r="R38" s="21">
        <f t="shared" ca="1" si="12"/>
        <v>0</v>
      </c>
      <c r="S38" s="21">
        <f t="shared" ca="1" si="12"/>
        <v>0</v>
      </c>
      <c r="T38" s="21">
        <f t="shared" ca="1" si="12"/>
        <v>0</v>
      </c>
      <c r="U38" s="22">
        <f t="shared" ca="1" si="14"/>
        <v>0</v>
      </c>
    </row>
    <row r="39" spans="1:2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15">IFERROR(INDIRECT("'"&amp;$B$2&amp;"'!"&amp;ADDRESS(MATCH($B39,INDIRECT("'"&amp;$B$2&amp;"'!$B$1:$B$1095"),0),MATCH(D$5,INDIRECT("'"&amp;$B$2&amp;"'!5:5"),0))),0)</f>
        <v>0</v>
      </c>
      <c r="E39" s="21">
        <f t="shared" ca="1" si="15"/>
        <v>0</v>
      </c>
      <c r="F39" s="21">
        <f t="shared" ca="1" si="15"/>
        <v>0</v>
      </c>
      <c r="G39" s="21">
        <f t="shared" ca="1" si="15"/>
        <v>0</v>
      </c>
      <c r="H39" s="21">
        <f t="shared" ca="1" si="15"/>
        <v>0</v>
      </c>
      <c r="I39" s="21">
        <f t="shared" ca="1" si="15"/>
        <v>0</v>
      </c>
      <c r="J39" s="21">
        <f t="shared" ca="1" si="15"/>
        <v>0</v>
      </c>
      <c r="K39" s="22">
        <f t="shared" ca="1" si="4"/>
        <v>0</v>
      </c>
      <c r="L39" s="21">
        <f t="shared" ref="L39:M54" ca="1" si="16">IFERROR(INDIRECT("'"&amp;$B$2&amp;"'!"&amp;ADDRESS(MATCH($B39,INDIRECT("'"&amp;$B$2&amp;"'!$B$1:$B$1095"),0),MATCH(L$5,INDIRECT("'"&amp;$B$2&amp;"'!5:5"),0))),0)</f>
        <v>0</v>
      </c>
      <c r="M39" s="21">
        <f t="shared" ca="1" si="16"/>
        <v>0</v>
      </c>
      <c r="N39" s="22">
        <f t="shared" ca="1" si="5"/>
        <v>0</v>
      </c>
      <c r="O39" s="21">
        <f t="shared" ca="1" si="11"/>
        <v>0</v>
      </c>
      <c r="P39" s="21">
        <f t="shared" ca="1" si="11"/>
        <v>0</v>
      </c>
      <c r="Q39" s="22">
        <f t="shared" ca="1" si="6"/>
        <v>0</v>
      </c>
      <c r="R39" s="21">
        <f t="shared" ref="R39:T54" ca="1" si="17">IFERROR(INDIRECT("'"&amp;$B$2&amp;"'!"&amp;ADDRESS(MATCH($B39,INDIRECT("'"&amp;$B$2&amp;"'!$B$1:$B$1095"),0),MATCH(R$5,INDIRECT("'"&amp;$B$2&amp;"'!5:5"),0))),0)</f>
        <v>0</v>
      </c>
      <c r="S39" s="21">
        <f t="shared" ca="1" si="17"/>
        <v>0</v>
      </c>
      <c r="T39" s="21">
        <f t="shared" ca="1" si="17"/>
        <v>0</v>
      </c>
      <c r="U39" s="22">
        <f t="shared" ca="1" si="14"/>
        <v>0</v>
      </c>
    </row>
    <row r="40" spans="1:2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15"/>
        <v>0</v>
      </c>
      <c r="E40" s="21">
        <f t="shared" ca="1" si="15"/>
        <v>0</v>
      </c>
      <c r="F40" s="21">
        <f t="shared" ca="1" si="15"/>
        <v>0</v>
      </c>
      <c r="G40" s="21">
        <f t="shared" ca="1" si="15"/>
        <v>0</v>
      </c>
      <c r="H40" s="21">
        <f t="shared" ca="1" si="15"/>
        <v>0</v>
      </c>
      <c r="I40" s="21">
        <f t="shared" ca="1" si="15"/>
        <v>0</v>
      </c>
      <c r="J40" s="21">
        <f t="shared" ca="1" si="15"/>
        <v>0</v>
      </c>
      <c r="K40" s="22">
        <f t="shared" ca="1" si="4"/>
        <v>0</v>
      </c>
      <c r="L40" s="21">
        <f t="shared" ca="1" si="16"/>
        <v>0</v>
      </c>
      <c r="M40" s="21">
        <f t="shared" ca="1" si="16"/>
        <v>0</v>
      </c>
      <c r="N40" s="22">
        <f t="shared" ca="1" si="5"/>
        <v>0</v>
      </c>
      <c r="O40" s="21">
        <f t="shared" ca="1" si="11"/>
        <v>0</v>
      </c>
      <c r="P40" s="21">
        <f t="shared" ca="1" si="11"/>
        <v>0</v>
      </c>
      <c r="Q40" s="22">
        <f t="shared" ca="1" si="6"/>
        <v>0</v>
      </c>
      <c r="R40" s="21">
        <f t="shared" ca="1" si="17"/>
        <v>0</v>
      </c>
      <c r="S40" s="21">
        <f t="shared" ca="1" si="17"/>
        <v>0</v>
      </c>
      <c r="T40" s="21">
        <f t="shared" ca="1" si="17"/>
        <v>0</v>
      </c>
      <c r="U40" s="22">
        <f t="shared" ca="1" si="14"/>
        <v>0</v>
      </c>
    </row>
    <row r="41" spans="1:21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15"/>
        <v>0</v>
      </c>
      <c r="E41" s="21">
        <f t="shared" ca="1" si="15"/>
        <v>0</v>
      </c>
      <c r="F41" s="21">
        <f t="shared" ca="1" si="15"/>
        <v>0</v>
      </c>
      <c r="G41" s="21">
        <f t="shared" ca="1" si="15"/>
        <v>0</v>
      </c>
      <c r="H41" s="21">
        <f t="shared" ca="1" si="15"/>
        <v>0</v>
      </c>
      <c r="I41" s="21">
        <f t="shared" ca="1" si="15"/>
        <v>0</v>
      </c>
      <c r="J41" s="21">
        <f t="shared" ca="1" si="15"/>
        <v>0</v>
      </c>
      <c r="K41" s="22">
        <f t="shared" ca="1" si="4"/>
        <v>0</v>
      </c>
      <c r="L41" s="21">
        <f t="shared" ca="1" si="16"/>
        <v>0</v>
      </c>
      <c r="M41" s="21">
        <f t="shared" ca="1" si="16"/>
        <v>0</v>
      </c>
      <c r="N41" s="22">
        <f t="shared" ca="1" si="5"/>
        <v>0</v>
      </c>
      <c r="O41" s="21">
        <f t="shared" ca="1" si="11"/>
        <v>0</v>
      </c>
      <c r="P41" s="21">
        <f t="shared" ca="1" si="11"/>
        <v>0</v>
      </c>
      <c r="Q41" s="22">
        <f t="shared" ca="1" si="6"/>
        <v>0</v>
      </c>
      <c r="R41" s="21">
        <f t="shared" ca="1" si="17"/>
        <v>0</v>
      </c>
      <c r="S41" s="21">
        <f t="shared" ca="1" si="17"/>
        <v>0</v>
      </c>
      <c r="T41" s="21">
        <f t="shared" ca="1" si="17"/>
        <v>0</v>
      </c>
      <c r="U41" s="22">
        <f t="shared" ca="1" si="14"/>
        <v>0</v>
      </c>
    </row>
    <row r="42" spans="1:21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15"/>
        <v>0</v>
      </c>
      <c r="E42" s="21">
        <f t="shared" ca="1" si="15"/>
        <v>0</v>
      </c>
      <c r="F42" s="21">
        <f t="shared" ca="1" si="15"/>
        <v>0</v>
      </c>
      <c r="G42" s="21">
        <f t="shared" ca="1" si="15"/>
        <v>0</v>
      </c>
      <c r="H42" s="21">
        <f t="shared" ca="1" si="15"/>
        <v>0</v>
      </c>
      <c r="I42" s="21">
        <f t="shared" ca="1" si="15"/>
        <v>0</v>
      </c>
      <c r="J42" s="21">
        <f t="shared" ca="1" si="15"/>
        <v>0</v>
      </c>
      <c r="K42" s="22">
        <f t="shared" ca="1" si="4"/>
        <v>0</v>
      </c>
      <c r="L42" s="21">
        <f t="shared" ca="1" si="16"/>
        <v>0</v>
      </c>
      <c r="M42" s="21">
        <f t="shared" ca="1" si="16"/>
        <v>0</v>
      </c>
      <c r="N42" s="22">
        <f t="shared" ca="1" si="5"/>
        <v>0</v>
      </c>
      <c r="O42" s="21">
        <f t="shared" ca="1" si="11"/>
        <v>0</v>
      </c>
      <c r="P42" s="21">
        <f t="shared" ca="1" si="11"/>
        <v>0</v>
      </c>
      <c r="Q42" s="22">
        <f t="shared" ca="1" si="6"/>
        <v>0</v>
      </c>
      <c r="R42" s="21">
        <f t="shared" ca="1" si="17"/>
        <v>0</v>
      </c>
      <c r="S42" s="21">
        <f t="shared" ca="1" si="17"/>
        <v>0</v>
      </c>
      <c r="T42" s="21">
        <f t="shared" ca="1" si="17"/>
        <v>0</v>
      </c>
      <c r="U42" s="22">
        <f t="shared" ca="1" si="14"/>
        <v>0</v>
      </c>
    </row>
    <row r="43" spans="1:21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15"/>
        <v>0</v>
      </c>
      <c r="E43" s="21">
        <f t="shared" ca="1" si="15"/>
        <v>0</v>
      </c>
      <c r="F43" s="21">
        <f t="shared" ca="1" si="15"/>
        <v>0</v>
      </c>
      <c r="G43" s="21">
        <f t="shared" ca="1" si="15"/>
        <v>0</v>
      </c>
      <c r="H43" s="21">
        <f t="shared" ca="1" si="15"/>
        <v>0</v>
      </c>
      <c r="I43" s="21">
        <f t="shared" ca="1" si="15"/>
        <v>0</v>
      </c>
      <c r="J43" s="21">
        <f t="shared" ca="1" si="15"/>
        <v>0</v>
      </c>
      <c r="K43" s="22">
        <f t="shared" ca="1" si="4"/>
        <v>0</v>
      </c>
      <c r="L43" s="21">
        <f t="shared" ca="1" si="16"/>
        <v>0</v>
      </c>
      <c r="M43" s="21">
        <f t="shared" ca="1" si="16"/>
        <v>0</v>
      </c>
      <c r="N43" s="22">
        <f t="shared" ca="1" si="5"/>
        <v>0</v>
      </c>
      <c r="O43" s="21">
        <f t="shared" ca="1" si="11"/>
        <v>0</v>
      </c>
      <c r="P43" s="21">
        <f t="shared" ca="1" si="11"/>
        <v>0</v>
      </c>
      <c r="Q43" s="22">
        <f t="shared" ca="1" si="6"/>
        <v>0</v>
      </c>
      <c r="R43" s="21">
        <f t="shared" ca="1" si="17"/>
        <v>0</v>
      </c>
      <c r="S43" s="21">
        <f t="shared" ca="1" si="17"/>
        <v>0</v>
      </c>
      <c r="T43" s="21">
        <f t="shared" ca="1" si="17"/>
        <v>0</v>
      </c>
      <c r="U43" s="22">
        <f t="shared" ca="1" si="14"/>
        <v>0</v>
      </c>
    </row>
    <row r="44" spans="1:21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15"/>
        <v>0</v>
      </c>
      <c r="E44" s="21">
        <f t="shared" ca="1" si="15"/>
        <v>0</v>
      </c>
      <c r="F44" s="21">
        <f t="shared" ca="1" si="15"/>
        <v>0</v>
      </c>
      <c r="G44" s="21">
        <f t="shared" ca="1" si="15"/>
        <v>0</v>
      </c>
      <c r="H44" s="21">
        <f t="shared" ca="1" si="15"/>
        <v>0</v>
      </c>
      <c r="I44" s="21">
        <f t="shared" ca="1" si="15"/>
        <v>0</v>
      </c>
      <c r="J44" s="21">
        <f t="shared" ca="1" si="15"/>
        <v>0</v>
      </c>
      <c r="K44" s="22">
        <f t="shared" ca="1" si="4"/>
        <v>0</v>
      </c>
      <c r="L44" s="21">
        <f t="shared" ca="1" si="16"/>
        <v>0</v>
      </c>
      <c r="M44" s="21">
        <f t="shared" ca="1" si="16"/>
        <v>0</v>
      </c>
      <c r="N44" s="22">
        <f t="shared" ca="1" si="5"/>
        <v>0</v>
      </c>
      <c r="O44" s="21">
        <f t="shared" ref="O44:P59" ca="1" si="18">IFERROR(INDIRECT("'"&amp;$B$2&amp;"'!"&amp;ADDRESS(MATCH($B44,INDIRECT("'"&amp;$B$2&amp;"'!$B$1:$B$1095"),0),MATCH(O$5,INDIRECT("'"&amp;$B$2&amp;"'!5:5"),0))),0)</f>
        <v>0</v>
      </c>
      <c r="P44" s="21">
        <f t="shared" ca="1" si="18"/>
        <v>0</v>
      </c>
      <c r="Q44" s="22">
        <f t="shared" ca="1" si="6"/>
        <v>0</v>
      </c>
      <c r="R44" s="21">
        <f t="shared" ca="1" si="17"/>
        <v>0</v>
      </c>
      <c r="S44" s="21">
        <f t="shared" ca="1" si="17"/>
        <v>0</v>
      </c>
      <c r="T44" s="21">
        <f t="shared" ca="1" si="17"/>
        <v>0</v>
      </c>
      <c r="U44" s="22">
        <f t="shared" ca="1" si="14"/>
        <v>0</v>
      </c>
    </row>
    <row r="45" spans="1:21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15"/>
        <v>0</v>
      </c>
      <c r="E45" s="21">
        <f t="shared" ca="1" si="15"/>
        <v>0</v>
      </c>
      <c r="F45" s="21">
        <f t="shared" ca="1" si="15"/>
        <v>0</v>
      </c>
      <c r="G45" s="21">
        <f t="shared" ca="1" si="15"/>
        <v>0</v>
      </c>
      <c r="H45" s="21">
        <f t="shared" ca="1" si="15"/>
        <v>0</v>
      </c>
      <c r="I45" s="21">
        <f t="shared" ca="1" si="15"/>
        <v>0</v>
      </c>
      <c r="J45" s="21">
        <f t="shared" ca="1" si="15"/>
        <v>0</v>
      </c>
      <c r="K45" s="22">
        <f t="shared" ca="1" si="4"/>
        <v>0</v>
      </c>
      <c r="L45" s="21">
        <f t="shared" ca="1" si="16"/>
        <v>0</v>
      </c>
      <c r="M45" s="21">
        <f t="shared" ca="1" si="16"/>
        <v>0</v>
      </c>
      <c r="N45" s="22">
        <f t="shared" ca="1" si="5"/>
        <v>0</v>
      </c>
      <c r="O45" s="21">
        <f t="shared" ca="1" si="18"/>
        <v>0</v>
      </c>
      <c r="P45" s="21">
        <f t="shared" ca="1" si="18"/>
        <v>0</v>
      </c>
      <c r="Q45" s="22">
        <f t="shared" ca="1" si="6"/>
        <v>0</v>
      </c>
      <c r="R45" s="21">
        <f t="shared" ca="1" si="17"/>
        <v>0</v>
      </c>
      <c r="S45" s="21">
        <f t="shared" ca="1" si="17"/>
        <v>0</v>
      </c>
      <c r="T45" s="21">
        <f t="shared" ca="1" si="17"/>
        <v>0</v>
      </c>
      <c r="U45" s="22">
        <f t="shared" ca="1" si="14"/>
        <v>0</v>
      </c>
    </row>
    <row r="46" spans="1:21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15"/>
        <v>0</v>
      </c>
      <c r="E46" s="21">
        <f t="shared" ca="1" si="15"/>
        <v>0</v>
      </c>
      <c r="F46" s="21">
        <f t="shared" ca="1" si="15"/>
        <v>0</v>
      </c>
      <c r="G46" s="21">
        <f t="shared" ca="1" si="15"/>
        <v>0</v>
      </c>
      <c r="H46" s="21">
        <f t="shared" ca="1" si="15"/>
        <v>0</v>
      </c>
      <c r="I46" s="21">
        <f t="shared" ca="1" si="15"/>
        <v>0</v>
      </c>
      <c r="J46" s="21">
        <f t="shared" ca="1" si="15"/>
        <v>0</v>
      </c>
      <c r="K46" s="22">
        <f t="shared" ca="1" si="4"/>
        <v>0</v>
      </c>
      <c r="L46" s="21">
        <f t="shared" ca="1" si="16"/>
        <v>0</v>
      </c>
      <c r="M46" s="21">
        <f t="shared" ca="1" si="16"/>
        <v>0</v>
      </c>
      <c r="N46" s="22">
        <f t="shared" ca="1" si="5"/>
        <v>0</v>
      </c>
      <c r="O46" s="21">
        <f t="shared" ca="1" si="18"/>
        <v>0</v>
      </c>
      <c r="P46" s="21">
        <f t="shared" ca="1" si="18"/>
        <v>0</v>
      </c>
      <c r="Q46" s="22">
        <f t="shared" ca="1" si="6"/>
        <v>0</v>
      </c>
      <c r="R46" s="21">
        <f t="shared" ca="1" si="17"/>
        <v>0</v>
      </c>
      <c r="S46" s="21">
        <f t="shared" ca="1" si="17"/>
        <v>0</v>
      </c>
      <c r="T46" s="21">
        <f t="shared" ca="1" si="17"/>
        <v>0</v>
      </c>
      <c r="U46" s="22">
        <f t="shared" ca="1" si="14"/>
        <v>0</v>
      </c>
    </row>
    <row r="47" spans="1:21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15"/>
        <v>0</v>
      </c>
      <c r="E47" s="21">
        <f t="shared" ca="1" si="15"/>
        <v>0</v>
      </c>
      <c r="F47" s="21">
        <f t="shared" ca="1" si="15"/>
        <v>0</v>
      </c>
      <c r="G47" s="21">
        <f t="shared" ca="1" si="15"/>
        <v>0</v>
      </c>
      <c r="H47" s="21">
        <f t="shared" ca="1" si="15"/>
        <v>0</v>
      </c>
      <c r="I47" s="21">
        <f t="shared" ca="1" si="15"/>
        <v>0</v>
      </c>
      <c r="J47" s="21">
        <f t="shared" ca="1" si="15"/>
        <v>0</v>
      </c>
      <c r="K47" s="22">
        <f t="shared" ca="1" si="4"/>
        <v>0</v>
      </c>
      <c r="L47" s="21">
        <f t="shared" ca="1" si="16"/>
        <v>0</v>
      </c>
      <c r="M47" s="21">
        <f t="shared" ca="1" si="16"/>
        <v>0</v>
      </c>
      <c r="N47" s="22">
        <f t="shared" ca="1" si="5"/>
        <v>0</v>
      </c>
      <c r="O47" s="21">
        <f t="shared" ca="1" si="18"/>
        <v>0</v>
      </c>
      <c r="P47" s="21">
        <f t="shared" ca="1" si="18"/>
        <v>0</v>
      </c>
      <c r="Q47" s="22">
        <f t="shared" ca="1" si="6"/>
        <v>0</v>
      </c>
      <c r="R47" s="21">
        <f t="shared" ca="1" si="17"/>
        <v>0</v>
      </c>
      <c r="S47" s="21">
        <f t="shared" ca="1" si="17"/>
        <v>0</v>
      </c>
      <c r="T47" s="21">
        <f t="shared" ca="1" si="17"/>
        <v>0</v>
      </c>
      <c r="U47" s="22">
        <f t="shared" ref="U47:U59" ca="1" si="19">SUM(D47:K47)+T47</f>
        <v>0</v>
      </c>
    </row>
    <row r="48" spans="1:21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15"/>
        <v>0</v>
      </c>
      <c r="E48" s="21">
        <f t="shared" ca="1" si="15"/>
        <v>0</v>
      </c>
      <c r="F48" s="21">
        <f t="shared" ca="1" si="15"/>
        <v>0</v>
      </c>
      <c r="G48" s="21">
        <f t="shared" ca="1" si="15"/>
        <v>0</v>
      </c>
      <c r="H48" s="21">
        <f t="shared" ca="1" si="15"/>
        <v>0</v>
      </c>
      <c r="I48" s="21">
        <f t="shared" ca="1" si="15"/>
        <v>0</v>
      </c>
      <c r="J48" s="21">
        <f t="shared" ca="1" si="15"/>
        <v>0</v>
      </c>
      <c r="K48" s="22">
        <f t="shared" ca="1" si="4"/>
        <v>0</v>
      </c>
      <c r="L48" s="21">
        <f t="shared" ca="1" si="16"/>
        <v>0</v>
      </c>
      <c r="M48" s="21">
        <f t="shared" ca="1" si="16"/>
        <v>0</v>
      </c>
      <c r="N48" s="22">
        <f t="shared" ca="1" si="5"/>
        <v>0</v>
      </c>
      <c r="O48" s="21">
        <f t="shared" ca="1" si="18"/>
        <v>0</v>
      </c>
      <c r="P48" s="21">
        <f t="shared" ca="1" si="18"/>
        <v>0</v>
      </c>
      <c r="Q48" s="22">
        <f t="shared" ca="1" si="6"/>
        <v>0</v>
      </c>
      <c r="R48" s="21">
        <f t="shared" ca="1" si="17"/>
        <v>0</v>
      </c>
      <c r="S48" s="21">
        <f t="shared" ca="1" si="17"/>
        <v>0</v>
      </c>
      <c r="T48" s="21">
        <f t="shared" ca="1" si="17"/>
        <v>0</v>
      </c>
      <c r="U48" s="22">
        <f t="shared" ca="1" si="19"/>
        <v>0</v>
      </c>
    </row>
    <row r="49" spans="1:21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15"/>
        <v>0</v>
      </c>
      <c r="E49" s="21">
        <f t="shared" ca="1" si="15"/>
        <v>0</v>
      </c>
      <c r="F49" s="21">
        <f t="shared" ca="1" si="15"/>
        <v>0</v>
      </c>
      <c r="G49" s="21">
        <f t="shared" ca="1" si="15"/>
        <v>0</v>
      </c>
      <c r="H49" s="21">
        <f t="shared" ca="1" si="15"/>
        <v>0</v>
      </c>
      <c r="I49" s="21">
        <f t="shared" ca="1" si="15"/>
        <v>0</v>
      </c>
      <c r="J49" s="21">
        <f t="shared" ca="1" si="15"/>
        <v>0</v>
      </c>
      <c r="K49" s="22">
        <f t="shared" ca="1" si="4"/>
        <v>0</v>
      </c>
      <c r="L49" s="21">
        <f t="shared" ca="1" si="16"/>
        <v>0</v>
      </c>
      <c r="M49" s="21">
        <f t="shared" ca="1" si="16"/>
        <v>0</v>
      </c>
      <c r="N49" s="22">
        <f t="shared" ca="1" si="5"/>
        <v>0</v>
      </c>
      <c r="O49" s="21">
        <f t="shared" ca="1" si="18"/>
        <v>0</v>
      </c>
      <c r="P49" s="21">
        <f t="shared" ca="1" si="18"/>
        <v>0</v>
      </c>
      <c r="Q49" s="22">
        <f t="shared" ca="1" si="6"/>
        <v>0</v>
      </c>
      <c r="R49" s="21">
        <f t="shared" ca="1" si="17"/>
        <v>0</v>
      </c>
      <c r="S49" s="21">
        <f t="shared" ca="1" si="17"/>
        <v>0</v>
      </c>
      <c r="T49" s="21">
        <f t="shared" ca="1" si="17"/>
        <v>0</v>
      </c>
      <c r="U49" s="22">
        <f t="shared" ca="1" si="19"/>
        <v>0</v>
      </c>
    </row>
    <row r="50" spans="1:21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15"/>
        <v>0</v>
      </c>
      <c r="E50" s="21">
        <f t="shared" ca="1" si="15"/>
        <v>0</v>
      </c>
      <c r="F50" s="21">
        <f t="shared" ca="1" si="15"/>
        <v>0</v>
      </c>
      <c r="G50" s="21">
        <f t="shared" ca="1" si="15"/>
        <v>0</v>
      </c>
      <c r="H50" s="21">
        <f t="shared" ca="1" si="15"/>
        <v>0</v>
      </c>
      <c r="I50" s="21">
        <f t="shared" ca="1" si="15"/>
        <v>0</v>
      </c>
      <c r="J50" s="21">
        <f t="shared" ca="1" si="15"/>
        <v>0</v>
      </c>
      <c r="K50" s="22">
        <f t="shared" ca="1" si="4"/>
        <v>0</v>
      </c>
      <c r="L50" s="21">
        <f t="shared" ca="1" si="16"/>
        <v>0</v>
      </c>
      <c r="M50" s="21">
        <f t="shared" ca="1" si="16"/>
        <v>0</v>
      </c>
      <c r="N50" s="22">
        <f t="shared" ca="1" si="5"/>
        <v>0</v>
      </c>
      <c r="O50" s="21">
        <f t="shared" ca="1" si="18"/>
        <v>0</v>
      </c>
      <c r="P50" s="21">
        <f t="shared" ca="1" si="18"/>
        <v>0</v>
      </c>
      <c r="Q50" s="22">
        <f t="shared" ca="1" si="6"/>
        <v>0</v>
      </c>
      <c r="R50" s="21">
        <f t="shared" ca="1" si="17"/>
        <v>0</v>
      </c>
      <c r="S50" s="21">
        <f t="shared" ca="1" si="17"/>
        <v>0</v>
      </c>
      <c r="T50" s="21">
        <f t="shared" ca="1" si="17"/>
        <v>0</v>
      </c>
      <c r="U50" s="22">
        <f t="shared" ca="1" si="19"/>
        <v>0</v>
      </c>
    </row>
    <row r="51" spans="1:21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15"/>
        <v>0</v>
      </c>
      <c r="E51" s="21">
        <f t="shared" ca="1" si="15"/>
        <v>0</v>
      </c>
      <c r="F51" s="21">
        <f t="shared" ca="1" si="15"/>
        <v>0</v>
      </c>
      <c r="G51" s="21">
        <f t="shared" ca="1" si="15"/>
        <v>0</v>
      </c>
      <c r="H51" s="21">
        <f t="shared" ca="1" si="15"/>
        <v>0</v>
      </c>
      <c r="I51" s="21">
        <f t="shared" ca="1" si="15"/>
        <v>0</v>
      </c>
      <c r="J51" s="21">
        <f t="shared" ca="1" si="15"/>
        <v>0</v>
      </c>
      <c r="K51" s="22">
        <f t="shared" ca="1" si="4"/>
        <v>0</v>
      </c>
      <c r="L51" s="21">
        <f t="shared" ca="1" si="16"/>
        <v>0</v>
      </c>
      <c r="M51" s="21">
        <f t="shared" ca="1" si="16"/>
        <v>0</v>
      </c>
      <c r="N51" s="22">
        <f t="shared" ca="1" si="5"/>
        <v>0</v>
      </c>
      <c r="O51" s="21">
        <f t="shared" ca="1" si="18"/>
        <v>0</v>
      </c>
      <c r="P51" s="21">
        <f t="shared" ca="1" si="18"/>
        <v>0</v>
      </c>
      <c r="Q51" s="22">
        <f t="shared" ca="1" si="6"/>
        <v>0</v>
      </c>
      <c r="R51" s="21">
        <f t="shared" ca="1" si="17"/>
        <v>0</v>
      </c>
      <c r="S51" s="21">
        <f t="shared" ca="1" si="17"/>
        <v>0</v>
      </c>
      <c r="T51" s="21">
        <f t="shared" ca="1" si="17"/>
        <v>0</v>
      </c>
      <c r="U51" s="22">
        <f t="shared" ca="1" si="19"/>
        <v>0</v>
      </c>
    </row>
    <row r="52" spans="1:21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15"/>
        <v>0</v>
      </c>
      <c r="E52" s="21">
        <f t="shared" ca="1" si="15"/>
        <v>0</v>
      </c>
      <c r="F52" s="21">
        <f t="shared" ca="1" si="15"/>
        <v>0</v>
      </c>
      <c r="G52" s="21">
        <f t="shared" ca="1" si="15"/>
        <v>0</v>
      </c>
      <c r="H52" s="21">
        <f t="shared" ca="1" si="15"/>
        <v>0</v>
      </c>
      <c r="I52" s="21">
        <f t="shared" ca="1" si="15"/>
        <v>0</v>
      </c>
      <c r="J52" s="21">
        <f t="shared" ca="1" si="15"/>
        <v>0</v>
      </c>
      <c r="K52" s="22">
        <f t="shared" ca="1" si="4"/>
        <v>0</v>
      </c>
      <c r="L52" s="21">
        <f t="shared" ca="1" si="16"/>
        <v>0</v>
      </c>
      <c r="M52" s="21">
        <f t="shared" ca="1" si="16"/>
        <v>0</v>
      </c>
      <c r="N52" s="22">
        <f t="shared" ca="1" si="5"/>
        <v>0</v>
      </c>
      <c r="O52" s="21">
        <f t="shared" ca="1" si="18"/>
        <v>0</v>
      </c>
      <c r="P52" s="21">
        <f t="shared" ca="1" si="18"/>
        <v>0</v>
      </c>
      <c r="Q52" s="22">
        <f t="shared" ca="1" si="6"/>
        <v>0</v>
      </c>
      <c r="R52" s="21">
        <f t="shared" ca="1" si="17"/>
        <v>0</v>
      </c>
      <c r="S52" s="21">
        <f t="shared" ca="1" si="17"/>
        <v>0</v>
      </c>
      <c r="T52" s="21">
        <f t="shared" ca="1" si="17"/>
        <v>0</v>
      </c>
      <c r="U52" s="22">
        <f t="shared" ref="U52:U55" ca="1" si="20">SUM(D52:K52)+T52</f>
        <v>0</v>
      </c>
    </row>
    <row r="53" spans="1:21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15"/>
        <v>0</v>
      </c>
      <c r="E53" s="21">
        <f t="shared" ca="1" si="15"/>
        <v>0</v>
      </c>
      <c r="F53" s="21">
        <f t="shared" ca="1" si="15"/>
        <v>0</v>
      </c>
      <c r="G53" s="21">
        <f t="shared" ca="1" si="15"/>
        <v>0</v>
      </c>
      <c r="H53" s="21">
        <f t="shared" ca="1" si="15"/>
        <v>0</v>
      </c>
      <c r="I53" s="21">
        <f t="shared" ca="1" si="15"/>
        <v>0</v>
      </c>
      <c r="J53" s="21">
        <f t="shared" ca="1" si="15"/>
        <v>0</v>
      </c>
      <c r="K53" s="22">
        <f t="shared" ca="1" si="4"/>
        <v>0</v>
      </c>
      <c r="L53" s="21">
        <f t="shared" ca="1" si="16"/>
        <v>0</v>
      </c>
      <c r="M53" s="21">
        <f t="shared" ca="1" si="16"/>
        <v>0</v>
      </c>
      <c r="N53" s="22">
        <f t="shared" ca="1" si="5"/>
        <v>0</v>
      </c>
      <c r="O53" s="21">
        <f t="shared" ca="1" si="18"/>
        <v>0</v>
      </c>
      <c r="P53" s="21">
        <f t="shared" ca="1" si="18"/>
        <v>0</v>
      </c>
      <c r="Q53" s="22">
        <f t="shared" ca="1" si="6"/>
        <v>0</v>
      </c>
      <c r="R53" s="21">
        <f t="shared" ca="1" si="17"/>
        <v>0</v>
      </c>
      <c r="S53" s="21">
        <f t="shared" ca="1" si="17"/>
        <v>0</v>
      </c>
      <c r="T53" s="21">
        <f t="shared" ca="1" si="17"/>
        <v>0</v>
      </c>
      <c r="U53" s="22">
        <f t="shared" ca="1" si="20"/>
        <v>0</v>
      </c>
    </row>
    <row r="54" spans="1:21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15"/>
        <v>0</v>
      </c>
      <c r="E54" s="21">
        <f t="shared" ca="1" si="15"/>
        <v>0</v>
      </c>
      <c r="F54" s="21">
        <f t="shared" ca="1" si="15"/>
        <v>0</v>
      </c>
      <c r="G54" s="21">
        <f t="shared" ca="1" si="15"/>
        <v>0</v>
      </c>
      <c r="H54" s="21">
        <f t="shared" ca="1" si="15"/>
        <v>0</v>
      </c>
      <c r="I54" s="21">
        <f t="shared" ca="1" si="15"/>
        <v>0</v>
      </c>
      <c r="J54" s="21">
        <f t="shared" ca="1" si="15"/>
        <v>0</v>
      </c>
      <c r="K54" s="22">
        <f t="shared" ca="1" si="4"/>
        <v>0</v>
      </c>
      <c r="L54" s="21">
        <f t="shared" ca="1" si="16"/>
        <v>0</v>
      </c>
      <c r="M54" s="21">
        <f t="shared" ca="1" si="16"/>
        <v>0</v>
      </c>
      <c r="N54" s="22">
        <f t="shared" ca="1" si="5"/>
        <v>0</v>
      </c>
      <c r="O54" s="21">
        <f t="shared" ca="1" si="18"/>
        <v>0</v>
      </c>
      <c r="P54" s="21">
        <f t="shared" ca="1" si="18"/>
        <v>0</v>
      </c>
      <c r="Q54" s="22">
        <f t="shared" ca="1" si="6"/>
        <v>0</v>
      </c>
      <c r="R54" s="21">
        <f t="shared" ca="1" si="17"/>
        <v>0</v>
      </c>
      <c r="S54" s="21">
        <f t="shared" ca="1" si="17"/>
        <v>0</v>
      </c>
      <c r="T54" s="21">
        <f t="shared" ca="1" si="17"/>
        <v>0</v>
      </c>
      <c r="U54" s="22">
        <f t="shared" ca="1" si="20"/>
        <v>0</v>
      </c>
    </row>
    <row r="55" spans="1:21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J70" ca="1" si="21">IFERROR(INDIRECT("'"&amp;$B$2&amp;"'!"&amp;ADDRESS(MATCH($B55,INDIRECT("'"&amp;$B$2&amp;"'!$B$1:$B$1095"),0),MATCH(D$5,INDIRECT("'"&amp;$B$2&amp;"'!5:5"),0))),0)</f>
        <v>0</v>
      </c>
      <c r="E55" s="21">
        <f t="shared" ca="1" si="21"/>
        <v>0</v>
      </c>
      <c r="F55" s="21">
        <f t="shared" ca="1" si="21"/>
        <v>0</v>
      </c>
      <c r="G55" s="21">
        <f t="shared" ca="1" si="21"/>
        <v>0</v>
      </c>
      <c r="H55" s="21">
        <f t="shared" ca="1" si="21"/>
        <v>0</v>
      </c>
      <c r="I55" s="21">
        <f t="shared" ca="1" si="21"/>
        <v>0</v>
      </c>
      <c r="J55" s="21">
        <f t="shared" ca="1" si="21"/>
        <v>0</v>
      </c>
      <c r="K55" s="22">
        <f t="shared" ca="1" si="4"/>
        <v>0</v>
      </c>
      <c r="L55" s="21">
        <f t="shared" ref="L55:M70" ca="1" si="22">IFERROR(INDIRECT("'"&amp;$B$2&amp;"'!"&amp;ADDRESS(MATCH($B55,INDIRECT("'"&amp;$B$2&amp;"'!$B$1:$B$1095"),0),MATCH(L$5,INDIRECT("'"&amp;$B$2&amp;"'!5:5"),0))),0)</f>
        <v>0</v>
      </c>
      <c r="M55" s="21">
        <f t="shared" ca="1" si="22"/>
        <v>0</v>
      </c>
      <c r="N55" s="22">
        <f t="shared" ca="1" si="5"/>
        <v>0</v>
      </c>
      <c r="O55" s="21">
        <f t="shared" ca="1" si="18"/>
        <v>0</v>
      </c>
      <c r="P55" s="21">
        <f t="shared" ca="1" si="18"/>
        <v>0</v>
      </c>
      <c r="Q55" s="22">
        <f t="shared" ca="1" si="6"/>
        <v>0</v>
      </c>
      <c r="R55" s="21">
        <f t="shared" ref="R55:T70" ca="1" si="23">IFERROR(INDIRECT("'"&amp;$B$2&amp;"'!"&amp;ADDRESS(MATCH($B55,INDIRECT("'"&amp;$B$2&amp;"'!$B$1:$B$1095"),0),MATCH(R$5,INDIRECT("'"&amp;$B$2&amp;"'!5:5"),0))),0)</f>
        <v>0</v>
      </c>
      <c r="S55" s="21">
        <f t="shared" ca="1" si="23"/>
        <v>0</v>
      </c>
      <c r="T55" s="21">
        <f t="shared" ca="1" si="23"/>
        <v>0</v>
      </c>
      <c r="U55" s="22">
        <f t="shared" ca="1" si="20"/>
        <v>0</v>
      </c>
    </row>
    <row r="56" spans="1:21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21"/>
        <v>0</v>
      </c>
      <c r="E56" s="21">
        <f t="shared" ca="1" si="21"/>
        <v>0</v>
      </c>
      <c r="F56" s="21">
        <f t="shared" ca="1" si="21"/>
        <v>0</v>
      </c>
      <c r="G56" s="21">
        <f t="shared" ca="1" si="21"/>
        <v>0</v>
      </c>
      <c r="H56" s="21">
        <f t="shared" ca="1" si="21"/>
        <v>0</v>
      </c>
      <c r="I56" s="21">
        <f t="shared" ca="1" si="21"/>
        <v>0</v>
      </c>
      <c r="J56" s="21">
        <f t="shared" ca="1" si="21"/>
        <v>0</v>
      </c>
      <c r="K56" s="22">
        <f t="shared" ca="1" si="4"/>
        <v>0</v>
      </c>
      <c r="L56" s="21">
        <f t="shared" ca="1" si="22"/>
        <v>0</v>
      </c>
      <c r="M56" s="21">
        <f t="shared" ca="1" si="22"/>
        <v>0</v>
      </c>
      <c r="N56" s="22">
        <f t="shared" ca="1" si="5"/>
        <v>0</v>
      </c>
      <c r="O56" s="21">
        <f t="shared" ca="1" si="18"/>
        <v>0</v>
      </c>
      <c r="P56" s="21">
        <f t="shared" ca="1" si="18"/>
        <v>0</v>
      </c>
      <c r="Q56" s="22">
        <f t="shared" ca="1" si="6"/>
        <v>0</v>
      </c>
      <c r="R56" s="21">
        <f t="shared" ca="1" si="23"/>
        <v>0</v>
      </c>
      <c r="S56" s="21">
        <f t="shared" ca="1" si="23"/>
        <v>0</v>
      </c>
      <c r="T56" s="21">
        <f t="shared" ca="1" si="23"/>
        <v>0</v>
      </c>
      <c r="U56" s="22">
        <f t="shared" ca="1" si="19"/>
        <v>0</v>
      </c>
    </row>
    <row r="57" spans="1:21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21"/>
        <v>0</v>
      </c>
      <c r="E57" s="21">
        <f t="shared" ca="1" si="21"/>
        <v>3102092825.0603786</v>
      </c>
      <c r="F57" s="21">
        <f t="shared" ca="1" si="21"/>
        <v>0</v>
      </c>
      <c r="G57" s="21">
        <f t="shared" ca="1" si="21"/>
        <v>0</v>
      </c>
      <c r="H57" s="21">
        <f t="shared" ca="1" si="21"/>
        <v>0</v>
      </c>
      <c r="I57" s="21">
        <f t="shared" ca="1" si="21"/>
        <v>0</v>
      </c>
      <c r="J57" s="21">
        <f t="shared" ca="1" si="21"/>
        <v>0</v>
      </c>
      <c r="K57" s="22">
        <f t="shared" ca="1" si="4"/>
        <v>0</v>
      </c>
      <c r="L57" s="21">
        <f t="shared" ca="1" si="22"/>
        <v>0</v>
      </c>
      <c r="M57" s="21">
        <f t="shared" ca="1" si="22"/>
        <v>0</v>
      </c>
      <c r="N57" s="22">
        <f t="shared" ca="1" si="5"/>
        <v>0</v>
      </c>
      <c r="O57" s="21">
        <f t="shared" ca="1" si="18"/>
        <v>0</v>
      </c>
      <c r="P57" s="21">
        <f t="shared" ca="1" si="18"/>
        <v>0</v>
      </c>
      <c r="Q57" s="22">
        <f t="shared" ca="1" si="6"/>
        <v>0</v>
      </c>
      <c r="R57" s="21">
        <f t="shared" ca="1" si="23"/>
        <v>0</v>
      </c>
      <c r="S57" s="21">
        <f t="shared" ca="1" si="23"/>
        <v>0</v>
      </c>
      <c r="T57" s="21">
        <f t="shared" ca="1" si="23"/>
        <v>0</v>
      </c>
      <c r="U57" s="22">
        <f t="shared" ca="1" si="19"/>
        <v>3102092825.0603786</v>
      </c>
    </row>
    <row r="58" spans="1:21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21"/>
        <v>0</v>
      </c>
      <c r="E58" s="21">
        <f t="shared" ca="1" si="21"/>
        <v>121130</v>
      </c>
      <c r="F58" s="21">
        <f t="shared" ca="1" si="21"/>
        <v>0</v>
      </c>
      <c r="G58" s="21">
        <f t="shared" ca="1" si="21"/>
        <v>0</v>
      </c>
      <c r="H58" s="21">
        <f t="shared" ca="1" si="21"/>
        <v>0</v>
      </c>
      <c r="I58" s="21">
        <f t="shared" ca="1" si="21"/>
        <v>0</v>
      </c>
      <c r="J58" s="21">
        <f t="shared" ca="1" si="21"/>
        <v>0</v>
      </c>
      <c r="K58" s="22">
        <f t="shared" ca="1" si="4"/>
        <v>0</v>
      </c>
      <c r="L58" s="21">
        <f t="shared" ca="1" si="22"/>
        <v>0</v>
      </c>
      <c r="M58" s="21">
        <f t="shared" ca="1" si="22"/>
        <v>0</v>
      </c>
      <c r="N58" s="22">
        <f t="shared" ca="1" si="5"/>
        <v>0</v>
      </c>
      <c r="O58" s="21">
        <f t="shared" ca="1" si="18"/>
        <v>0</v>
      </c>
      <c r="P58" s="21">
        <f t="shared" ca="1" si="18"/>
        <v>0</v>
      </c>
      <c r="Q58" s="22">
        <f t="shared" ca="1" si="6"/>
        <v>0</v>
      </c>
      <c r="R58" s="21">
        <f t="shared" ca="1" si="23"/>
        <v>0</v>
      </c>
      <c r="S58" s="21">
        <f t="shared" ca="1" si="23"/>
        <v>0</v>
      </c>
      <c r="T58" s="21">
        <f t="shared" ca="1" si="23"/>
        <v>0</v>
      </c>
      <c r="U58" s="22">
        <f t="shared" ca="1" si="19"/>
        <v>121130</v>
      </c>
    </row>
    <row r="59" spans="1:21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21"/>
        <v>0</v>
      </c>
      <c r="E59" s="21">
        <f t="shared" ca="1" si="21"/>
        <v>54751866.300002344</v>
      </c>
      <c r="F59" s="21">
        <f t="shared" ca="1" si="21"/>
        <v>0</v>
      </c>
      <c r="G59" s="21">
        <f t="shared" ca="1" si="21"/>
        <v>0</v>
      </c>
      <c r="H59" s="21">
        <f t="shared" ca="1" si="21"/>
        <v>0</v>
      </c>
      <c r="I59" s="21">
        <f t="shared" ca="1" si="21"/>
        <v>0</v>
      </c>
      <c r="J59" s="21">
        <f t="shared" ca="1" si="21"/>
        <v>0</v>
      </c>
      <c r="K59" s="22">
        <f t="shared" ca="1" si="4"/>
        <v>0</v>
      </c>
      <c r="L59" s="21">
        <f t="shared" ca="1" si="22"/>
        <v>0</v>
      </c>
      <c r="M59" s="21">
        <f t="shared" ca="1" si="22"/>
        <v>0</v>
      </c>
      <c r="N59" s="22">
        <f t="shared" ca="1" si="5"/>
        <v>0</v>
      </c>
      <c r="O59" s="21">
        <f t="shared" ca="1" si="18"/>
        <v>0</v>
      </c>
      <c r="P59" s="21">
        <f t="shared" ca="1" si="18"/>
        <v>0</v>
      </c>
      <c r="Q59" s="22">
        <f t="shared" ca="1" si="6"/>
        <v>0</v>
      </c>
      <c r="R59" s="21">
        <f t="shared" ca="1" si="23"/>
        <v>0</v>
      </c>
      <c r="S59" s="21">
        <f t="shared" ca="1" si="23"/>
        <v>0</v>
      </c>
      <c r="T59" s="21">
        <f t="shared" ca="1" si="23"/>
        <v>0</v>
      </c>
      <c r="U59" s="22">
        <f t="shared" ca="1" si="19"/>
        <v>54751866.300002344</v>
      </c>
    </row>
    <row r="60" spans="1:21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21"/>
        <v>0</v>
      </c>
      <c r="E60" s="21">
        <f t="shared" ca="1" si="21"/>
        <v>8841795.9400004428</v>
      </c>
      <c r="F60" s="21">
        <f t="shared" ca="1" si="21"/>
        <v>0</v>
      </c>
      <c r="G60" s="21">
        <f t="shared" ca="1" si="21"/>
        <v>0</v>
      </c>
      <c r="H60" s="21">
        <f t="shared" ca="1" si="21"/>
        <v>0</v>
      </c>
      <c r="I60" s="21">
        <f t="shared" ca="1" si="21"/>
        <v>0</v>
      </c>
      <c r="J60" s="21">
        <f t="shared" ca="1" si="21"/>
        <v>0</v>
      </c>
      <c r="K60" s="22">
        <f t="shared" ca="1" si="4"/>
        <v>0</v>
      </c>
      <c r="L60" s="21">
        <f t="shared" ca="1" si="22"/>
        <v>0</v>
      </c>
      <c r="M60" s="21">
        <f t="shared" ca="1" si="22"/>
        <v>0</v>
      </c>
      <c r="N60" s="22">
        <f t="shared" ca="1" si="5"/>
        <v>0</v>
      </c>
      <c r="O60" s="21">
        <f t="shared" ref="O60:P75" ca="1" si="24">IFERROR(INDIRECT("'"&amp;$B$2&amp;"'!"&amp;ADDRESS(MATCH($B60,INDIRECT("'"&amp;$B$2&amp;"'!$B$1:$B$1095"),0),MATCH(O$5,INDIRECT("'"&amp;$B$2&amp;"'!5:5"),0))),0)</f>
        <v>0</v>
      </c>
      <c r="P60" s="21">
        <f t="shared" ca="1" si="24"/>
        <v>0</v>
      </c>
      <c r="Q60" s="22">
        <f t="shared" ca="1" si="6"/>
        <v>0</v>
      </c>
      <c r="R60" s="21">
        <f t="shared" ca="1" si="23"/>
        <v>0</v>
      </c>
      <c r="S60" s="21">
        <f t="shared" ca="1" si="23"/>
        <v>0</v>
      </c>
      <c r="T60" s="21">
        <f t="shared" ca="1" si="23"/>
        <v>0</v>
      </c>
      <c r="U60" s="22">
        <f t="shared" ref="U60:U75" ca="1" si="25">SUM(D60:K60)+T60</f>
        <v>8841795.9400004428</v>
      </c>
    </row>
    <row r="61" spans="1:21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21"/>
        <v>0</v>
      </c>
      <c r="E61" s="21">
        <f t="shared" ca="1" si="21"/>
        <v>89442491</v>
      </c>
      <c r="F61" s="21">
        <f t="shared" ca="1" si="21"/>
        <v>0</v>
      </c>
      <c r="G61" s="21">
        <f t="shared" ca="1" si="21"/>
        <v>0</v>
      </c>
      <c r="H61" s="21">
        <f t="shared" ca="1" si="21"/>
        <v>0</v>
      </c>
      <c r="I61" s="21">
        <f t="shared" ca="1" si="21"/>
        <v>0</v>
      </c>
      <c r="J61" s="21">
        <f t="shared" ca="1" si="21"/>
        <v>0</v>
      </c>
      <c r="K61" s="22">
        <f t="shared" ca="1" si="4"/>
        <v>0</v>
      </c>
      <c r="L61" s="21">
        <f t="shared" ca="1" si="22"/>
        <v>0</v>
      </c>
      <c r="M61" s="21">
        <f t="shared" ca="1" si="22"/>
        <v>0</v>
      </c>
      <c r="N61" s="22">
        <f t="shared" ca="1" si="5"/>
        <v>0</v>
      </c>
      <c r="O61" s="21">
        <f t="shared" ca="1" si="24"/>
        <v>0</v>
      </c>
      <c r="P61" s="21">
        <f t="shared" ca="1" si="24"/>
        <v>0</v>
      </c>
      <c r="Q61" s="22">
        <f t="shared" ca="1" si="6"/>
        <v>0</v>
      </c>
      <c r="R61" s="21">
        <f t="shared" ca="1" si="23"/>
        <v>0</v>
      </c>
      <c r="S61" s="21">
        <f t="shared" ca="1" si="23"/>
        <v>0</v>
      </c>
      <c r="T61" s="21">
        <f t="shared" ca="1" si="23"/>
        <v>0</v>
      </c>
      <c r="U61" s="22">
        <f t="shared" ca="1" si="25"/>
        <v>89442491</v>
      </c>
    </row>
    <row r="62" spans="1:21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21"/>
        <v>0</v>
      </c>
      <c r="E62" s="21">
        <f t="shared" ca="1" si="21"/>
        <v>12136765587.923422</v>
      </c>
      <c r="F62" s="21">
        <f t="shared" ca="1" si="21"/>
        <v>0</v>
      </c>
      <c r="G62" s="21">
        <f t="shared" ca="1" si="21"/>
        <v>0</v>
      </c>
      <c r="H62" s="21">
        <f t="shared" ca="1" si="21"/>
        <v>0</v>
      </c>
      <c r="I62" s="21">
        <f t="shared" ca="1" si="21"/>
        <v>0</v>
      </c>
      <c r="J62" s="21">
        <f t="shared" ca="1" si="21"/>
        <v>0</v>
      </c>
      <c r="K62" s="22">
        <f t="shared" ca="1" si="4"/>
        <v>0</v>
      </c>
      <c r="L62" s="21">
        <f t="shared" ca="1" si="22"/>
        <v>0</v>
      </c>
      <c r="M62" s="21">
        <f t="shared" ca="1" si="22"/>
        <v>0</v>
      </c>
      <c r="N62" s="22">
        <f t="shared" ca="1" si="5"/>
        <v>0</v>
      </c>
      <c r="O62" s="21">
        <f t="shared" ca="1" si="24"/>
        <v>0</v>
      </c>
      <c r="P62" s="21">
        <f t="shared" ca="1" si="24"/>
        <v>0</v>
      </c>
      <c r="Q62" s="22">
        <f t="shared" ca="1" si="6"/>
        <v>0</v>
      </c>
      <c r="R62" s="21">
        <f t="shared" ca="1" si="23"/>
        <v>0</v>
      </c>
      <c r="S62" s="21">
        <f t="shared" ca="1" si="23"/>
        <v>0</v>
      </c>
      <c r="T62" s="21">
        <f t="shared" ca="1" si="23"/>
        <v>0</v>
      </c>
      <c r="U62" s="22">
        <f t="shared" ca="1" si="25"/>
        <v>12136765587.923422</v>
      </c>
    </row>
    <row r="63" spans="1:21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21"/>
        <v>0</v>
      </c>
      <c r="E63" s="21">
        <f t="shared" ca="1" si="21"/>
        <v>14885402.140000001</v>
      </c>
      <c r="F63" s="21">
        <f t="shared" ca="1" si="21"/>
        <v>0</v>
      </c>
      <c r="G63" s="21">
        <f t="shared" ca="1" si="21"/>
        <v>0</v>
      </c>
      <c r="H63" s="21">
        <f t="shared" ca="1" si="21"/>
        <v>0</v>
      </c>
      <c r="I63" s="21">
        <f t="shared" ca="1" si="21"/>
        <v>0</v>
      </c>
      <c r="J63" s="21">
        <f t="shared" ca="1" si="21"/>
        <v>0</v>
      </c>
      <c r="K63" s="22">
        <f t="shared" ca="1" si="4"/>
        <v>0</v>
      </c>
      <c r="L63" s="21">
        <f t="shared" ca="1" si="22"/>
        <v>0</v>
      </c>
      <c r="M63" s="21">
        <f t="shared" ca="1" si="22"/>
        <v>0</v>
      </c>
      <c r="N63" s="22">
        <f t="shared" ca="1" si="5"/>
        <v>0</v>
      </c>
      <c r="O63" s="21">
        <f t="shared" ca="1" si="24"/>
        <v>0</v>
      </c>
      <c r="P63" s="21">
        <f t="shared" ca="1" si="24"/>
        <v>0</v>
      </c>
      <c r="Q63" s="22">
        <f t="shared" ca="1" si="6"/>
        <v>0</v>
      </c>
      <c r="R63" s="21">
        <f t="shared" ca="1" si="23"/>
        <v>0</v>
      </c>
      <c r="S63" s="21">
        <f t="shared" ca="1" si="23"/>
        <v>0</v>
      </c>
      <c r="T63" s="21">
        <f t="shared" ca="1" si="23"/>
        <v>0</v>
      </c>
      <c r="U63" s="22">
        <f t="shared" ca="1" si="25"/>
        <v>14885402.140000001</v>
      </c>
    </row>
    <row r="64" spans="1:21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21"/>
        <v>0</v>
      </c>
      <c r="E64" s="21">
        <f t="shared" ca="1" si="21"/>
        <v>900942219.05000126</v>
      </c>
      <c r="F64" s="21">
        <f t="shared" ca="1" si="21"/>
        <v>0</v>
      </c>
      <c r="G64" s="21">
        <f t="shared" ca="1" si="21"/>
        <v>0</v>
      </c>
      <c r="H64" s="21">
        <f t="shared" ca="1" si="21"/>
        <v>0</v>
      </c>
      <c r="I64" s="21">
        <f t="shared" ca="1" si="21"/>
        <v>0</v>
      </c>
      <c r="J64" s="21">
        <f t="shared" ca="1" si="21"/>
        <v>0</v>
      </c>
      <c r="K64" s="22">
        <f t="shared" ca="1" si="4"/>
        <v>0</v>
      </c>
      <c r="L64" s="21">
        <f t="shared" ca="1" si="22"/>
        <v>0</v>
      </c>
      <c r="M64" s="21">
        <f t="shared" ca="1" si="22"/>
        <v>0</v>
      </c>
      <c r="N64" s="22">
        <f t="shared" ca="1" si="5"/>
        <v>0</v>
      </c>
      <c r="O64" s="21">
        <f t="shared" ca="1" si="24"/>
        <v>0</v>
      </c>
      <c r="P64" s="21">
        <f t="shared" ca="1" si="24"/>
        <v>0</v>
      </c>
      <c r="Q64" s="22">
        <f t="shared" ca="1" si="6"/>
        <v>0</v>
      </c>
      <c r="R64" s="21">
        <f t="shared" ca="1" si="23"/>
        <v>0</v>
      </c>
      <c r="S64" s="21">
        <f t="shared" ca="1" si="23"/>
        <v>0</v>
      </c>
      <c r="T64" s="21">
        <f t="shared" ca="1" si="23"/>
        <v>0</v>
      </c>
      <c r="U64" s="22">
        <f t="shared" ca="1" si="25"/>
        <v>900942219.05000126</v>
      </c>
    </row>
    <row r="65" spans="1:21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21"/>
        <v>28568696.569999989</v>
      </c>
      <c r="E65" s="21">
        <f t="shared" ca="1" si="21"/>
        <v>119079886.40999992</v>
      </c>
      <c r="F65" s="21">
        <f t="shared" ca="1" si="21"/>
        <v>0</v>
      </c>
      <c r="G65" s="21">
        <f t="shared" ca="1" si="21"/>
        <v>0</v>
      </c>
      <c r="H65" s="21">
        <f t="shared" ca="1" si="21"/>
        <v>0</v>
      </c>
      <c r="I65" s="21">
        <f t="shared" ca="1" si="21"/>
        <v>0</v>
      </c>
      <c r="J65" s="21">
        <f t="shared" ca="1" si="21"/>
        <v>0</v>
      </c>
      <c r="K65" s="22">
        <f t="shared" ca="1" si="4"/>
        <v>0</v>
      </c>
      <c r="L65" s="21">
        <f t="shared" ca="1" si="22"/>
        <v>0</v>
      </c>
      <c r="M65" s="21">
        <f t="shared" ca="1" si="22"/>
        <v>0</v>
      </c>
      <c r="N65" s="22">
        <f t="shared" ca="1" si="5"/>
        <v>0</v>
      </c>
      <c r="O65" s="21">
        <f t="shared" ca="1" si="24"/>
        <v>0</v>
      </c>
      <c r="P65" s="21">
        <f t="shared" ca="1" si="24"/>
        <v>0</v>
      </c>
      <c r="Q65" s="22">
        <f t="shared" ca="1" si="6"/>
        <v>0</v>
      </c>
      <c r="R65" s="21">
        <f t="shared" ca="1" si="23"/>
        <v>0</v>
      </c>
      <c r="S65" s="21">
        <f t="shared" ca="1" si="23"/>
        <v>0</v>
      </c>
      <c r="T65" s="21">
        <f t="shared" ca="1" si="23"/>
        <v>0</v>
      </c>
      <c r="U65" s="22">
        <f t="shared" ca="1" si="25"/>
        <v>147648582.9799999</v>
      </c>
    </row>
    <row r="66" spans="1:21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21"/>
        <v>0</v>
      </c>
      <c r="E66" s="21">
        <f t="shared" ca="1" si="21"/>
        <v>4680279.0099999821</v>
      </c>
      <c r="F66" s="21">
        <f t="shared" ca="1" si="21"/>
        <v>0</v>
      </c>
      <c r="G66" s="21">
        <f t="shared" ca="1" si="21"/>
        <v>0</v>
      </c>
      <c r="H66" s="21">
        <f t="shared" ca="1" si="21"/>
        <v>0</v>
      </c>
      <c r="I66" s="21">
        <f t="shared" ca="1" si="21"/>
        <v>0</v>
      </c>
      <c r="J66" s="21">
        <f t="shared" ca="1" si="21"/>
        <v>0</v>
      </c>
      <c r="K66" s="22">
        <f t="shared" ca="1" si="4"/>
        <v>0</v>
      </c>
      <c r="L66" s="21">
        <f t="shared" ca="1" si="22"/>
        <v>0</v>
      </c>
      <c r="M66" s="21">
        <f t="shared" ca="1" si="22"/>
        <v>0</v>
      </c>
      <c r="N66" s="22">
        <f t="shared" ca="1" si="5"/>
        <v>0</v>
      </c>
      <c r="O66" s="21">
        <f t="shared" ca="1" si="24"/>
        <v>0</v>
      </c>
      <c r="P66" s="21">
        <f t="shared" ca="1" si="24"/>
        <v>0</v>
      </c>
      <c r="Q66" s="22">
        <f t="shared" ca="1" si="6"/>
        <v>0</v>
      </c>
      <c r="R66" s="21">
        <f t="shared" ca="1" si="23"/>
        <v>0</v>
      </c>
      <c r="S66" s="21">
        <f t="shared" ca="1" si="23"/>
        <v>0</v>
      </c>
      <c r="T66" s="21">
        <f t="shared" ca="1" si="23"/>
        <v>0</v>
      </c>
      <c r="U66" s="22">
        <f t="shared" ca="1" si="25"/>
        <v>4680279.0099999821</v>
      </c>
    </row>
    <row r="67" spans="1:21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21"/>
        <v>0</v>
      </c>
      <c r="E67" s="21">
        <f t="shared" ca="1" si="21"/>
        <v>5406740254.0753336</v>
      </c>
      <c r="F67" s="21">
        <f t="shared" ca="1" si="21"/>
        <v>0</v>
      </c>
      <c r="G67" s="21">
        <f t="shared" ca="1" si="21"/>
        <v>0</v>
      </c>
      <c r="H67" s="21">
        <f t="shared" ca="1" si="21"/>
        <v>0</v>
      </c>
      <c r="I67" s="21">
        <f t="shared" ca="1" si="21"/>
        <v>0</v>
      </c>
      <c r="J67" s="21">
        <f t="shared" ca="1" si="21"/>
        <v>0</v>
      </c>
      <c r="K67" s="22">
        <f t="shared" ca="1" si="4"/>
        <v>0</v>
      </c>
      <c r="L67" s="21">
        <f t="shared" ca="1" si="22"/>
        <v>0</v>
      </c>
      <c r="M67" s="21">
        <f t="shared" ca="1" si="22"/>
        <v>0</v>
      </c>
      <c r="N67" s="22">
        <f t="shared" ca="1" si="5"/>
        <v>0</v>
      </c>
      <c r="O67" s="21">
        <f t="shared" ca="1" si="24"/>
        <v>0</v>
      </c>
      <c r="P67" s="21">
        <f t="shared" ca="1" si="24"/>
        <v>0</v>
      </c>
      <c r="Q67" s="22">
        <f t="shared" ca="1" si="6"/>
        <v>0</v>
      </c>
      <c r="R67" s="21">
        <f t="shared" ca="1" si="23"/>
        <v>0</v>
      </c>
      <c r="S67" s="21">
        <f t="shared" ca="1" si="23"/>
        <v>0</v>
      </c>
      <c r="T67" s="21">
        <f t="shared" ca="1" si="23"/>
        <v>0</v>
      </c>
      <c r="U67" s="22">
        <f t="shared" ca="1" si="25"/>
        <v>5406740254.0753336</v>
      </c>
    </row>
    <row r="68" spans="1:21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21"/>
        <v>0</v>
      </c>
      <c r="E68" s="21">
        <f t="shared" ca="1" si="21"/>
        <v>42473411.009999998</v>
      </c>
      <c r="F68" s="21">
        <f t="shared" ca="1" si="21"/>
        <v>0</v>
      </c>
      <c r="G68" s="21">
        <f t="shared" ca="1" si="21"/>
        <v>0</v>
      </c>
      <c r="H68" s="21">
        <f t="shared" ca="1" si="21"/>
        <v>0</v>
      </c>
      <c r="I68" s="21">
        <f t="shared" ca="1" si="21"/>
        <v>0</v>
      </c>
      <c r="J68" s="21">
        <f t="shared" ca="1" si="21"/>
        <v>0</v>
      </c>
      <c r="K68" s="22">
        <f t="shared" ca="1" si="4"/>
        <v>0</v>
      </c>
      <c r="L68" s="21">
        <f t="shared" ca="1" si="22"/>
        <v>0</v>
      </c>
      <c r="M68" s="21">
        <f t="shared" ca="1" si="22"/>
        <v>0</v>
      </c>
      <c r="N68" s="22">
        <f t="shared" ca="1" si="5"/>
        <v>0</v>
      </c>
      <c r="O68" s="21">
        <f t="shared" ca="1" si="24"/>
        <v>0</v>
      </c>
      <c r="P68" s="21">
        <f t="shared" ca="1" si="24"/>
        <v>0</v>
      </c>
      <c r="Q68" s="22">
        <f t="shared" ca="1" si="6"/>
        <v>0</v>
      </c>
      <c r="R68" s="21">
        <f t="shared" ca="1" si="23"/>
        <v>0</v>
      </c>
      <c r="S68" s="21">
        <f t="shared" ca="1" si="23"/>
        <v>0</v>
      </c>
      <c r="T68" s="21">
        <f t="shared" ca="1" si="23"/>
        <v>0</v>
      </c>
      <c r="U68" s="22">
        <f t="shared" ca="1" si="25"/>
        <v>42473411.009999998</v>
      </c>
    </row>
    <row r="69" spans="1:21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21"/>
        <v>0</v>
      </c>
      <c r="E69" s="21">
        <f t="shared" ca="1" si="21"/>
        <v>120390</v>
      </c>
      <c r="F69" s="21">
        <f t="shared" ca="1" si="21"/>
        <v>0</v>
      </c>
      <c r="G69" s="21">
        <f t="shared" ca="1" si="21"/>
        <v>0</v>
      </c>
      <c r="H69" s="21">
        <f t="shared" ca="1" si="21"/>
        <v>0</v>
      </c>
      <c r="I69" s="21">
        <f t="shared" ca="1" si="21"/>
        <v>0</v>
      </c>
      <c r="J69" s="21">
        <f t="shared" ca="1" si="21"/>
        <v>0</v>
      </c>
      <c r="K69" s="22">
        <f t="shared" ca="1" si="4"/>
        <v>0</v>
      </c>
      <c r="L69" s="21">
        <f t="shared" ca="1" si="22"/>
        <v>0</v>
      </c>
      <c r="M69" s="21">
        <f t="shared" ca="1" si="22"/>
        <v>0</v>
      </c>
      <c r="N69" s="22">
        <f t="shared" ca="1" si="5"/>
        <v>0</v>
      </c>
      <c r="O69" s="21">
        <f t="shared" ca="1" si="24"/>
        <v>0</v>
      </c>
      <c r="P69" s="21">
        <f t="shared" ca="1" si="24"/>
        <v>0</v>
      </c>
      <c r="Q69" s="22">
        <f t="shared" ca="1" si="6"/>
        <v>0</v>
      </c>
      <c r="R69" s="21">
        <f t="shared" ca="1" si="23"/>
        <v>0</v>
      </c>
      <c r="S69" s="21">
        <f t="shared" ca="1" si="23"/>
        <v>0</v>
      </c>
      <c r="T69" s="21">
        <f t="shared" ca="1" si="23"/>
        <v>0</v>
      </c>
      <c r="U69" s="22">
        <f t="shared" ca="1" si="25"/>
        <v>120390</v>
      </c>
    </row>
    <row r="70" spans="1:21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21"/>
        <v>0</v>
      </c>
      <c r="E70" s="21">
        <f t="shared" ca="1" si="21"/>
        <v>129410287.10000001</v>
      </c>
      <c r="F70" s="21">
        <f t="shared" ca="1" si="21"/>
        <v>0</v>
      </c>
      <c r="G70" s="21">
        <f t="shared" ca="1" si="21"/>
        <v>0</v>
      </c>
      <c r="H70" s="21">
        <f t="shared" ca="1" si="21"/>
        <v>0</v>
      </c>
      <c r="I70" s="21">
        <f t="shared" ca="1" si="21"/>
        <v>0</v>
      </c>
      <c r="J70" s="21">
        <f t="shared" ca="1" si="21"/>
        <v>0</v>
      </c>
      <c r="K70" s="22">
        <f t="shared" ca="1" si="4"/>
        <v>0</v>
      </c>
      <c r="L70" s="21">
        <f t="shared" ca="1" si="22"/>
        <v>0</v>
      </c>
      <c r="M70" s="21">
        <f t="shared" ca="1" si="22"/>
        <v>0</v>
      </c>
      <c r="N70" s="22">
        <f t="shared" ca="1" si="5"/>
        <v>0</v>
      </c>
      <c r="O70" s="21">
        <f t="shared" ca="1" si="24"/>
        <v>0</v>
      </c>
      <c r="P70" s="21">
        <f t="shared" ca="1" si="24"/>
        <v>0</v>
      </c>
      <c r="Q70" s="22">
        <f t="shared" ca="1" si="6"/>
        <v>0</v>
      </c>
      <c r="R70" s="21">
        <f t="shared" ca="1" si="23"/>
        <v>0</v>
      </c>
      <c r="S70" s="21">
        <f t="shared" ca="1" si="23"/>
        <v>0</v>
      </c>
      <c r="T70" s="21">
        <f t="shared" ca="1" si="23"/>
        <v>0</v>
      </c>
      <c r="U70" s="22">
        <f t="shared" ca="1" si="25"/>
        <v>129410287.10000001</v>
      </c>
    </row>
    <row r="71" spans="1:21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J75" ca="1" si="26">IFERROR(INDIRECT("'"&amp;$B$2&amp;"'!"&amp;ADDRESS(MATCH($B71,INDIRECT("'"&amp;$B$2&amp;"'!$B$1:$B$1095"),0),MATCH(D$5,INDIRECT("'"&amp;$B$2&amp;"'!5:5"),0))),0)</f>
        <v>0</v>
      </c>
      <c r="E71" s="21">
        <f t="shared" ca="1" si="26"/>
        <v>30763708.967735</v>
      </c>
      <c r="F71" s="21">
        <f t="shared" ca="1" si="26"/>
        <v>0</v>
      </c>
      <c r="G71" s="21">
        <f t="shared" ca="1" si="26"/>
        <v>0</v>
      </c>
      <c r="H71" s="21">
        <f t="shared" ca="1" si="26"/>
        <v>0</v>
      </c>
      <c r="I71" s="21">
        <f t="shared" ca="1" si="26"/>
        <v>0</v>
      </c>
      <c r="J71" s="21">
        <f t="shared" ca="1" si="26"/>
        <v>0</v>
      </c>
      <c r="K71" s="22">
        <f t="shared" ca="1" si="4"/>
        <v>0</v>
      </c>
      <c r="L71" s="21">
        <f t="shared" ref="L71:M75" ca="1" si="27">IFERROR(INDIRECT("'"&amp;$B$2&amp;"'!"&amp;ADDRESS(MATCH($B71,INDIRECT("'"&amp;$B$2&amp;"'!$B$1:$B$1095"),0),MATCH(L$5,INDIRECT("'"&amp;$B$2&amp;"'!5:5"),0))),0)</f>
        <v>0</v>
      </c>
      <c r="M71" s="21">
        <f t="shared" ca="1" si="27"/>
        <v>0</v>
      </c>
      <c r="N71" s="22">
        <f t="shared" ca="1" si="5"/>
        <v>0</v>
      </c>
      <c r="O71" s="21">
        <f t="shared" ca="1" si="24"/>
        <v>0</v>
      </c>
      <c r="P71" s="21">
        <f t="shared" ca="1" si="24"/>
        <v>0</v>
      </c>
      <c r="Q71" s="22">
        <f t="shared" ca="1" si="6"/>
        <v>0</v>
      </c>
      <c r="R71" s="21">
        <f t="shared" ref="R71:T75" ca="1" si="28">IFERROR(INDIRECT("'"&amp;$B$2&amp;"'!"&amp;ADDRESS(MATCH($B71,INDIRECT("'"&amp;$B$2&amp;"'!$B$1:$B$1095"),0),MATCH(R$5,INDIRECT("'"&amp;$B$2&amp;"'!5:5"),0))),0)</f>
        <v>0</v>
      </c>
      <c r="S71" s="21">
        <f t="shared" ca="1" si="28"/>
        <v>0</v>
      </c>
      <c r="T71" s="21">
        <f t="shared" ca="1" si="28"/>
        <v>0</v>
      </c>
      <c r="U71" s="22">
        <f t="shared" ca="1" si="25"/>
        <v>30763708.967735</v>
      </c>
    </row>
    <row r="72" spans="1:21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26"/>
        <v>0</v>
      </c>
      <c r="E72" s="21">
        <f t="shared" ca="1" si="26"/>
        <v>202156515.98000008</v>
      </c>
      <c r="F72" s="21">
        <f t="shared" ca="1" si="26"/>
        <v>0</v>
      </c>
      <c r="G72" s="21">
        <f t="shared" ca="1" si="26"/>
        <v>0</v>
      </c>
      <c r="H72" s="21">
        <f t="shared" ca="1" si="26"/>
        <v>0</v>
      </c>
      <c r="I72" s="21">
        <f t="shared" ca="1" si="26"/>
        <v>0</v>
      </c>
      <c r="J72" s="21">
        <f t="shared" ca="1" si="26"/>
        <v>0</v>
      </c>
      <c r="K72" s="22">
        <f t="shared" ref="K72:K75" ca="1" si="29">L72+M72+N72+Q72</f>
        <v>0</v>
      </c>
      <c r="L72" s="21">
        <f t="shared" ca="1" si="27"/>
        <v>0</v>
      </c>
      <c r="M72" s="21">
        <f t="shared" ca="1" si="27"/>
        <v>0</v>
      </c>
      <c r="N72" s="22">
        <f t="shared" ref="N72:N75" ca="1" si="30">+O72+P72</f>
        <v>0</v>
      </c>
      <c r="O72" s="21">
        <f t="shared" ca="1" si="24"/>
        <v>0</v>
      </c>
      <c r="P72" s="21">
        <f t="shared" ca="1" si="24"/>
        <v>0</v>
      </c>
      <c r="Q72" s="22">
        <f t="shared" ref="Q72:Q75" ca="1" si="31">+R72+S72</f>
        <v>0</v>
      </c>
      <c r="R72" s="21">
        <f t="shared" ca="1" si="28"/>
        <v>0</v>
      </c>
      <c r="S72" s="21">
        <f t="shared" ca="1" si="28"/>
        <v>0</v>
      </c>
      <c r="T72" s="21">
        <f t="shared" ca="1" si="28"/>
        <v>0</v>
      </c>
      <c r="U72" s="22">
        <f t="shared" ca="1" si="25"/>
        <v>202156515.98000008</v>
      </c>
    </row>
    <row r="73" spans="1:21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26"/>
        <v>0</v>
      </c>
      <c r="E73" s="21">
        <f t="shared" ca="1" si="26"/>
        <v>2626628.6899996866</v>
      </c>
      <c r="F73" s="21">
        <f t="shared" ca="1" si="26"/>
        <v>0</v>
      </c>
      <c r="G73" s="21">
        <f t="shared" ca="1" si="26"/>
        <v>0</v>
      </c>
      <c r="H73" s="21">
        <f t="shared" ca="1" si="26"/>
        <v>0</v>
      </c>
      <c r="I73" s="21">
        <f t="shared" ca="1" si="26"/>
        <v>0</v>
      </c>
      <c r="J73" s="21">
        <f t="shared" ca="1" si="26"/>
        <v>0</v>
      </c>
      <c r="K73" s="22">
        <f t="shared" ca="1" si="29"/>
        <v>0</v>
      </c>
      <c r="L73" s="21">
        <f t="shared" ca="1" si="27"/>
        <v>0</v>
      </c>
      <c r="M73" s="21">
        <f t="shared" ca="1" si="27"/>
        <v>0</v>
      </c>
      <c r="N73" s="22">
        <f t="shared" ca="1" si="30"/>
        <v>0</v>
      </c>
      <c r="O73" s="21">
        <f t="shared" ca="1" si="24"/>
        <v>0</v>
      </c>
      <c r="P73" s="21">
        <f t="shared" ca="1" si="24"/>
        <v>0</v>
      </c>
      <c r="Q73" s="22">
        <f t="shared" ca="1" si="31"/>
        <v>0</v>
      </c>
      <c r="R73" s="21">
        <f t="shared" ca="1" si="28"/>
        <v>0</v>
      </c>
      <c r="S73" s="21">
        <f t="shared" ca="1" si="28"/>
        <v>0</v>
      </c>
      <c r="T73" s="21">
        <f t="shared" ca="1" si="28"/>
        <v>0</v>
      </c>
      <c r="U73" s="22">
        <f t="shared" ca="1" si="25"/>
        <v>2626628.6899996866</v>
      </c>
    </row>
    <row r="74" spans="1:21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26"/>
        <v>0</v>
      </c>
      <c r="E74" s="21">
        <f t="shared" ca="1" si="26"/>
        <v>65366485.600000016</v>
      </c>
      <c r="F74" s="21">
        <f t="shared" ca="1" si="26"/>
        <v>0</v>
      </c>
      <c r="G74" s="21">
        <f t="shared" ca="1" si="26"/>
        <v>0</v>
      </c>
      <c r="H74" s="21">
        <f t="shared" ca="1" si="26"/>
        <v>0</v>
      </c>
      <c r="I74" s="21">
        <f t="shared" ca="1" si="26"/>
        <v>0</v>
      </c>
      <c r="J74" s="21">
        <f t="shared" ca="1" si="26"/>
        <v>0</v>
      </c>
      <c r="K74" s="22">
        <f t="shared" ca="1" si="29"/>
        <v>0</v>
      </c>
      <c r="L74" s="21">
        <f t="shared" ca="1" si="27"/>
        <v>0</v>
      </c>
      <c r="M74" s="21">
        <f t="shared" ca="1" si="27"/>
        <v>0</v>
      </c>
      <c r="N74" s="22">
        <f t="shared" ca="1" si="30"/>
        <v>0</v>
      </c>
      <c r="O74" s="21">
        <f t="shared" ca="1" si="24"/>
        <v>0</v>
      </c>
      <c r="P74" s="21">
        <f t="shared" ca="1" si="24"/>
        <v>0</v>
      </c>
      <c r="Q74" s="22">
        <f t="shared" ca="1" si="31"/>
        <v>0</v>
      </c>
      <c r="R74" s="21">
        <f t="shared" ca="1" si="28"/>
        <v>0</v>
      </c>
      <c r="S74" s="21">
        <f t="shared" ca="1" si="28"/>
        <v>0</v>
      </c>
      <c r="T74" s="21">
        <f t="shared" ca="1" si="28"/>
        <v>0</v>
      </c>
      <c r="U74" s="22">
        <f t="shared" ca="1" si="25"/>
        <v>65366485.600000016</v>
      </c>
    </row>
    <row r="75" spans="1:21" ht="13.8" x14ac:dyDescent="0.3">
      <c r="A75" s="64" t="s">
        <v>284</v>
      </c>
      <c r="B75" s="20">
        <v>3018</v>
      </c>
      <c r="C75" s="65" t="s">
        <v>252</v>
      </c>
      <c r="D75" s="21">
        <f t="shared" ca="1" si="26"/>
        <v>0</v>
      </c>
      <c r="E75" s="21">
        <f t="shared" ca="1" si="26"/>
        <v>239288889.5639351</v>
      </c>
      <c r="F75" s="21">
        <f t="shared" ca="1" si="26"/>
        <v>0</v>
      </c>
      <c r="G75" s="21">
        <f t="shared" ca="1" si="26"/>
        <v>0</v>
      </c>
      <c r="H75" s="21">
        <f t="shared" ca="1" si="26"/>
        <v>0</v>
      </c>
      <c r="I75" s="21">
        <f t="shared" ca="1" si="26"/>
        <v>0</v>
      </c>
      <c r="J75" s="21">
        <f t="shared" ca="1" si="26"/>
        <v>0</v>
      </c>
      <c r="K75" s="22">
        <f t="shared" ca="1" si="29"/>
        <v>0</v>
      </c>
      <c r="L75" s="21">
        <f t="shared" ca="1" si="27"/>
        <v>0</v>
      </c>
      <c r="M75" s="21">
        <f t="shared" ca="1" si="27"/>
        <v>0</v>
      </c>
      <c r="N75" s="22">
        <f t="shared" ca="1" si="30"/>
        <v>0</v>
      </c>
      <c r="O75" s="21">
        <f t="shared" ca="1" si="24"/>
        <v>0</v>
      </c>
      <c r="P75" s="21">
        <f t="shared" ca="1" si="24"/>
        <v>0</v>
      </c>
      <c r="Q75" s="22">
        <f t="shared" ca="1" si="31"/>
        <v>0</v>
      </c>
      <c r="R75" s="21">
        <f t="shared" ca="1" si="28"/>
        <v>0</v>
      </c>
      <c r="S75" s="21">
        <f t="shared" ca="1" si="28"/>
        <v>0</v>
      </c>
      <c r="T75" s="21">
        <f t="shared" ca="1" si="28"/>
        <v>0</v>
      </c>
      <c r="U75" s="22">
        <f t="shared" ca="1" si="25"/>
        <v>239288889.5639351</v>
      </c>
    </row>
    <row r="76" spans="1:21" ht="13.8" x14ac:dyDescent="0.3">
      <c r="A76" s="66" t="s">
        <v>286</v>
      </c>
      <c r="B76" s="55">
        <v>9000</v>
      </c>
      <c r="C76" s="65" t="s">
        <v>287</v>
      </c>
      <c r="D76" s="56">
        <f t="shared" ref="D76:U76" ca="1" si="32">SUMIF($C$7:$C$75,"HD",D$7:D$75)</f>
        <v>0</v>
      </c>
      <c r="E76" s="56">
        <f t="shared" ca="1" si="32"/>
        <v>0</v>
      </c>
      <c r="F76" s="56">
        <f t="shared" ca="1" si="32"/>
        <v>0</v>
      </c>
      <c r="G76" s="56">
        <f t="shared" ca="1" si="32"/>
        <v>0</v>
      </c>
      <c r="H76" s="56">
        <f t="shared" ca="1" si="32"/>
        <v>0</v>
      </c>
      <c r="I76" s="56">
        <f t="shared" ca="1" si="32"/>
        <v>0</v>
      </c>
      <c r="J76" s="56">
        <f t="shared" ca="1" si="32"/>
        <v>0</v>
      </c>
      <c r="K76" s="56">
        <f t="shared" ca="1" si="32"/>
        <v>0</v>
      </c>
      <c r="L76" s="56">
        <f t="shared" ca="1" si="32"/>
        <v>0</v>
      </c>
      <c r="M76" s="56">
        <f t="shared" ca="1" si="32"/>
        <v>0</v>
      </c>
      <c r="N76" s="56">
        <f t="shared" ca="1" si="32"/>
        <v>0</v>
      </c>
      <c r="O76" s="56">
        <f t="shared" ca="1" si="32"/>
        <v>0</v>
      </c>
      <c r="P76" s="56">
        <f t="shared" ca="1" si="32"/>
        <v>0</v>
      </c>
      <c r="Q76" s="56">
        <f t="shared" ca="1" si="32"/>
        <v>0</v>
      </c>
      <c r="R76" s="56">
        <f t="shared" ca="1" si="32"/>
        <v>0</v>
      </c>
      <c r="S76" s="56">
        <f t="shared" ca="1" si="32"/>
        <v>0</v>
      </c>
      <c r="T76" s="56">
        <f t="shared" ca="1" si="32"/>
        <v>0</v>
      </c>
      <c r="U76" s="56">
        <f t="shared" ca="1" si="32"/>
        <v>0</v>
      </c>
    </row>
    <row r="77" spans="1:21" ht="13.8" x14ac:dyDescent="0.3">
      <c r="A77" s="66" t="s">
        <v>289</v>
      </c>
      <c r="B77" s="55">
        <v>9001</v>
      </c>
      <c r="C77" s="65" t="s">
        <v>290</v>
      </c>
      <c r="D77" s="56">
        <f t="shared" ref="D77:U77" ca="1" si="33">SUMIF($C$7:$C$75,"H",D$7:D$75)+SUMIF($C$7:$C$75,"E",D$7:D$75)</f>
        <v>28568696.569999989</v>
      </c>
      <c r="E77" s="56">
        <f t="shared" ca="1" si="33"/>
        <v>22550550053.820801</v>
      </c>
      <c r="F77" s="56">
        <f t="shared" ca="1" si="33"/>
        <v>0</v>
      </c>
      <c r="G77" s="56">
        <f t="shared" ca="1" si="33"/>
        <v>0</v>
      </c>
      <c r="H77" s="56">
        <f t="shared" ca="1" si="33"/>
        <v>0</v>
      </c>
      <c r="I77" s="56">
        <f t="shared" ca="1" si="33"/>
        <v>0</v>
      </c>
      <c r="J77" s="56">
        <f t="shared" ca="1" si="33"/>
        <v>0</v>
      </c>
      <c r="K77" s="56">
        <f t="shared" ca="1" si="33"/>
        <v>0</v>
      </c>
      <c r="L77" s="56">
        <f t="shared" ca="1" si="33"/>
        <v>0</v>
      </c>
      <c r="M77" s="56">
        <f t="shared" ca="1" si="33"/>
        <v>0</v>
      </c>
      <c r="N77" s="56">
        <f t="shared" ca="1" si="33"/>
        <v>0</v>
      </c>
      <c r="O77" s="56">
        <f t="shared" ca="1" si="33"/>
        <v>0</v>
      </c>
      <c r="P77" s="56">
        <f t="shared" ca="1" si="33"/>
        <v>0</v>
      </c>
      <c r="Q77" s="56">
        <f t="shared" ca="1" si="33"/>
        <v>0</v>
      </c>
      <c r="R77" s="56">
        <f t="shared" ca="1" si="33"/>
        <v>0</v>
      </c>
      <c r="S77" s="56">
        <f t="shared" ca="1" si="33"/>
        <v>0</v>
      </c>
      <c r="T77" s="56">
        <f t="shared" ca="1" si="33"/>
        <v>0</v>
      </c>
      <c r="U77" s="56">
        <f t="shared" ca="1" si="33"/>
        <v>22579118750.3908</v>
      </c>
    </row>
    <row r="78" spans="1:21" ht="13.8" x14ac:dyDescent="0.3">
      <c r="A78" s="66" t="s">
        <v>292</v>
      </c>
      <c r="B78" s="55">
        <v>9003</v>
      </c>
      <c r="C78" s="65" t="s">
        <v>293</v>
      </c>
      <c r="D78" s="56">
        <f t="shared" ref="D78:U78" ca="1" si="34">D76+D77</f>
        <v>28568696.569999989</v>
      </c>
      <c r="E78" s="56">
        <f t="shared" ca="1" si="34"/>
        <v>22550550053.820801</v>
      </c>
      <c r="F78" s="56">
        <f t="shared" ca="1" si="34"/>
        <v>0</v>
      </c>
      <c r="G78" s="56">
        <f t="shared" ca="1" si="34"/>
        <v>0</v>
      </c>
      <c r="H78" s="56">
        <f t="shared" ca="1" si="34"/>
        <v>0</v>
      </c>
      <c r="I78" s="56">
        <f t="shared" ca="1" si="34"/>
        <v>0</v>
      </c>
      <c r="J78" s="56">
        <f t="shared" ca="1" si="34"/>
        <v>0</v>
      </c>
      <c r="K78" s="56">
        <f t="shared" ca="1" si="34"/>
        <v>0</v>
      </c>
      <c r="L78" s="56">
        <f t="shared" ca="1" si="34"/>
        <v>0</v>
      </c>
      <c r="M78" s="56">
        <f t="shared" ca="1" si="34"/>
        <v>0</v>
      </c>
      <c r="N78" s="56">
        <f t="shared" ca="1" si="34"/>
        <v>0</v>
      </c>
      <c r="O78" s="56">
        <f t="shared" ca="1" si="34"/>
        <v>0</v>
      </c>
      <c r="P78" s="56">
        <f t="shared" ca="1" si="34"/>
        <v>0</v>
      </c>
      <c r="Q78" s="56">
        <f t="shared" ca="1" si="34"/>
        <v>0</v>
      </c>
      <c r="R78" s="56">
        <f t="shared" ca="1" si="34"/>
        <v>0</v>
      </c>
      <c r="S78" s="56">
        <f t="shared" ca="1" si="34"/>
        <v>0</v>
      </c>
      <c r="T78" s="56">
        <f t="shared" ca="1" si="34"/>
        <v>0</v>
      </c>
      <c r="U78" s="56">
        <f t="shared" ca="1" si="34"/>
        <v>22579118750.3908</v>
      </c>
    </row>
  </sheetData>
  <mergeCells count="1">
    <mergeCell ref="E2:G2"/>
  </mergeCells>
  <dataValidations count="1">
    <dataValidation type="list" allowBlank="1" showInputMessage="1" showErrorMessage="1" sqref="B2" xr:uid="{C1517F9B-7D95-4654-AD94-3FF89182DAF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99AA-AE58-4902-8F48-0F848943AD62}">
  <dimension ref="A1:I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4" style="3" customWidth="1"/>
    <col min="11" max="16384" width="9.109375" style="3"/>
  </cols>
  <sheetData>
    <row r="1" spans="1:9" ht="15" customHeight="1" x14ac:dyDescent="0.3">
      <c r="A1" s="1" t="s">
        <v>0</v>
      </c>
      <c r="B1" s="2"/>
      <c r="C1" s="2"/>
    </row>
    <row r="2" spans="1:9" ht="15" customHeight="1" x14ac:dyDescent="0.3">
      <c r="A2" s="1" t="s">
        <v>319</v>
      </c>
      <c r="B2" s="68" t="s">
        <v>8</v>
      </c>
      <c r="C2" s="2"/>
      <c r="E2" s="81" t="s">
        <v>1</v>
      </c>
      <c r="F2" s="82"/>
      <c r="G2" s="83"/>
      <c r="H2" s="5"/>
    </row>
    <row r="3" spans="1:9" ht="15" customHeight="1" x14ac:dyDescent="0.3">
      <c r="A3" s="4" t="s">
        <v>357</v>
      </c>
      <c r="B3" s="2"/>
      <c r="C3" s="2"/>
    </row>
    <row r="4" spans="1:9" ht="22.5" customHeight="1" x14ac:dyDescent="0.25"/>
    <row r="5" spans="1:9" ht="22.5" customHeight="1" x14ac:dyDescent="0.25">
      <c r="D5" s="10">
        <v>704</v>
      </c>
      <c r="E5" s="10">
        <v>718</v>
      </c>
      <c r="F5" s="10">
        <v>729</v>
      </c>
      <c r="G5" s="10">
        <v>750</v>
      </c>
      <c r="H5" s="10">
        <v>751</v>
      </c>
      <c r="I5" s="69"/>
    </row>
    <row r="6" spans="1:9" ht="79.5" customHeight="1" x14ac:dyDescent="0.25">
      <c r="A6" s="63" t="s">
        <v>142</v>
      </c>
      <c r="B6" s="63" t="s">
        <v>143</v>
      </c>
      <c r="C6" s="63" t="s">
        <v>144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69" t="s">
        <v>320</v>
      </c>
    </row>
    <row r="7" spans="1:9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H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4240063.55</v>
      </c>
      <c r="H7" s="21">
        <f t="shared" ca="1" si="0"/>
        <v>0</v>
      </c>
      <c r="I7" s="22">
        <f ca="1">+SUM(D7:H7)</f>
        <v>4240063.55</v>
      </c>
    </row>
    <row r="8" spans="1:9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77976.440000001341</v>
      </c>
      <c r="E8" s="21">
        <f t="shared" ca="1" si="0"/>
        <v>8487</v>
      </c>
      <c r="F8" s="21">
        <f t="shared" ca="1" si="0"/>
        <v>0</v>
      </c>
      <c r="G8" s="21">
        <f t="shared" ca="1" si="0"/>
        <v>6532612.5899999738</v>
      </c>
      <c r="H8" s="21">
        <f t="shared" ca="1" si="0"/>
        <v>0</v>
      </c>
      <c r="I8" s="22">
        <f t="shared" ref="I8:I18" ca="1" si="1">+SUM(D8:H8)</f>
        <v>6619076.0299999751</v>
      </c>
    </row>
    <row r="9" spans="1:9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3750549.8200000008</v>
      </c>
      <c r="H9" s="21">
        <f t="shared" ca="1" si="0"/>
        <v>0</v>
      </c>
      <c r="I9" s="22">
        <f t="shared" ca="1" si="1"/>
        <v>3750549.8200000008</v>
      </c>
    </row>
    <row r="10" spans="1:9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2365.2100000006599</v>
      </c>
      <c r="F10" s="21">
        <f t="shared" ca="1" si="0"/>
        <v>97781.659999999989</v>
      </c>
      <c r="G10" s="21">
        <f t="shared" ca="1" si="0"/>
        <v>36048254.540002793</v>
      </c>
      <c r="H10" s="21">
        <f t="shared" ca="1" si="0"/>
        <v>0</v>
      </c>
      <c r="I10" s="22">
        <f t="shared" ca="1" si="1"/>
        <v>36148401.41000279</v>
      </c>
    </row>
    <row r="11" spans="1:9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3335</v>
      </c>
      <c r="F11" s="21">
        <f t="shared" ca="1" si="0"/>
        <v>0</v>
      </c>
      <c r="G11" s="21">
        <f t="shared" ca="1" si="0"/>
        <v>2885877.53</v>
      </c>
      <c r="H11" s="21">
        <f t="shared" ca="1" si="0"/>
        <v>0</v>
      </c>
      <c r="I11" s="22">
        <f t="shared" ca="1" si="1"/>
        <v>2889212.53</v>
      </c>
    </row>
    <row r="12" spans="1:9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2">
        <f t="shared" ca="1" si="1"/>
        <v>0</v>
      </c>
    </row>
    <row r="13" spans="1:9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6809.95</v>
      </c>
      <c r="H13" s="21">
        <f t="shared" ca="1" si="0"/>
        <v>0</v>
      </c>
      <c r="I13" s="22">
        <f t="shared" ca="1" si="1"/>
        <v>6809.95</v>
      </c>
    </row>
    <row r="14" spans="1:9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730379.36000000103</v>
      </c>
      <c r="H14" s="21">
        <f t="shared" ca="1" si="0"/>
        <v>0</v>
      </c>
      <c r="I14" s="22">
        <f t="shared" ca="1" si="1"/>
        <v>730379.36000000103</v>
      </c>
    </row>
    <row r="15" spans="1:9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2">
        <f t="shared" ca="1" si="1"/>
        <v>0</v>
      </c>
    </row>
    <row r="16" spans="1:9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2">
        <f t="shared" ca="1" si="1"/>
        <v>0</v>
      </c>
    </row>
    <row r="17" spans="1:9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20666</v>
      </c>
      <c r="F17" s="21">
        <f t="shared" ca="1" si="0"/>
        <v>0</v>
      </c>
      <c r="G17" s="21">
        <f t="shared" ca="1" si="0"/>
        <v>-241141</v>
      </c>
      <c r="H17" s="21">
        <f t="shared" ca="1" si="0"/>
        <v>0</v>
      </c>
      <c r="I17" s="22">
        <f t="shared" ca="1" si="1"/>
        <v>-220475</v>
      </c>
    </row>
    <row r="18" spans="1:9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14930.87</v>
      </c>
      <c r="H18" s="21">
        <f t="shared" ca="1" si="0"/>
        <v>0</v>
      </c>
      <c r="I18" s="22">
        <f t="shared" ca="1" si="1"/>
        <v>14930.87</v>
      </c>
    </row>
    <row r="19" spans="1:9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2">
        <f t="shared" ref="I19:I24" ca="1" si="2">+SUM(D19:H19)</f>
        <v>0</v>
      </c>
    </row>
    <row r="20" spans="1:9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555093.49</v>
      </c>
      <c r="H20" s="21">
        <f t="shared" ca="1" si="0"/>
        <v>0</v>
      </c>
      <c r="I20" s="22">
        <f t="shared" ca="1" si="2"/>
        <v>555093.49</v>
      </c>
    </row>
    <row r="21" spans="1:9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1990855.42</v>
      </c>
      <c r="H21" s="21">
        <f t="shared" ca="1" si="0"/>
        <v>0</v>
      </c>
      <c r="I21" s="22">
        <f t="shared" ca="1" si="2"/>
        <v>1990855.42</v>
      </c>
    </row>
    <row r="22" spans="1:9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639826.62</v>
      </c>
      <c r="F22" s="21">
        <f t="shared" ca="1" si="0"/>
        <v>24165585.43</v>
      </c>
      <c r="G22" s="21">
        <f t="shared" ca="1" si="0"/>
        <v>31879681.09</v>
      </c>
      <c r="H22" s="21">
        <f t="shared" ca="1" si="0"/>
        <v>0</v>
      </c>
      <c r="I22" s="22">
        <f t="shared" ca="1" si="2"/>
        <v>56685093.140000001</v>
      </c>
    </row>
    <row r="23" spans="1:9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H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1794</v>
      </c>
      <c r="F23" s="21">
        <f t="shared" ca="1" si="3"/>
        <v>0</v>
      </c>
      <c r="G23" s="21">
        <f t="shared" ca="1" si="3"/>
        <v>2589056.3900000015</v>
      </c>
      <c r="H23" s="21">
        <f t="shared" ca="1" si="3"/>
        <v>0</v>
      </c>
      <c r="I23" s="22">
        <f t="shared" ca="1" si="2"/>
        <v>2590850.3900000015</v>
      </c>
    </row>
    <row r="24" spans="1:9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1396224.84</v>
      </c>
      <c r="E24" s="21">
        <f t="shared" ca="1" si="3"/>
        <v>0</v>
      </c>
      <c r="F24" s="21">
        <f t="shared" ca="1" si="3"/>
        <v>0</v>
      </c>
      <c r="G24" s="21">
        <f t="shared" ca="1" si="3"/>
        <v>5742102.4799995897</v>
      </c>
      <c r="H24" s="21">
        <f t="shared" ca="1" si="3"/>
        <v>0</v>
      </c>
      <c r="I24" s="22">
        <f t="shared" ca="1" si="2"/>
        <v>7138327.3199995896</v>
      </c>
    </row>
    <row r="25" spans="1:9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106180.6</v>
      </c>
      <c r="H25" s="21">
        <f t="shared" ca="1" si="3"/>
        <v>0</v>
      </c>
      <c r="I25" s="22">
        <f t="shared" ref="I25:I36" ca="1" si="4">+SUM(D25:H25)</f>
        <v>106180.6</v>
      </c>
    </row>
    <row r="26" spans="1:9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596880.0513690447</v>
      </c>
      <c r="H26" s="21">
        <f t="shared" ca="1" si="3"/>
        <v>0</v>
      </c>
      <c r="I26" s="22">
        <f t="shared" ca="1" si="4"/>
        <v>596880.0513690447</v>
      </c>
    </row>
    <row r="27" spans="1:9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0</v>
      </c>
      <c r="E27" s="21">
        <f t="shared" ca="1" si="3"/>
        <v>0</v>
      </c>
      <c r="F27" s="21">
        <f t="shared" ca="1" si="3"/>
        <v>0</v>
      </c>
      <c r="G27" s="21">
        <f t="shared" ca="1" si="3"/>
        <v>629191.61</v>
      </c>
      <c r="H27" s="21">
        <f t="shared" ca="1" si="3"/>
        <v>610</v>
      </c>
      <c r="I27" s="22">
        <f t="shared" ca="1" si="4"/>
        <v>629801.61</v>
      </c>
    </row>
    <row r="28" spans="1:9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1142</v>
      </c>
      <c r="H28" s="21">
        <f t="shared" ca="1" si="3"/>
        <v>0</v>
      </c>
      <c r="I28" s="22">
        <f t="shared" ca="1" si="4"/>
        <v>1142</v>
      </c>
    </row>
    <row r="29" spans="1:9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0</v>
      </c>
      <c r="E29" s="21">
        <f t="shared" ca="1" si="3"/>
        <v>-396.87</v>
      </c>
      <c r="F29" s="21">
        <f t="shared" ca="1" si="3"/>
        <v>0</v>
      </c>
      <c r="G29" s="21">
        <f t="shared" ca="1" si="3"/>
        <v>247505.73809999996</v>
      </c>
      <c r="H29" s="21">
        <f t="shared" ca="1" si="3"/>
        <v>0</v>
      </c>
      <c r="I29" s="22">
        <f t="shared" ca="1" si="4"/>
        <v>247108.86809999996</v>
      </c>
    </row>
    <row r="30" spans="1:9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1565259.52</v>
      </c>
      <c r="H30" s="21">
        <f t="shared" ca="1" si="3"/>
        <v>0</v>
      </c>
      <c r="I30" s="22">
        <f t="shared" ca="1" si="4"/>
        <v>1565259.52</v>
      </c>
    </row>
    <row r="31" spans="1:9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31919.05</v>
      </c>
      <c r="H31" s="21">
        <f t="shared" ca="1" si="3"/>
        <v>0</v>
      </c>
      <c r="I31" s="22">
        <f t="shared" ca="1" si="4"/>
        <v>31919.05</v>
      </c>
    </row>
    <row r="32" spans="1:9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0</v>
      </c>
      <c r="E32" s="21">
        <f t="shared" ca="1" si="3"/>
        <v>13575</v>
      </c>
      <c r="F32" s="21">
        <f t="shared" ca="1" si="3"/>
        <v>0</v>
      </c>
      <c r="G32" s="21">
        <f t="shared" ca="1" si="3"/>
        <v>392091.74999999895</v>
      </c>
      <c r="H32" s="21">
        <f t="shared" ca="1" si="3"/>
        <v>0</v>
      </c>
      <c r="I32" s="22">
        <f t="shared" ca="1" si="4"/>
        <v>405666.74999999895</v>
      </c>
    </row>
    <row r="33" spans="1:9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11911.610000000002</v>
      </c>
      <c r="H33" s="21">
        <f t="shared" ca="1" si="3"/>
        <v>0</v>
      </c>
      <c r="I33" s="22">
        <f t="shared" ca="1" si="4"/>
        <v>11911.610000000002</v>
      </c>
    </row>
    <row r="34" spans="1:9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0</v>
      </c>
      <c r="E34" s="21">
        <f t="shared" ca="1" si="3"/>
        <v>0</v>
      </c>
      <c r="F34" s="21">
        <f t="shared" ca="1" si="3"/>
        <v>0</v>
      </c>
      <c r="G34" s="21">
        <f t="shared" ca="1" si="3"/>
        <v>3483439.0517001702</v>
      </c>
      <c r="H34" s="21">
        <f t="shared" ca="1" si="3"/>
        <v>0</v>
      </c>
      <c r="I34" s="22">
        <f t="shared" ca="1" si="4"/>
        <v>3483439.0517001702</v>
      </c>
    </row>
    <row r="35" spans="1:9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0</v>
      </c>
      <c r="E35" s="21">
        <f t="shared" ca="1" si="3"/>
        <v>459</v>
      </c>
      <c r="F35" s="21">
        <f t="shared" ca="1" si="3"/>
        <v>0</v>
      </c>
      <c r="G35" s="21">
        <f t="shared" ca="1" si="3"/>
        <v>50481974</v>
      </c>
      <c r="H35" s="21">
        <f t="shared" ca="1" si="3"/>
        <v>0</v>
      </c>
      <c r="I35" s="22">
        <f t="shared" ca="1" si="4"/>
        <v>50482433</v>
      </c>
    </row>
    <row r="36" spans="1:9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2">
        <f t="shared" ca="1" si="4"/>
        <v>0</v>
      </c>
    </row>
    <row r="37" spans="1:9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912792.33</v>
      </c>
      <c r="H37" s="21">
        <f t="shared" ca="1" si="3"/>
        <v>0</v>
      </c>
      <c r="I37" s="22">
        <f t="shared" ref="I37:I46" ca="1" si="5">+SUM(D37:H37)</f>
        <v>912792.33</v>
      </c>
    </row>
    <row r="38" spans="1:9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1174.03</v>
      </c>
      <c r="H38" s="21">
        <f t="shared" ca="1" si="3"/>
        <v>0</v>
      </c>
      <c r="I38" s="22">
        <f t="shared" ca="1" si="5"/>
        <v>1174.03</v>
      </c>
    </row>
    <row r="39" spans="1:9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H54" ca="1" si="6">IFERROR(INDIRECT("'"&amp;$B$2&amp;"'!"&amp;ADDRESS(MATCH($B39,INDIRECT("'"&amp;$B$2&amp;"'!$B$1:$B$1095"),0),MATCH(D$5,INDIRECT("'"&amp;$B$2&amp;"'!5:5"),0))),0)</f>
        <v>0</v>
      </c>
      <c r="E39" s="21">
        <f t="shared" ca="1" si="6"/>
        <v>0</v>
      </c>
      <c r="F39" s="21">
        <f t="shared" ca="1" si="6"/>
        <v>0</v>
      </c>
      <c r="G39" s="21">
        <f t="shared" ca="1" si="6"/>
        <v>29993.11</v>
      </c>
      <c r="H39" s="21">
        <f t="shared" ca="1" si="6"/>
        <v>0</v>
      </c>
      <c r="I39" s="22">
        <f t="shared" ca="1" si="5"/>
        <v>29993.11</v>
      </c>
    </row>
    <row r="40" spans="1:9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0</v>
      </c>
      <c r="E40" s="21">
        <f t="shared" ca="1" si="6"/>
        <v>4976.68</v>
      </c>
      <c r="F40" s="21">
        <f t="shared" ca="1" si="6"/>
        <v>0</v>
      </c>
      <c r="G40" s="21">
        <f t="shared" ca="1" si="6"/>
        <v>65596.539999999994</v>
      </c>
      <c r="H40" s="21">
        <f t="shared" ca="1" si="6"/>
        <v>0</v>
      </c>
      <c r="I40" s="22">
        <f t="shared" ca="1" si="5"/>
        <v>70573.22</v>
      </c>
    </row>
    <row r="41" spans="1:9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2">
        <f t="shared" ca="1" si="5"/>
        <v>0</v>
      </c>
    </row>
    <row r="42" spans="1:9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6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728500.4899999972</v>
      </c>
      <c r="H42" s="21">
        <f t="shared" ca="1" si="6"/>
        <v>0</v>
      </c>
      <c r="I42" s="22">
        <f t="shared" ref="I42" ca="1" si="7">+SUM(D42:H42)</f>
        <v>728500.4899999972</v>
      </c>
    </row>
    <row r="43" spans="1:9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6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358913.81000000017</v>
      </c>
      <c r="H43" s="21">
        <f t="shared" ca="1" si="6"/>
        <v>0</v>
      </c>
      <c r="I43" s="22">
        <f t="shared" ca="1" si="5"/>
        <v>358913.81000000017</v>
      </c>
    </row>
    <row r="44" spans="1:9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2">
        <f t="shared" ca="1" si="5"/>
        <v>0</v>
      </c>
    </row>
    <row r="45" spans="1:9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98561.24</v>
      </c>
      <c r="G45" s="21">
        <f t="shared" ca="1" si="6"/>
        <v>105.03999999999999</v>
      </c>
      <c r="H45" s="21">
        <f t="shared" ca="1" si="6"/>
        <v>0</v>
      </c>
      <c r="I45" s="22">
        <f t="shared" ca="1" si="5"/>
        <v>98666.28</v>
      </c>
    </row>
    <row r="46" spans="1:9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8410.36</v>
      </c>
      <c r="H46" s="21">
        <f t="shared" ca="1" si="6"/>
        <v>0</v>
      </c>
      <c r="I46" s="22">
        <f t="shared" ca="1" si="5"/>
        <v>8410.36</v>
      </c>
    </row>
    <row r="47" spans="1:9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2">
        <f t="shared" ref="I47:I60" ca="1" si="8">+SUM(D47:H47)</f>
        <v>0</v>
      </c>
    </row>
    <row r="48" spans="1:9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6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2">
        <f t="shared" ca="1" si="8"/>
        <v>0</v>
      </c>
    </row>
    <row r="49" spans="1:9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6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-3553.58</v>
      </c>
      <c r="H49" s="21">
        <f t="shared" ca="1" si="6"/>
        <v>0</v>
      </c>
      <c r="I49" s="22">
        <f t="shared" ca="1" si="8"/>
        <v>-3553.58</v>
      </c>
    </row>
    <row r="50" spans="1:9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2">
        <f t="shared" ca="1" si="8"/>
        <v>0</v>
      </c>
    </row>
    <row r="51" spans="1:9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-1734.4700000000021</v>
      </c>
      <c r="H51" s="21">
        <f t="shared" ca="1" si="6"/>
        <v>0</v>
      </c>
      <c r="I51" s="22">
        <f t="shared" ca="1" si="8"/>
        <v>-1734.4700000000021</v>
      </c>
    </row>
    <row r="52" spans="1:9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233137.69</v>
      </c>
      <c r="H52" s="21">
        <f t="shared" ca="1" si="6"/>
        <v>0</v>
      </c>
      <c r="I52" s="22">
        <f t="shared" ref="I52" ca="1" si="9">+SUM(D52:H52)</f>
        <v>233137.69</v>
      </c>
    </row>
    <row r="53" spans="1:9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19049003.319999997</v>
      </c>
      <c r="H53" s="21">
        <f t="shared" ca="1" si="6"/>
        <v>0</v>
      </c>
      <c r="I53" s="22">
        <f t="shared" ref="I53:I55" ca="1" si="10">+SUM(D53:H53)</f>
        <v>19049003.319999997</v>
      </c>
    </row>
    <row r="54" spans="1:9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6"/>
        <v>-14837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2">
        <f t="shared" ca="1" si="10"/>
        <v>-14837</v>
      </c>
    </row>
    <row r="55" spans="1:9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H70" ca="1" si="11">IFERROR(INDIRECT("'"&amp;$B$2&amp;"'!"&amp;ADDRESS(MATCH($B55,INDIRECT("'"&amp;$B$2&amp;"'!$B$1:$B$1095"),0),MATCH(D$5,INDIRECT("'"&amp;$B$2&amp;"'!5:5"),0))),0)</f>
        <v>0</v>
      </c>
      <c r="E55" s="21">
        <f t="shared" ca="1" si="11"/>
        <v>0</v>
      </c>
      <c r="F55" s="21">
        <f t="shared" ca="1" si="11"/>
        <v>0</v>
      </c>
      <c r="G55" s="21">
        <f t="shared" ca="1" si="11"/>
        <v>0</v>
      </c>
      <c r="H55" s="21">
        <f t="shared" ca="1" si="11"/>
        <v>0</v>
      </c>
      <c r="I55" s="22">
        <f t="shared" ca="1" si="10"/>
        <v>0</v>
      </c>
    </row>
    <row r="56" spans="1:9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11"/>
        <v>0</v>
      </c>
      <c r="E56" s="21">
        <f t="shared" ca="1" si="11"/>
        <v>0</v>
      </c>
      <c r="F56" s="21">
        <f t="shared" ca="1" si="11"/>
        <v>0</v>
      </c>
      <c r="G56" s="21">
        <f t="shared" ca="1" si="11"/>
        <v>0</v>
      </c>
      <c r="H56" s="21">
        <f t="shared" ca="1" si="11"/>
        <v>0</v>
      </c>
      <c r="I56" s="22">
        <f t="shared" ca="1" si="8"/>
        <v>0</v>
      </c>
    </row>
    <row r="57" spans="1:9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11"/>
        <v>0</v>
      </c>
      <c r="E57" s="21">
        <f t="shared" ca="1" si="11"/>
        <v>0</v>
      </c>
      <c r="F57" s="21">
        <f t="shared" ca="1" si="11"/>
        <v>0</v>
      </c>
      <c r="G57" s="21">
        <f t="shared" ca="1" si="11"/>
        <v>0</v>
      </c>
      <c r="H57" s="21">
        <f t="shared" ca="1" si="11"/>
        <v>5313287.2699999455</v>
      </c>
      <c r="I57" s="22">
        <f t="shared" ca="1" si="8"/>
        <v>5313287.2699999455</v>
      </c>
    </row>
    <row r="58" spans="1:9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11"/>
        <v>0</v>
      </c>
      <c r="E58" s="21">
        <f t="shared" ca="1" si="11"/>
        <v>0</v>
      </c>
      <c r="F58" s="21">
        <f t="shared" ca="1" si="11"/>
        <v>0</v>
      </c>
      <c r="G58" s="21">
        <f t="shared" ca="1" si="11"/>
        <v>3097691.0000003204</v>
      </c>
      <c r="H58" s="21">
        <f t="shared" ca="1" si="11"/>
        <v>0</v>
      </c>
      <c r="I58" s="22">
        <f t="shared" ca="1" si="8"/>
        <v>3097691.0000003204</v>
      </c>
    </row>
    <row r="59" spans="1:9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11"/>
        <v>0</v>
      </c>
      <c r="E59" s="21">
        <f t="shared" ca="1" si="11"/>
        <v>0</v>
      </c>
      <c r="F59" s="21">
        <f t="shared" ca="1" si="11"/>
        <v>0</v>
      </c>
      <c r="G59" s="21">
        <f t="shared" ca="1" si="11"/>
        <v>890.47</v>
      </c>
      <c r="H59" s="21">
        <f t="shared" ca="1" si="11"/>
        <v>0</v>
      </c>
      <c r="I59" s="22">
        <f t="shared" ca="1" si="8"/>
        <v>890.47</v>
      </c>
    </row>
    <row r="60" spans="1:9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11"/>
        <v>0</v>
      </c>
      <c r="E60" s="21">
        <f t="shared" ca="1" si="11"/>
        <v>0</v>
      </c>
      <c r="F60" s="21">
        <f t="shared" ca="1" si="11"/>
        <v>0</v>
      </c>
      <c r="G60" s="21">
        <f t="shared" ca="1" si="11"/>
        <v>0</v>
      </c>
      <c r="H60" s="21">
        <f t="shared" ca="1" si="11"/>
        <v>0</v>
      </c>
      <c r="I60" s="22">
        <f t="shared" ca="1" si="8"/>
        <v>0</v>
      </c>
    </row>
    <row r="61" spans="1:9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11"/>
        <v>0</v>
      </c>
      <c r="E61" s="21">
        <f t="shared" ca="1" si="11"/>
        <v>0</v>
      </c>
      <c r="F61" s="21">
        <f t="shared" ca="1" si="11"/>
        <v>0</v>
      </c>
      <c r="G61" s="21">
        <f t="shared" ca="1" si="11"/>
        <v>0</v>
      </c>
      <c r="H61" s="21">
        <f t="shared" ca="1" si="11"/>
        <v>0</v>
      </c>
      <c r="I61" s="22">
        <f t="shared" ref="I61" ca="1" si="12">+SUM(D61:H61)</f>
        <v>0</v>
      </c>
    </row>
    <row r="62" spans="1:9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11"/>
        <v>0</v>
      </c>
      <c r="E62" s="21">
        <f t="shared" ca="1" si="11"/>
        <v>0</v>
      </c>
      <c r="F62" s="21">
        <f t="shared" ca="1" si="11"/>
        <v>0</v>
      </c>
      <c r="G62" s="21">
        <f t="shared" ca="1" si="11"/>
        <v>0</v>
      </c>
      <c r="H62" s="21">
        <f t="shared" ca="1" si="11"/>
        <v>0</v>
      </c>
      <c r="I62" s="22">
        <f t="shared" ref="I62:I78" ca="1" si="13">+SUM(D62:H62)</f>
        <v>0</v>
      </c>
    </row>
    <row r="63" spans="1:9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11"/>
        <v>0</v>
      </c>
      <c r="E63" s="21">
        <f t="shared" ca="1" si="11"/>
        <v>0</v>
      </c>
      <c r="F63" s="21">
        <f t="shared" ca="1" si="11"/>
        <v>0</v>
      </c>
      <c r="G63" s="21">
        <f t="shared" ca="1" si="11"/>
        <v>-1827.63</v>
      </c>
      <c r="H63" s="21">
        <f t="shared" ca="1" si="11"/>
        <v>0</v>
      </c>
      <c r="I63" s="22">
        <f t="shared" ca="1" si="13"/>
        <v>-1827.63</v>
      </c>
    </row>
    <row r="64" spans="1:9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11"/>
        <v>0</v>
      </c>
      <c r="E64" s="21">
        <f t="shared" ca="1" si="11"/>
        <v>0</v>
      </c>
      <c r="F64" s="21">
        <f t="shared" ca="1" si="11"/>
        <v>0</v>
      </c>
      <c r="G64" s="21">
        <f t="shared" ca="1" si="11"/>
        <v>212903.93000000002</v>
      </c>
      <c r="H64" s="21">
        <f t="shared" ca="1" si="11"/>
        <v>0</v>
      </c>
      <c r="I64" s="22">
        <f t="shared" ca="1" si="13"/>
        <v>212903.93000000002</v>
      </c>
    </row>
    <row r="65" spans="1:9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11"/>
        <v>0</v>
      </c>
      <c r="E65" s="21">
        <f t="shared" ca="1" si="11"/>
        <v>0</v>
      </c>
      <c r="F65" s="21">
        <f t="shared" ca="1" si="11"/>
        <v>0</v>
      </c>
      <c r="G65" s="21">
        <f t="shared" ca="1" si="11"/>
        <v>493291.6399999999</v>
      </c>
      <c r="H65" s="21">
        <f t="shared" ca="1" si="11"/>
        <v>0</v>
      </c>
      <c r="I65" s="22">
        <f t="shared" ca="1" si="13"/>
        <v>493291.6399999999</v>
      </c>
    </row>
    <row r="66" spans="1:9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11"/>
        <v>0</v>
      </c>
      <c r="E66" s="21">
        <f t="shared" ca="1" si="11"/>
        <v>0</v>
      </c>
      <c r="F66" s="21">
        <f t="shared" ca="1" si="11"/>
        <v>0</v>
      </c>
      <c r="G66" s="21">
        <f t="shared" ca="1" si="11"/>
        <v>0</v>
      </c>
      <c r="H66" s="21">
        <f t="shared" ca="1" si="11"/>
        <v>0</v>
      </c>
      <c r="I66" s="22">
        <f t="shared" ca="1" si="13"/>
        <v>0</v>
      </c>
    </row>
    <row r="67" spans="1:9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11"/>
        <v>0</v>
      </c>
      <c r="E67" s="21">
        <f t="shared" ca="1" si="11"/>
        <v>0</v>
      </c>
      <c r="F67" s="21">
        <f t="shared" ca="1" si="11"/>
        <v>0</v>
      </c>
      <c r="G67" s="21">
        <f t="shared" ca="1" si="11"/>
        <v>5769318.6400000006</v>
      </c>
      <c r="H67" s="21">
        <f t="shared" ca="1" si="11"/>
        <v>0</v>
      </c>
      <c r="I67" s="22">
        <f t="shared" ca="1" si="13"/>
        <v>5769318.6400000006</v>
      </c>
    </row>
    <row r="68" spans="1:9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11"/>
        <v>0</v>
      </c>
      <c r="E68" s="21">
        <f t="shared" ca="1" si="11"/>
        <v>0</v>
      </c>
      <c r="F68" s="21">
        <f t="shared" ca="1" si="11"/>
        <v>0</v>
      </c>
      <c r="G68" s="21">
        <f t="shared" ca="1" si="11"/>
        <v>857327.29</v>
      </c>
      <c r="H68" s="21">
        <f t="shared" ca="1" si="11"/>
        <v>0</v>
      </c>
      <c r="I68" s="22">
        <f t="shared" ca="1" si="13"/>
        <v>857327.29</v>
      </c>
    </row>
    <row r="69" spans="1:9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11"/>
        <v>0</v>
      </c>
      <c r="E69" s="21">
        <f t="shared" ca="1" si="11"/>
        <v>0</v>
      </c>
      <c r="F69" s="21">
        <f t="shared" ca="1" si="11"/>
        <v>0</v>
      </c>
      <c r="G69" s="21">
        <f t="shared" ca="1" si="11"/>
        <v>520350.460000008</v>
      </c>
      <c r="H69" s="21">
        <f t="shared" ca="1" si="11"/>
        <v>0</v>
      </c>
      <c r="I69" s="22">
        <f t="shared" ca="1" si="13"/>
        <v>520350.460000008</v>
      </c>
    </row>
    <row r="70" spans="1:9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11"/>
        <v>0</v>
      </c>
      <c r="E70" s="21">
        <f t="shared" ca="1" si="11"/>
        <v>0</v>
      </c>
      <c r="F70" s="21">
        <f t="shared" ca="1" si="11"/>
        <v>0</v>
      </c>
      <c r="G70" s="21">
        <f t="shared" ca="1" si="11"/>
        <v>450653.85999999993</v>
      </c>
      <c r="H70" s="21">
        <f t="shared" ca="1" si="11"/>
        <v>0</v>
      </c>
      <c r="I70" s="22">
        <f t="shared" ca="1" si="13"/>
        <v>450653.85999999993</v>
      </c>
    </row>
    <row r="71" spans="1:9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H75" ca="1" si="14">IFERROR(INDIRECT("'"&amp;$B$2&amp;"'!"&amp;ADDRESS(MATCH($B71,INDIRECT("'"&amp;$B$2&amp;"'!$B$1:$B$1095"),0),MATCH(D$5,INDIRECT("'"&amp;$B$2&amp;"'!5:5"),0))),0)</f>
        <v>0</v>
      </c>
      <c r="E71" s="21">
        <f t="shared" ca="1" si="14"/>
        <v>0</v>
      </c>
      <c r="F71" s="21">
        <f t="shared" ca="1" si="14"/>
        <v>0</v>
      </c>
      <c r="G71" s="21">
        <f t="shared" ca="1" si="14"/>
        <v>469996.67378100002</v>
      </c>
      <c r="H71" s="21">
        <f t="shared" ca="1" si="14"/>
        <v>0</v>
      </c>
      <c r="I71" s="22">
        <f t="shared" ca="1" si="13"/>
        <v>469996.67378100002</v>
      </c>
    </row>
    <row r="72" spans="1:9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4"/>
        <v>0</v>
      </c>
      <c r="E72" s="21">
        <f t="shared" ca="1" si="14"/>
        <v>0</v>
      </c>
      <c r="F72" s="21">
        <f t="shared" ca="1" si="14"/>
        <v>0</v>
      </c>
      <c r="G72" s="21">
        <f t="shared" ca="1" si="14"/>
        <v>48297.47</v>
      </c>
      <c r="H72" s="21">
        <f t="shared" ca="1" si="14"/>
        <v>0</v>
      </c>
      <c r="I72" s="22">
        <f t="shared" ca="1" si="13"/>
        <v>48297.47</v>
      </c>
    </row>
    <row r="73" spans="1:9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4"/>
        <v>0</v>
      </c>
      <c r="E73" s="21">
        <f t="shared" ca="1" si="14"/>
        <v>0</v>
      </c>
      <c r="F73" s="21">
        <f t="shared" ca="1" si="14"/>
        <v>0</v>
      </c>
      <c r="G73" s="21">
        <f t="shared" ca="1" si="14"/>
        <v>1689406.51000159</v>
      </c>
      <c r="H73" s="21">
        <f t="shared" ca="1" si="14"/>
        <v>0</v>
      </c>
      <c r="I73" s="22">
        <f t="shared" ca="1" si="13"/>
        <v>1689406.51000159</v>
      </c>
    </row>
    <row r="74" spans="1:9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4"/>
        <v>0</v>
      </c>
      <c r="E74" s="21">
        <f t="shared" ca="1" si="14"/>
        <v>0</v>
      </c>
      <c r="F74" s="21">
        <f t="shared" ca="1" si="14"/>
        <v>0</v>
      </c>
      <c r="G74" s="21">
        <f t="shared" ca="1" si="14"/>
        <v>1438731.4400000006</v>
      </c>
      <c r="H74" s="21">
        <f t="shared" ca="1" si="14"/>
        <v>0</v>
      </c>
      <c r="I74" s="22">
        <f t="shared" ca="1" si="13"/>
        <v>1438731.4400000006</v>
      </c>
    </row>
    <row r="75" spans="1:9" ht="13.8" x14ac:dyDescent="0.3">
      <c r="A75" s="64" t="s">
        <v>284</v>
      </c>
      <c r="B75" s="20">
        <v>3018</v>
      </c>
      <c r="C75" s="65" t="s">
        <v>252</v>
      </c>
      <c r="D75" s="21">
        <f t="shared" ca="1" si="14"/>
        <v>0</v>
      </c>
      <c r="E75" s="21">
        <f t="shared" ca="1" si="14"/>
        <v>0</v>
      </c>
      <c r="F75" s="21">
        <f t="shared" ca="1" si="14"/>
        <v>0</v>
      </c>
      <c r="G75" s="21">
        <f t="shared" ca="1" si="14"/>
        <v>2033162.9800000258</v>
      </c>
      <c r="H75" s="21">
        <f t="shared" ca="1" si="14"/>
        <v>0</v>
      </c>
      <c r="I75" s="22">
        <f t="shared" ca="1" si="13"/>
        <v>2033162.9800000258</v>
      </c>
    </row>
    <row r="76" spans="1:9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1459364.2800000014</v>
      </c>
      <c r="E76" s="56">
        <f ca="1">SUMIF($C$7:$C$75,"HD",E$7:E$75)</f>
        <v>695087.64000000071</v>
      </c>
      <c r="F76" s="56">
        <f ca="1">SUMIF($C$7:$C$75,"HD",F$7:F$75)</f>
        <v>24361928.329999998</v>
      </c>
      <c r="G76" s="56">
        <f ca="1">SUMIF($C$7:$C$75,"HD",G$7:G$75)</f>
        <v>175654959.73117161</v>
      </c>
      <c r="H76" s="56">
        <f ca="1">SUMIF($C$7:$C$75,"HD",H$7:H$75)</f>
        <v>610</v>
      </c>
      <c r="I76" s="56">
        <f t="shared" ca="1" si="13"/>
        <v>202171949.98117161</v>
      </c>
    </row>
    <row r="77" spans="1:9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  <c r="G77" s="56">
        <f ca="1">SUMIF($C$7:$C$75,"H",G$7:G$75)+SUMIF($C$7:$C$75,"E",G$7:G$75)</f>
        <v>17080194.733782947</v>
      </c>
      <c r="H77" s="56">
        <f ca="1">SUMIF($C$7:$C$75,"H",H$7:H$75)+SUMIF($C$7:$C$75,"E",H$7:H$75)</f>
        <v>5313287.2699999455</v>
      </c>
      <c r="I77" s="56">
        <f t="shared" ca="1" si="13"/>
        <v>22393482.003782891</v>
      </c>
    </row>
    <row r="78" spans="1:9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1459364.2800000014</v>
      </c>
      <c r="E78" s="56">
        <f ca="1">E76+E77</f>
        <v>695087.64000000071</v>
      </c>
      <c r="F78" s="56">
        <f ca="1">F76+F77</f>
        <v>24361928.329999998</v>
      </c>
      <c r="G78" s="56">
        <f ca="1">G76+G77</f>
        <v>192735154.46495456</v>
      </c>
      <c r="H78" s="56">
        <f ca="1">H76+H77</f>
        <v>5313897.2699999455</v>
      </c>
      <c r="I78" s="56">
        <f t="shared" ca="1" si="13"/>
        <v>224565431.98495451</v>
      </c>
    </row>
  </sheetData>
  <mergeCells count="1">
    <mergeCell ref="E2:G2"/>
  </mergeCells>
  <dataValidations count="1">
    <dataValidation type="list" allowBlank="1" showInputMessage="1" showErrorMessage="1" sqref="B2" xr:uid="{AD5EBE75-B9C1-43B0-8C9B-398FBD77F9E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A96E-240F-4CA8-B484-1E3B7B69CB11}">
  <dimension ref="A1:O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4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321</v>
      </c>
      <c r="B2" s="68" t="s">
        <v>8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357</v>
      </c>
      <c r="B3" s="2"/>
      <c r="C3" s="2"/>
    </row>
    <row r="4" spans="1:15" ht="22.5" customHeight="1" x14ac:dyDescent="0.25"/>
    <row r="5" spans="1:15" ht="22.5" customHeight="1" x14ac:dyDescent="0.25">
      <c r="D5" s="10">
        <v>784</v>
      </c>
      <c r="E5" s="10">
        <v>785</v>
      </c>
      <c r="F5" s="10">
        <v>904</v>
      </c>
      <c r="G5" s="10">
        <v>905</v>
      </c>
      <c r="H5" s="10">
        <v>906</v>
      </c>
      <c r="I5" s="10">
        <v>90601</v>
      </c>
      <c r="J5" s="10">
        <v>90602</v>
      </c>
      <c r="K5" s="10">
        <v>907</v>
      </c>
      <c r="L5" s="10">
        <v>90701</v>
      </c>
      <c r="M5" s="10">
        <v>90702</v>
      </c>
      <c r="N5" s="10">
        <v>786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7" t="s">
        <v>28</v>
      </c>
      <c r="O6" s="69" t="s">
        <v>322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N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1">
        <f t="shared" ca="1" si="3"/>
        <v>73592.72</v>
      </c>
      <c r="O7" s="22">
        <f ca="1">+D7+E7+N7</f>
        <v>73592.72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1040307949.9800005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118363204.75999999</v>
      </c>
      <c r="I8" s="21">
        <f t="shared" ca="1" si="2"/>
        <v>57572.03</v>
      </c>
      <c r="J8" s="21">
        <f t="shared" ca="1" si="2"/>
        <v>118305632.72999999</v>
      </c>
      <c r="K8" s="22">
        <f t="shared" ref="K8:K22" ca="1" si="6">+L8+M8</f>
        <v>921944745.22000051</v>
      </c>
      <c r="L8" s="21">
        <f t="shared" ca="1" si="3"/>
        <v>13046836.45999999</v>
      </c>
      <c r="M8" s="21">
        <f t="shared" ca="1" si="3"/>
        <v>908897908.76000047</v>
      </c>
      <c r="N8" s="21">
        <f t="shared" ca="1" si="3"/>
        <v>0</v>
      </c>
      <c r="O8" s="22">
        <f t="shared" ref="O8:O22" ca="1" si="7">+D8+E8+N8</f>
        <v>1040307949.9800005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2531148990.1800036</v>
      </c>
      <c r="F9" s="21">
        <f t="shared" ca="1" si="1"/>
        <v>0</v>
      </c>
      <c r="G9" s="21">
        <f t="shared" ca="1" si="1"/>
        <v>250196.11000000002</v>
      </c>
      <c r="H9" s="22">
        <f t="shared" ca="1" si="5"/>
        <v>772921870.94000149</v>
      </c>
      <c r="I9" s="21">
        <f t="shared" ca="1" si="2"/>
        <v>169670467.08000007</v>
      </c>
      <c r="J9" s="21">
        <f t="shared" ca="1" si="2"/>
        <v>603251403.86000144</v>
      </c>
      <c r="K9" s="22">
        <f t="shared" ca="1" si="6"/>
        <v>1757976923.130002</v>
      </c>
      <c r="L9" s="21">
        <f t="shared" ca="1" si="3"/>
        <v>385498031.4100014</v>
      </c>
      <c r="M9" s="21">
        <f t="shared" ca="1" si="3"/>
        <v>1372478891.7200007</v>
      </c>
      <c r="N9" s="21">
        <f t="shared" ca="1" si="3"/>
        <v>1903661.8799999997</v>
      </c>
      <c r="O9" s="22">
        <f t="shared" ca="1" si="7"/>
        <v>2533052652.0600038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17580.919999999998</v>
      </c>
      <c r="E10" s="22">
        <f t="shared" ca="1" si="4"/>
        <v>337256279.00994951</v>
      </c>
      <c r="F10" s="21">
        <f t="shared" ca="1" si="1"/>
        <v>31620.889999899999</v>
      </c>
      <c r="G10" s="21">
        <f t="shared" ca="1" si="1"/>
        <v>2913</v>
      </c>
      <c r="H10" s="22">
        <f t="shared" ca="1" si="5"/>
        <v>125157293.339981</v>
      </c>
      <c r="I10" s="21">
        <f t="shared" ca="1" si="2"/>
        <v>55817084.172686398</v>
      </c>
      <c r="J10" s="21">
        <f t="shared" ca="1" si="2"/>
        <v>69340209.167294607</v>
      </c>
      <c r="K10" s="22">
        <f t="shared" ca="1" si="6"/>
        <v>212064451.77996862</v>
      </c>
      <c r="L10" s="21">
        <f t="shared" ca="1" si="3"/>
        <v>80447368.509984314</v>
      </c>
      <c r="M10" s="21">
        <f t="shared" ca="1" si="3"/>
        <v>131617083.2699843</v>
      </c>
      <c r="N10" s="21">
        <f t="shared" ca="1" si="3"/>
        <v>5327761.6799999606</v>
      </c>
      <c r="O10" s="22">
        <f t="shared" ca="1" si="7"/>
        <v>342601621.60994947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45344081.950000003</v>
      </c>
      <c r="F11" s="21">
        <f t="shared" ca="1" si="1"/>
        <v>3637.5</v>
      </c>
      <c r="G11" s="21">
        <f t="shared" ca="1" si="1"/>
        <v>3222</v>
      </c>
      <c r="H11" s="22">
        <f t="shared" ca="1" si="5"/>
        <v>32543849.91</v>
      </c>
      <c r="I11" s="21">
        <f t="shared" ca="1" si="2"/>
        <v>0</v>
      </c>
      <c r="J11" s="21">
        <f t="shared" ca="1" si="2"/>
        <v>32543849.91</v>
      </c>
      <c r="K11" s="22">
        <f t="shared" ca="1" si="6"/>
        <v>12793372.539999999</v>
      </c>
      <c r="L11" s="21">
        <f t="shared" ca="1" si="3"/>
        <v>0</v>
      </c>
      <c r="M11" s="21">
        <f t="shared" ca="1" si="3"/>
        <v>12793372.539999999</v>
      </c>
      <c r="N11" s="21">
        <f t="shared" ca="1" si="3"/>
        <v>68796.061199999996</v>
      </c>
      <c r="O11" s="22">
        <f t="shared" ca="1" si="7"/>
        <v>45412878.011200003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1">
        <f t="shared" ca="1" si="3"/>
        <v>0</v>
      </c>
      <c r="O12" s="22">
        <f t="shared" ca="1" si="7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70568.319999999992</v>
      </c>
      <c r="F13" s="21">
        <f t="shared" ca="1" si="1"/>
        <v>0</v>
      </c>
      <c r="G13" s="21">
        <f t="shared" ca="1" si="1"/>
        <v>0</v>
      </c>
      <c r="H13" s="22">
        <f t="shared" ca="1" si="5"/>
        <v>67559.839999999997</v>
      </c>
      <c r="I13" s="21">
        <f t="shared" ca="1" si="2"/>
        <v>0</v>
      </c>
      <c r="J13" s="21">
        <f t="shared" ca="1" si="2"/>
        <v>67559.839999999997</v>
      </c>
      <c r="K13" s="22">
        <f t="shared" ca="1" si="6"/>
        <v>3008.48</v>
      </c>
      <c r="L13" s="21">
        <f t="shared" ca="1" si="3"/>
        <v>0</v>
      </c>
      <c r="M13" s="21">
        <f t="shared" ca="1" si="3"/>
        <v>3008.48</v>
      </c>
      <c r="N13" s="21">
        <f t="shared" ca="1" si="3"/>
        <v>66220.320000000007</v>
      </c>
      <c r="O13" s="22">
        <f t="shared" ca="1" si="7"/>
        <v>136788.64000000001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210834790.41000003</v>
      </c>
      <c r="F14" s="21">
        <f t="shared" ca="1" si="1"/>
        <v>221696.710000038</v>
      </c>
      <c r="G14" s="21">
        <f t="shared" ca="1" si="1"/>
        <v>0</v>
      </c>
      <c r="H14" s="22">
        <f t="shared" ca="1" si="5"/>
        <v>55737600.739999995</v>
      </c>
      <c r="I14" s="21">
        <f t="shared" ca="1" si="2"/>
        <v>885459.72</v>
      </c>
      <c r="J14" s="21">
        <f t="shared" ca="1" si="2"/>
        <v>54852141.019999996</v>
      </c>
      <c r="K14" s="22">
        <f t="shared" ca="1" si="6"/>
        <v>154875492.96000001</v>
      </c>
      <c r="L14" s="21">
        <f t="shared" ca="1" si="3"/>
        <v>5978114.0700000003</v>
      </c>
      <c r="M14" s="21">
        <f t="shared" ca="1" si="3"/>
        <v>148897378.89000002</v>
      </c>
      <c r="N14" s="21">
        <f t="shared" ca="1" si="3"/>
        <v>5986989.8700000197</v>
      </c>
      <c r="O14" s="22">
        <f t="shared" ca="1" si="7"/>
        <v>216821780.28000003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128.59047619047618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1">
        <f t="shared" ca="1" si="3"/>
        <v>0</v>
      </c>
      <c r="O15" s="22">
        <f t="shared" ca="1" si="7"/>
        <v>128.59047619047618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1">
        <f t="shared" ca="1" si="3"/>
        <v>0</v>
      </c>
      <c r="O16" s="22">
        <f t="shared" ca="1" si="7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1">
        <f t="shared" ca="1" si="3"/>
        <v>14496</v>
      </c>
      <c r="O17" s="22">
        <f t="shared" ca="1" si="7"/>
        <v>14496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1">
        <f t="shared" ca="1" si="3"/>
        <v>27836.004399999998</v>
      </c>
      <c r="O18" s="22">
        <f t="shared" ca="1" si="7"/>
        <v>27836.004399999998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1">
        <f t="shared" ca="1" si="3"/>
        <v>0</v>
      </c>
      <c r="O19" s="22">
        <f t="shared" ca="1" si="7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22938620.419999998</v>
      </c>
      <c r="F20" s="21">
        <f t="shared" ca="1" si="1"/>
        <v>43024.46</v>
      </c>
      <c r="G20" s="21">
        <f t="shared" ca="1" si="1"/>
        <v>0</v>
      </c>
      <c r="H20" s="22">
        <f t="shared" ca="1" si="5"/>
        <v>5496502.3099999996</v>
      </c>
      <c r="I20" s="21">
        <f t="shared" ca="1" si="2"/>
        <v>645434.69000000006</v>
      </c>
      <c r="J20" s="21">
        <f t="shared" ca="1" si="2"/>
        <v>4851067.6199999992</v>
      </c>
      <c r="K20" s="22">
        <f t="shared" ca="1" si="6"/>
        <v>17399093.649999999</v>
      </c>
      <c r="L20" s="21">
        <f t="shared" ca="1" si="3"/>
        <v>2224077.67</v>
      </c>
      <c r="M20" s="21">
        <f t="shared" ca="1" si="3"/>
        <v>15175015.98</v>
      </c>
      <c r="N20" s="21">
        <f t="shared" ca="1" si="3"/>
        <v>315361.47000000003</v>
      </c>
      <c r="O20" s="22">
        <f t="shared" ca="1" si="7"/>
        <v>23253981.889999997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5126628.95</v>
      </c>
      <c r="F21" s="21">
        <f t="shared" ca="1" si="1"/>
        <v>0</v>
      </c>
      <c r="G21" s="21">
        <f t="shared" ca="1" si="1"/>
        <v>0</v>
      </c>
      <c r="H21" s="22">
        <f t="shared" ca="1" si="5"/>
        <v>5126628.95</v>
      </c>
      <c r="I21" s="21">
        <f t="shared" ca="1" si="2"/>
        <v>5126628.95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1">
        <f t="shared" ca="1" si="3"/>
        <v>136151.84</v>
      </c>
      <c r="O21" s="22">
        <f t="shared" ca="1" si="7"/>
        <v>5262780.79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7156049211.7400007</v>
      </c>
      <c r="F22" s="21">
        <f t="shared" ca="1" si="1"/>
        <v>0</v>
      </c>
      <c r="G22" s="21">
        <f t="shared" ca="1" si="1"/>
        <v>202325.5</v>
      </c>
      <c r="H22" s="22">
        <f t="shared" ca="1" si="5"/>
        <v>1645724994.0899999</v>
      </c>
      <c r="I22" s="21">
        <f t="shared" ca="1" si="2"/>
        <v>581.07000000000005</v>
      </c>
      <c r="J22" s="21">
        <f t="shared" ca="1" si="2"/>
        <v>1645724413.02</v>
      </c>
      <c r="K22" s="22">
        <f t="shared" ca="1" si="6"/>
        <v>5510121892.1500006</v>
      </c>
      <c r="L22" s="21">
        <f t="shared" ca="1" si="3"/>
        <v>3846677.3</v>
      </c>
      <c r="M22" s="21">
        <f t="shared" ca="1" si="3"/>
        <v>5506275214.8500004</v>
      </c>
      <c r="N22" s="21">
        <f t="shared" ca="1" si="3"/>
        <v>6497752.5599999996</v>
      </c>
      <c r="O22" s="22">
        <f t="shared" ca="1" si="7"/>
        <v>7162546964.3000011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23682580.920000002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1844838.71</v>
      </c>
      <c r="I23" s="21">
        <f t="shared" ref="I23:J38" ca="1" si="9">IFERROR(INDIRECT("'"&amp;$B$2&amp;"'!"&amp;ADDRESS(MATCH($B23,INDIRECT("'"&amp;$B$2&amp;"'!$B$1:$B$1095"),0),MATCH(I$5,INDIRECT("'"&amp;$B$2&amp;"'!5:5"),0))),0)</f>
        <v>65901</v>
      </c>
      <c r="J23" s="21">
        <f t="shared" ca="1" si="9"/>
        <v>1778937.71</v>
      </c>
      <c r="K23" s="22">
        <f ca="1">+L23+M23</f>
        <v>21837742.210000001</v>
      </c>
      <c r="L23" s="21">
        <f t="shared" ref="L23:N38" ca="1" si="10">IFERROR(INDIRECT("'"&amp;$B$2&amp;"'!"&amp;ADDRESS(MATCH($B23,INDIRECT("'"&amp;$B$2&amp;"'!$B$1:$B$1095"),0),MATCH(L$5,INDIRECT("'"&amp;$B$2&amp;"'!5:5"),0))),0)</f>
        <v>38563</v>
      </c>
      <c r="M23" s="21">
        <f t="shared" ca="1" si="10"/>
        <v>21799179.210000001</v>
      </c>
      <c r="N23" s="21">
        <f t="shared" ca="1" si="10"/>
        <v>41317632.850002505</v>
      </c>
      <c r="O23" s="22">
        <f ca="1">+D23+E23+N23</f>
        <v>65000213.770002507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11112</v>
      </c>
      <c r="E24" s="22">
        <f ca="1">F24+G24+H24+K24</f>
        <v>98395270.280000299</v>
      </c>
      <c r="F24" s="21">
        <f t="shared" ca="1" si="8"/>
        <v>19000</v>
      </c>
      <c r="G24" s="21">
        <f t="shared" ca="1" si="8"/>
        <v>0</v>
      </c>
      <c r="H24" s="22">
        <f ca="1">+I24+J24</f>
        <v>90953428.720000297</v>
      </c>
      <c r="I24" s="21">
        <f t="shared" ca="1" si="9"/>
        <v>0</v>
      </c>
      <c r="J24" s="21">
        <f t="shared" ca="1" si="9"/>
        <v>90953428.720000297</v>
      </c>
      <c r="K24" s="22">
        <f ca="1">+L24+M24</f>
        <v>7422841.5599999996</v>
      </c>
      <c r="L24" s="21">
        <f t="shared" ca="1" si="10"/>
        <v>505021.96</v>
      </c>
      <c r="M24" s="21">
        <f t="shared" ca="1" si="10"/>
        <v>6917819.5999999996</v>
      </c>
      <c r="N24" s="21">
        <f t="shared" ca="1" si="10"/>
        <v>107559.69</v>
      </c>
      <c r="O24" s="22">
        <f ca="1">+D24+E24+N24</f>
        <v>98513941.970000297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1170</v>
      </c>
      <c r="E25" s="22">
        <f t="shared" ref="E25:E75" ca="1" si="11">F25+G25+H25+K25</f>
        <v>10853132.140000001</v>
      </c>
      <c r="F25" s="21">
        <f t="shared" ca="1" si="8"/>
        <v>0</v>
      </c>
      <c r="G25" s="21">
        <f t="shared" ca="1" si="8"/>
        <v>2925</v>
      </c>
      <c r="H25" s="22">
        <f t="shared" ref="H25:H75" ca="1" si="12">+I25+J25</f>
        <v>807538.4</v>
      </c>
      <c r="I25" s="21">
        <f t="shared" ca="1" si="9"/>
        <v>52304.090000000004</v>
      </c>
      <c r="J25" s="21">
        <f t="shared" ca="1" si="9"/>
        <v>755234.31</v>
      </c>
      <c r="K25" s="22">
        <f t="shared" ref="K25:K75" ca="1" si="13">+L25+M25</f>
        <v>10042668.74</v>
      </c>
      <c r="L25" s="21">
        <f t="shared" ca="1" si="10"/>
        <v>0</v>
      </c>
      <c r="M25" s="21">
        <f t="shared" ca="1" si="10"/>
        <v>10042668.74</v>
      </c>
      <c r="N25" s="21">
        <f t="shared" ca="1" si="10"/>
        <v>126080.35999999999</v>
      </c>
      <c r="O25" s="22">
        <f t="shared" ref="O25:O73" ca="1" si="14">+D25+E25+N25</f>
        <v>10980382.5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299850996.27999794</v>
      </c>
      <c r="F26" s="21">
        <f t="shared" ca="1" si="8"/>
        <v>2625</v>
      </c>
      <c r="G26" s="21">
        <f t="shared" ca="1" si="8"/>
        <v>25961.5</v>
      </c>
      <c r="H26" s="22">
        <f t="shared" ca="1" si="12"/>
        <v>58296159.009999529</v>
      </c>
      <c r="I26" s="21">
        <f t="shared" ca="1" si="9"/>
        <v>908750.85000000068</v>
      </c>
      <c r="J26" s="21">
        <f t="shared" ca="1" si="9"/>
        <v>57387408.159999527</v>
      </c>
      <c r="K26" s="22">
        <f t="shared" ca="1" si="13"/>
        <v>241526250.76999843</v>
      </c>
      <c r="L26" s="21">
        <f t="shared" ca="1" si="10"/>
        <v>8311088.2299999977</v>
      </c>
      <c r="M26" s="21">
        <f t="shared" ca="1" si="10"/>
        <v>233215162.53999844</v>
      </c>
      <c r="N26" s="21">
        <f t="shared" ca="1" si="10"/>
        <v>437955.48000000056</v>
      </c>
      <c r="O26" s="22">
        <f t="shared" ca="1" si="14"/>
        <v>300288951.75999796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8900</v>
      </c>
      <c r="E27" s="22">
        <f t="shared" ca="1" si="11"/>
        <v>460776100.51999998</v>
      </c>
      <c r="F27" s="21">
        <f t="shared" ca="1" si="8"/>
        <v>0</v>
      </c>
      <c r="G27" s="21">
        <f t="shared" ca="1" si="8"/>
        <v>0</v>
      </c>
      <c r="H27" s="22">
        <f t="shared" ca="1" si="12"/>
        <v>1563701.65</v>
      </c>
      <c r="I27" s="21">
        <f t="shared" ca="1" si="9"/>
        <v>0</v>
      </c>
      <c r="J27" s="21">
        <f t="shared" ca="1" si="9"/>
        <v>1563701.65</v>
      </c>
      <c r="K27" s="22">
        <f t="shared" ca="1" si="13"/>
        <v>459212398.87</v>
      </c>
      <c r="L27" s="21">
        <f t="shared" ca="1" si="10"/>
        <v>0</v>
      </c>
      <c r="M27" s="21">
        <f t="shared" ca="1" si="10"/>
        <v>459212398.87</v>
      </c>
      <c r="N27" s="21">
        <f t="shared" ca="1" si="10"/>
        <v>1020150.22</v>
      </c>
      <c r="O27" s="22">
        <f t="shared" ca="1" si="14"/>
        <v>461805150.74000001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1">
        <f t="shared" ca="1" si="10"/>
        <v>11438.14</v>
      </c>
      <c r="O28" s="22">
        <f t="shared" ca="1" si="14"/>
        <v>11438.14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29794435.669999994</v>
      </c>
      <c r="F29" s="21">
        <f t="shared" ca="1" si="8"/>
        <v>0</v>
      </c>
      <c r="G29" s="21">
        <f t="shared" ca="1" si="8"/>
        <v>0</v>
      </c>
      <c r="H29" s="22">
        <f t="shared" ca="1" si="12"/>
        <v>7101693.580000001</v>
      </c>
      <c r="I29" s="21">
        <f t="shared" ca="1" si="9"/>
        <v>174820.27999999997</v>
      </c>
      <c r="J29" s="21">
        <f t="shared" ca="1" si="9"/>
        <v>6926873.3000000007</v>
      </c>
      <c r="K29" s="22">
        <f t="shared" ca="1" si="13"/>
        <v>22692742.089999992</v>
      </c>
      <c r="L29" s="21">
        <f t="shared" ca="1" si="10"/>
        <v>2179074.1400000006</v>
      </c>
      <c r="M29" s="21">
        <f t="shared" ca="1" si="10"/>
        <v>20513667.949999992</v>
      </c>
      <c r="N29" s="21">
        <f t="shared" ca="1" si="10"/>
        <v>188027.97</v>
      </c>
      <c r="O29" s="22">
        <f t="shared" ca="1" si="14"/>
        <v>29982463.639999993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27709263.129999999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27709263.129999999</v>
      </c>
      <c r="L30" s="21">
        <f t="shared" ca="1" si="10"/>
        <v>0</v>
      </c>
      <c r="M30" s="21">
        <f t="shared" ca="1" si="10"/>
        <v>27709263.129999999</v>
      </c>
      <c r="N30" s="21">
        <f t="shared" ca="1" si="10"/>
        <v>0</v>
      </c>
      <c r="O30" s="22">
        <f t="shared" ca="1" si="14"/>
        <v>27709263.129999999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47733.29</v>
      </c>
      <c r="E31" s="22">
        <f t="shared" ca="1" si="11"/>
        <v>7973957.9499599999</v>
      </c>
      <c r="F31" s="21">
        <f t="shared" ca="1" si="8"/>
        <v>5734.16</v>
      </c>
      <c r="G31" s="21">
        <f t="shared" ca="1" si="8"/>
        <v>0</v>
      </c>
      <c r="H31" s="22">
        <f t="shared" ca="1" si="12"/>
        <v>7926180.8700000001</v>
      </c>
      <c r="I31" s="21">
        <f t="shared" ca="1" si="9"/>
        <v>461535.89</v>
      </c>
      <c r="J31" s="21">
        <f t="shared" ca="1" si="9"/>
        <v>7464644.9800000004</v>
      </c>
      <c r="K31" s="22">
        <f t="shared" ca="1" si="13"/>
        <v>42042.919959999999</v>
      </c>
      <c r="L31" s="21">
        <f t="shared" ca="1" si="10"/>
        <v>-1073.2700400000001</v>
      </c>
      <c r="M31" s="21">
        <f t="shared" ca="1" si="10"/>
        <v>43116.19</v>
      </c>
      <c r="N31" s="21">
        <f t="shared" ca="1" si="10"/>
        <v>7022400.2520620003</v>
      </c>
      <c r="O31" s="22">
        <f t="shared" ca="1" si="14"/>
        <v>15044091.492022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28029528.129999999</v>
      </c>
      <c r="F32" s="21">
        <f t="shared" ca="1" si="8"/>
        <v>51127.939999999922</v>
      </c>
      <c r="G32" s="21">
        <f t="shared" ca="1" si="8"/>
        <v>5847.01</v>
      </c>
      <c r="H32" s="22">
        <f t="shared" ca="1" si="12"/>
        <v>27972553.18</v>
      </c>
      <c r="I32" s="21">
        <f t="shared" ca="1" si="9"/>
        <v>100473.7</v>
      </c>
      <c r="J32" s="21">
        <f t="shared" ca="1" si="9"/>
        <v>27872079.48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1">
        <f t="shared" ca="1" si="10"/>
        <v>149255.79999999999</v>
      </c>
      <c r="O32" s="22">
        <f t="shared" ca="1" si="14"/>
        <v>28178783.93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1">
        <f t="shared" ca="1" si="10"/>
        <v>1316197.5399999986</v>
      </c>
      <c r="O33" s="22">
        <f t="shared" ca="1" si="14"/>
        <v>1316197.5399999986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950212.89000000199</v>
      </c>
      <c r="E34" s="22">
        <f t="shared" ca="1" si="11"/>
        <v>70913.389999999898</v>
      </c>
      <c r="F34" s="21">
        <f t="shared" ca="1" si="8"/>
        <v>64129.889999999898</v>
      </c>
      <c r="G34" s="21">
        <f t="shared" ca="1" si="8"/>
        <v>6783.5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1">
        <f t="shared" ca="1" si="10"/>
        <v>31740671.802600801</v>
      </c>
      <c r="O34" s="22">
        <f t="shared" ca="1" si="14"/>
        <v>32761798.082600802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10509809.210000001</v>
      </c>
      <c r="F35" s="21">
        <f t="shared" ca="1" si="8"/>
        <v>0</v>
      </c>
      <c r="G35" s="21">
        <f t="shared" ca="1" si="8"/>
        <v>0</v>
      </c>
      <c r="H35" s="22">
        <f t="shared" ca="1" si="12"/>
        <v>10509809.210000001</v>
      </c>
      <c r="I35" s="21">
        <f t="shared" ca="1" si="9"/>
        <v>0</v>
      </c>
      <c r="J35" s="21">
        <f t="shared" ca="1" si="9"/>
        <v>10509809.210000001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1">
        <f t="shared" ca="1" si="10"/>
        <v>652768</v>
      </c>
      <c r="O35" s="22">
        <f t="shared" ca="1" si="14"/>
        <v>11162577.210000001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1">
        <f t="shared" ca="1" si="10"/>
        <v>0</v>
      </c>
      <c r="O36" s="22">
        <f t="shared" ca="1" si="14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5044291.5499999765</v>
      </c>
      <c r="F37" s="21">
        <f t="shared" ca="1" si="8"/>
        <v>3098.14</v>
      </c>
      <c r="G37" s="21">
        <f t="shared" ca="1" si="8"/>
        <v>0</v>
      </c>
      <c r="H37" s="22">
        <f t="shared" ca="1" si="12"/>
        <v>1453573.01</v>
      </c>
      <c r="I37" s="21">
        <f t="shared" ca="1" si="9"/>
        <v>632481.18000000005</v>
      </c>
      <c r="J37" s="21">
        <f t="shared" ca="1" si="9"/>
        <v>821091.83</v>
      </c>
      <c r="K37" s="22">
        <f t="shared" ca="1" si="13"/>
        <v>3587620.3999999762</v>
      </c>
      <c r="L37" s="21">
        <f t="shared" ca="1" si="10"/>
        <v>0</v>
      </c>
      <c r="M37" s="21">
        <f t="shared" ca="1" si="10"/>
        <v>3587620.3999999762</v>
      </c>
      <c r="N37" s="21">
        <f t="shared" ca="1" si="10"/>
        <v>487159.48</v>
      </c>
      <c r="O37" s="22">
        <f t="shared" ca="1" si="14"/>
        <v>5531451.029999977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15350.37</v>
      </c>
      <c r="F38" s="21">
        <f t="shared" ca="1" si="8"/>
        <v>0</v>
      </c>
      <c r="G38" s="21">
        <f t="shared" ca="1" si="8"/>
        <v>0</v>
      </c>
      <c r="H38" s="22">
        <f t="shared" ca="1" si="12"/>
        <v>15350.37</v>
      </c>
      <c r="I38" s="21">
        <f t="shared" ca="1" si="9"/>
        <v>0</v>
      </c>
      <c r="J38" s="21">
        <f t="shared" ca="1" si="9"/>
        <v>15350.37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1">
        <f t="shared" ca="1" si="10"/>
        <v>33452.74</v>
      </c>
      <c r="O38" s="22">
        <f t="shared" ca="1" si="14"/>
        <v>48803.11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N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1">
        <f t="shared" ca="1" si="17"/>
        <v>79576.659092000002</v>
      </c>
      <c r="O39" s="22">
        <f t="shared" ca="1" si="14"/>
        <v>79576.659092000002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1">
        <f t="shared" ca="1" si="17"/>
        <v>6359.31</v>
      </c>
      <c r="O40" s="22">
        <f t="shared" ca="1" si="14"/>
        <v>6359.31</v>
      </c>
    </row>
    <row r="41" spans="1:15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1">
        <f t="shared" ca="1" si="17"/>
        <v>0</v>
      </c>
      <c r="O41" s="22">
        <f t="shared" ca="1" si="14"/>
        <v>0</v>
      </c>
    </row>
    <row r="42" spans="1:15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0</v>
      </c>
      <c r="E42" s="22">
        <f t="shared" ca="1" si="11"/>
        <v>39013151.259999998</v>
      </c>
      <c r="F42" s="21">
        <f t="shared" ca="1" si="15"/>
        <v>0</v>
      </c>
      <c r="G42" s="21">
        <f t="shared" ca="1" si="15"/>
        <v>0</v>
      </c>
      <c r="H42" s="22">
        <f t="shared" ca="1" si="12"/>
        <v>13781167.01</v>
      </c>
      <c r="I42" s="21">
        <f t="shared" ca="1" si="16"/>
        <v>0</v>
      </c>
      <c r="J42" s="21">
        <f t="shared" ca="1" si="16"/>
        <v>13781167.01</v>
      </c>
      <c r="K42" s="22">
        <f t="shared" ca="1" si="13"/>
        <v>25231984.25</v>
      </c>
      <c r="L42" s="21">
        <f t="shared" ca="1" si="17"/>
        <v>0</v>
      </c>
      <c r="M42" s="21">
        <f t="shared" ca="1" si="17"/>
        <v>25231984.25</v>
      </c>
      <c r="N42" s="21">
        <f t="shared" ca="1" si="17"/>
        <v>45093.8</v>
      </c>
      <c r="O42" s="22">
        <f t="shared" ca="1" si="14"/>
        <v>39058245.059999995</v>
      </c>
    </row>
    <row r="43" spans="1:15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0</v>
      </c>
      <c r="E43" s="22">
        <f t="shared" ca="1" si="11"/>
        <v>1143926.7</v>
      </c>
      <c r="F43" s="21">
        <f t="shared" ca="1" si="15"/>
        <v>0</v>
      </c>
      <c r="G43" s="21">
        <f t="shared" ca="1" si="15"/>
        <v>0</v>
      </c>
      <c r="H43" s="22">
        <f t="shared" ca="1" si="12"/>
        <v>1143926.7</v>
      </c>
      <c r="I43" s="21">
        <f t="shared" ca="1" si="16"/>
        <v>550773.59</v>
      </c>
      <c r="J43" s="21">
        <f t="shared" ca="1" si="16"/>
        <v>593153.11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1">
        <f t="shared" ca="1" si="17"/>
        <v>99909.459999999774</v>
      </c>
      <c r="O43" s="22">
        <f t="shared" ca="1" si="14"/>
        <v>1243836.1599999997</v>
      </c>
    </row>
    <row r="44" spans="1:15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1">
        <f t="shared" ca="1" si="17"/>
        <v>0</v>
      </c>
      <c r="O44" s="22">
        <f t="shared" ca="1" si="14"/>
        <v>0</v>
      </c>
    </row>
    <row r="45" spans="1:15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1">
        <f t="shared" ca="1" si="17"/>
        <v>1861.23</v>
      </c>
      <c r="O45" s="22">
        <f t="shared" ca="1" si="14"/>
        <v>1861.23</v>
      </c>
    </row>
    <row r="46" spans="1:15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1">
        <f t="shared" ca="1" si="17"/>
        <v>62146.109999999935</v>
      </c>
      <c r="O46" s="22">
        <f t="shared" ca="1" si="14"/>
        <v>62146.109999999935</v>
      </c>
    </row>
    <row r="47" spans="1:15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1">
        <f t="shared" ca="1" si="17"/>
        <v>0</v>
      </c>
      <c r="O47" s="22">
        <f t="shared" ca="1" si="14"/>
        <v>0</v>
      </c>
    </row>
    <row r="48" spans="1:15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1">
        <f t="shared" ca="1" si="17"/>
        <v>0</v>
      </c>
      <c r="O48" s="22">
        <f t="shared" ca="1" si="14"/>
        <v>0</v>
      </c>
    </row>
    <row r="49" spans="1:15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110</v>
      </c>
      <c r="E49" s="22">
        <f t="shared" ca="1" si="11"/>
        <v>-32373374.609998267</v>
      </c>
      <c r="F49" s="21">
        <f t="shared" ca="1" si="15"/>
        <v>-3064.88</v>
      </c>
      <c r="G49" s="21">
        <f t="shared" ca="1" si="15"/>
        <v>0</v>
      </c>
      <c r="H49" s="22">
        <f t="shared" ca="1" si="12"/>
        <v>-32895741.729998201</v>
      </c>
      <c r="I49" s="21">
        <f t="shared" ca="1" si="16"/>
        <v>0</v>
      </c>
      <c r="J49" s="21">
        <f t="shared" ca="1" si="16"/>
        <v>-32895741.729998201</v>
      </c>
      <c r="K49" s="22">
        <f t="shared" ca="1" si="13"/>
        <v>525431.99999993294</v>
      </c>
      <c r="L49" s="21">
        <f t="shared" ca="1" si="17"/>
        <v>10986.2400000009</v>
      </c>
      <c r="M49" s="21">
        <f t="shared" ca="1" si="17"/>
        <v>514445.75999993202</v>
      </c>
      <c r="N49" s="21">
        <f t="shared" ca="1" si="17"/>
        <v>1978926.81</v>
      </c>
      <c r="O49" s="22">
        <f t="shared" ca="1" si="14"/>
        <v>-30394337.799998268</v>
      </c>
    </row>
    <row r="50" spans="1:15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1">
        <f t="shared" ca="1" si="17"/>
        <v>0</v>
      </c>
      <c r="O50" s="22">
        <f t="shared" ca="1" si="14"/>
        <v>0</v>
      </c>
    </row>
    <row r="51" spans="1:15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1">
        <f t="shared" ca="1" si="17"/>
        <v>751.51</v>
      </c>
      <c r="O51" s="22">
        <f t="shared" ca="1" si="14"/>
        <v>751.51</v>
      </c>
    </row>
    <row r="52" spans="1:15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1">
        <f t="shared" ca="1" si="17"/>
        <v>48183.99</v>
      </c>
      <c r="O52" s="22">
        <f t="shared" ca="1" si="14"/>
        <v>48183.99</v>
      </c>
    </row>
    <row r="53" spans="1:15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8368314.6799999997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1">
        <f t="shared" ca="1" si="17"/>
        <v>0</v>
      </c>
      <c r="O53" s="22">
        <f t="shared" ca="1" si="14"/>
        <v>8368314.6799999997</v>
      </c>
    </row>
    <row r="54" spans="1:15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1">
        <f t="shared" ca="1" si="17"/>
        <v>0</v>
      </c>
      <c r="O54" s="22">
        <f t="shared" ca="1" si="14"/>
        <v>0</v>
      </c>
    </row>
    <row r="55" spans="1:15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  <c r="E55" s="22">
        <f t="shared" ca="1" si="11"/>
        <v>1058023045.75</v>
      </c>
      <c r="F55" s="21">
        <f t="shared" ref="F55:G70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123480287.62999998</v>
      </c>
      <c r="I55" s="21">
        <f t="shared" ref="I55:J70" ca="1" si="19">IFERROR(INDIRECT("'"&amp;$B$2&amp;"'!"&amp;ADDRESS(MATCH($B55,INDIRECT("'"&amp;$B$2&amp;"'!$B$1:$B$1095"),0),MATCH(I$5,INDIRECT("'"&amp;$B$2&amp;"'!5:5"),0))),0)</f>
        <v>101992.13000000012</v>
      </c>
      <c r="J55" s="21">
        <f t="shared" ca="1" si="19"/>
        <v>123378295.49999999</v>
      </c>
      <c r="K55" s="22">
        <f t="shared" ca="1" si="13"/>
        <v>934542758.12</v>
      </c>
      <c r="L55" s="21">
        <f t="shared" ref="L55:N70" ca="1" si="20">IFERROR(INDIRECT("'"&amp;$B$2&amp;"'!"&amp;ADDRESS(MATCH($B55,INDIRECT("'"&amp;$B$2&amp;"'!$B$1:$B$1095"),0),MATCH(L$5,INDIRECT("'"&amp;$B$2&amp;"'!5:5"),0))),0)</f>
        <v>13046836.45999999</v>
      </c>
      <c r="M55" s="21">
        <f t="shared" ca="1" si="20"/>
        <v>921495921.65999997</v>
      </c>
      <c r="N55" s="21">
        <f t="shared" ca="1" si="20"/>
        <v>0</v>
      </c>
      <c r="O55" s="22">
        <f t="shared" ca="1" si="14"/>
        <v>1058023045.75</v>
      </c>
    </row>
    <row r="56" spans="1:15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  <c r="E56" s="22">
        <f t="shared" ca="1" si="11"/>
        <v>6090435349.6490402</v>
      </c>
      <c r="F56" s="21">
        <f t="shared" ca="1" si="18"/>
        <v>9352039.2899999917</v>
      </c>
      <c r="G56" s="21">
        <f t="shared" ca="1" si="18"/>
        <v>0</v>
      </c>
      <c r="H56" s="22">
        <f t="shared" ca="1" si="12"/>
        <v>2173440225.4030709</v>
      </c>
      <c r="I56" s="21">
        <f t="shared" ca="1" si="19"/>
        <v>1856930.6099999999</v>
      </c>
      <c r="J56" s="21">
        <f t="shared" ca="1" si="19"/>
        <v>2171583294.7930708</v>
      </c>
      <c r="K56" s="22">
        <f t="shared" ca="1" si="13"/>
        <v>3907643084.9559698</v>
      </c>
      <c r="L56" s="21">
        <f t="shared" ca="1" si="20"/>
        <v>31636577.200000007</v>
      </c>
      <c r="M56" s="21">
        <f t="shared" ca="1" si="20"/>
        <v>3876006507.75597</v>
      </c>
      <c r="N56" s="21">
        <f t="shared" ca="1" si="20"/>
        <v>0</v>
      </c>
      <c r="O56" s="22">
        <f t="shared" ca="1" si="14"/>
        <v>6090435349.6490402</v>
      </c>
    </row>
    <row r="57" spans="1:15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363.48571428571427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1">
        <f t="shared" ca="1" si="20"/>
        <v>0</v>
      </c>
      <c r="O57" s="22">
        <f t="shared" ca="1" si="14"/>
        <v>363.48571428571427</v>
      </c>
    </row>
    <row r="58" spans="1:15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  <c r="E58" s="22">
        <f t="shared" ca="1" si="11"/>
        <v>541492508.61000001</v>
      </c>
      <c r="F58" s="21">
        <f t="shared" ca="1" si="18"/>
        <v>1200</v>
      </c>
      <c r="G58" s="21">
        <f t="shared" ca="1" si="18"/>
        <v>0</v>
      </c>
      <c r="H58" s="22">
        <f t="shared" ca="1" si="12"/>
        <v>315918830.46000004</v>
      </c>
      <c r="I58" s="21">
        <f t="shared" ca="1" si="19"/>
        <v>428050.85</v>
      </c>
      <c r="J58" s="21">
        <f t="shared" ca="1" si="19"/>
        <v>315490779.61000001</v>
      </c>
      <c r="K58" s="22">
        <f t="shared" ca="1" si="13"/>
        <v>225572478.15000001</v>
      </c>
      <c r="L58" s="21">
        <f t="shared" ca="1" si="20"/>
        <v>22959315.020000003</v>
      </c>
      <c r="M58" s="21">
        <f t="shared" ca="1" si="20"/>
        <v>202613163.13</v>
      </c>
      <c r="N58" s="21">
        <f t="shared" ca="1" si="20"/>
        <v>1926069.85</v>
      </c>
      <c r="O58" s="22">
        <f t="shared" ca="1" si="14"/>
        <v>543418578.46000004</v>
      </c>
    </row>
    <row r="59" spans="1:15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  <c r="E59" s="22">
        <f t="shared" ca="1" si="11"/>
        <v>197357.94</v>
      </c>
      <c r="F59" s="21">
        <f t="shared" ca="1" si="18"/>
        <v>0</v>
      </c>
      <c r="G59" s="21">
        <f t="shared" ca="1" si="18"/>
        <v>0</v>
      </c>
      <c r="H59" s="22">
        <f t="shared" ca="1" si="12"/>
        <v>197357.94</v>
      </c>
      <c r="I59" s="21">
        <f t="shared" ca="1" si="19"/>
        <v>0</v>
      </c>
      <c r="J59" s="21">
        <f t="shared" ca="1" si="19"/>
        <v>197357.94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1">
        <f t="shared" ca="1" si="20"/>
        <v>0</v>
      </c>
      <c r="O59" s="22">
        <f t="shared" ca="1" si="14"/>
        <v>197357.94</v>
      </c>
    </row>
    <row r="60" spans="1:15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1">
        <f t="shared" ca="1" si="20"/>
        <v>0</v>
      </c>
      <c r="O60" s="22">
        <f t="shared" ca="1" si="14"/>
        <v>0</v>
      </c>
    </row>
    <row r="61" spans="1:15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1">
        <f t="shared" ca="1" si="20"/>
        <v>0</v>
      </c>
      <c r="O61" s="22">
        <f t="shared" ca="1" si="14"/>
        <v>0</v>
      </c>
    </row>
    <row r="62" spans="1:15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1">
        <f t="shared" ca="1" si="20"/>
        <v>0</v>
      </c>
      <c r="O62" s="22">
        <f t="shared" ca="1" si="14"/>
        <v>0</v>
      </c>
    </row>
    <row r="63" spans="1:15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1">
        <f t="shared" ca="1" si="20"/>
        <v>0</v>
      </c>
      <c r="O63" s="22">
        <f t="shared" ca="1" si="14"/>
        <v>0</v>
      </c>
    </row>
    <row r="64" spans="1:15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1">
        <f t="shared" ca="1" si="20"/>
        <v>0</v>
      </c>
      <c r="O64" s="22">
        <f t="shared" ca="1" si="14"/>
        <v>0</v>
      </c>
    </row>
    <row r="65" spans="1:15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1">
        <f t="shared" ca="1" si="20"/>
        <v>0</v>
      </c>
      <c r="O65" s="22">
        <f t="shared" ca="1" si="14"/>
        <v>0</v>
      </c>
    </row>
    <row r="66" spans="1:15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1">
        <f t="shared" ca="1" si="20"/>
        <v>0</v>
      </c>
      <c r="O66" s="22">
        <f t="shared" ca="1" si="14"/>
        <v>0</v>
      </c>
    </row>
    <row r="67" spans="1:15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  <c r="E67" s="22">
        <f t="shared" ca="1" si="11"/>
        <v>5117081.87</v>
      </c>
      <c r="F67" s="21">
        <f t="shared" ca="1" si="18"/>
        <v>0</v>
      </c>
      <c r="G67" s="21">
        <f t="shared" ca="1" si="18"/>
        <v>0</v>
      </c>
      <c r="H67" s="22">
        <f t="shared" ca="1" si="12"/>
        <v>5117081.87</v>
      </c>
      <c r="I67" s="21">
        <f t="shared" ca="1" si="19"/>
        <v>0</v>
      </c>
      <c r="J67" s="21">
        <f t="shared" ca="1" si="19"/>
        <v>5117081.87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1">
        <f t="shared" ca="1" si="20"/>
        <v>0</v>
      </c>
      <c r="O67" s="22">
        <f t="shared" ca="1" si="14"/>
        <v>5117081.87</v>
      </c>
    </row>
    <row r="68" spans="1:15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1">
        <f t="shared" ca="1" si="20"/>
        <v>0</v>
      </c>
      <c r="O68" s="22">
        <f t="shared" ca="1" si="14"/>
        <v>0</v>
      </c>
    </row>
    <row r="69" spans="1:15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1">
        <f t="shared" ca="1" si="20"/>
        <v>0</v>
      </c>
      <c r="O69" s="22">
        <f t="shared" ca="1" si="14"/>
        <v>0</v>
      </c>
    </row>
    <row r="70" spans="1:15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  <c r="E70" s="22">
        <f t="shared" ca="1" si="11"/>
        <v>13070859.9</v>
      </c>
      <c r="F70" s="21">
        <f t="shared" ca="1" si="18"/>
        <v>0</v>
      </c>
      <c r="G70" s="21">
        <f t="shared" ca="1" si="18"/>
        <v>0</v>
      </c>
      <c r="H70" s="22">
        <f t="shared" ca="1" si="12"/>
        <v>13070859.9</v>
      </c>
      <c r="I70" s="21">
        <f t="shared" ca="1" si="19"/>
        <v>958912.47999999986</v>
      </c>
      <c r="J70" s="21">
        <f t="shared" ca="1" si="19"/>
        <v>12111947.42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1">
        <f t="shared" ca="1" si="20"/>
        <v>0</v>
      </c>
      <c r="O70" s="22">
        <f t="shared" ca="1" si="14"/>
        <v>13070859.9</v>
      </c>
    </row>
    <row r="71" spans="1:15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ref="F71:G75" ca="1" si="22">IFERROR(INDIRECT("'"&amp;$B$2&amp;"'!"&amp;ADDRESS(MATCH($B71,INDIRECT("'"&amp;$B$2&amp;"'!$B$1:$B$1095"),0),MATCH(F$5,INDIRECT("'"&amp;$B$2&amp;"'!5:5"),0))),0)</f>
        <v>0</v>
      </c>
      <c r="G71" s="21">
        <f t="shared" ca="1" si="22"/>
        <v>0</v>
      </c>
      <c r="H71" s="22">
        <f t="shared" ca="1" si="12"/>
        <v>0</v>
      </c>
      <c r="I71" s="21">
        <f t="shared" ref="I71:J75" ca="1" si="23">IFERROR(INDIRECT("'"&amp;$B$2&amp;"'!"&amp;ADDRESS(MATCH($B71,INDIRECT("'"&amp;$B$2&amp;"'!$B$1:$B$1095"),0),MATCH(I$5,INDIRECT("'"&amp;$B$2&amp;"'!5:5"),0))),0)</f>
        <v>0</v>
      </c>
      <c r="J71" s="21">
        <f t="shared" ca="1" si="23"/>
        <v>0</v>
      </c>
      <c r="K71" s="22">
        <f t="shared" ca="1" si="13"/>
        <v>0</v>
      </c>
      <c r="L71" s="21">
        <f t="shared" ref="L71:N75" ca="1" si="24">IFERROR(INDIRECT("'"&amp;$B$2&amp;"'!"&amp;ADDRESS(MATCH($B71,INDIRECT("'"&amp;$B$2&amp;"'!$B$1:$B$1095"),0),MATCH(L$5,INDIRECT("'"&amp;$B$2&amp;"'!5:5"),0))),0)</f>
        <v>0</v>
      </c>
      <c r="M71" s="21">
        <f t="shared" ca="1" si="24"/>
        <v>0</v>
      </c>
      <c r="N71" s="21">
        <f t="shared" ca="1" si="24"/>
        <v>0</v>
      </c>
      <c r="O71" s="22">
        <f t="shared" ca="1" si="14"/>
        <v>0</v>
      </c>
    </row>
    <row r="72" spans="1:15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21"/>
        <v>0</v>
      </c>
      <c r="E72" s="22">
        <f t="shared" ca="1" si="11"/>
        <v>9159757.6299999971</v>
      </c>
      <c r="F72" s="21">
        <f t="shared" ca="1" si="22"/>
        <v>0</v>
      </c>
      <c r="G72" s="21">
        <f t="shared" ca="1" si="22"/>
        <v>0</v>
      </c>
      <c r="H72" s="22">
        <f t="shared" ca="1" si="12"/>
        <v>9159757.6299999971</v>
      </c>
      <c r="I72" s="21">
        <f t="shared" ca="1" si="23"/>
        <v>135562.99</v>
      </c>
      <c r="J72" s="21">
        <f t="shared" ca="1" si="23"/>
        <v>9024194.6399999969</v>
      </c>
      <c r="K72" s="22">
        <f t="shared" ca="1" si="13"/>
        <v>0</v>
      </c>
      <c r="L72" s="21">
        <f t="shared" ca="1" si="24"/>
        <v>0</v>
      </c>
      <c r="M72" s="21">
        <f t="shared" ca="1" si="24"/>
        <v>0</v>
      </c>
      <c r="N72" s="21">
        <f t="shared" ca="1" si="24"/>
        <v>0</v>
      </c>
      <c r="O72" s="22">
        <f t="shared" ca="1" si="14"/>
        <v>9159757.6299999971</v>
      </c>
    </row>
    <row r="73" spans="1:15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21"/>
        <v>0</v>
      </c>
      <c r="E73" s="22">
        <f t="shared" ca="1" si="11"/>
        <v>290742659.71999943</v>
      </c>
      <c r="F73" s="21">
        <f t="shared" ca="1" si="22"/>
        <v>0</v>
      </c>
      <c r="G73" s="21">
        <f t="shared" ca="1" si="22"/>
        <v>0</v>
      </c>
      <c r="H73" s="22">
        <f t="shared" ca="1" si="12"/>
        <v>65955679.749998569</v>
      </c>
      <c r="I73" s="21">
        <f t="shared" ca="1" si="23"/>
        <v>175059.51999999996</v>
      </c>
      <c r="J73" s="21">
        <f t="shared" ca="1" si="23"/>
        <v>65780620.229998566</v>
      </c>
      <c r="K73" s="22">
        <f t="shared" ca="1" si="13"/>
        <v>224786979.97000089</v>
      </c>
      <c r="L73" s="21">
        <f t="shared" ca="1" si="24"/>
        <v>371359.67</v>
      </c>
      <c r="M73" s="21">
        <f t="shared" ca="1" si="24"/>
        <v>224415620.30000091</v>
      </c>
      <c r="N73" s="21">
        <f t="shared" ca="1" si="24"/>
        <v>195384.73000000019</v>
      </c>
      <c r="O73" s="22">
        <f t="shared" ca="1" si="14"/>
        <v>290938044.44999945</v>
      </c>
    </row>
    <row r="74" spans="1:15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21"/>
        <v>0</v>
      </c>
      <c r="E74" s="22">
        <f t="shared" ca="1" si="11"/>
        <v>10937754.709999999</v>
      </c>
      <c r="F74" s="21">
        <f t="shared" ca="1" si="22"/>
        <v>0</v>
      </c>
      <c r="G74" s="21">
        <f t="shared" ca="1" si="22"/>
        <v>0</v>
      </c>
      <c r="H74" s="22">
        <f t="shared" ca="1" si="12"/>
        <v>10937754.709999999</v>
      </c>
      <c r="I74" s="21">
        <f t="shared" ca="1" si="23"/>
        <v>25173.899999999998</v>
      </c>
      <c r="J74" s="21">
        <f t="shared" ca="1" si="23"/>
        <v>10912580.809999999</v>
      </c>
      <c r="K74" s="22">
        <f t="shared" ca="1" si="13"/>
        <v>0</v>
      </c>
      <c r="L74" s="21">
        <f t="shared" ca="1" si="24"/>
        <v>0</v>
      </c>
      <c r="M74" s="21">
        <f t="shared" ca="1" si="24"/>
        <v>0</v>
      </c>
      <c r="N74" s="21">
        <f t="shared" ca="1" si="24"/>
        <v>0</v>
      </c>
      <c r="O74" s="22">
        <f ca="1">+D74+E74+N74</f>
        <v>10937754.709999999</v>
      </c>
    </row>
    <row r="75" spans="1:15" ht="13.8" x14ac:dyDescent="0.3">
      <c r="A75" s="64" t="s">
        <v>284</v>
      </c>
      <c r="B75" s="20">
        <v>3018</v>
      </c>
      <c r="C75" s="65" t="s">
        <v>252</v>
      </c>
      <c r="D75" s="21">
        <f t="shared" ca="1" si="21"/>
        <v>0</v>
      </c>
      <c r="E75" s="22">
        <f t="shared" ca="1" si="11"/>
        <v>0</v>
      </c>
      <c r="F75" s="21">
        <f t="shared" ca="1" si="22"/>
        <v>0</v>
      </c>
      <c r="G75" s="21">
        <f t="shared" ca="1" si="22"/>
        <v>0</v>
      </c>
      <c r="H75" s="22">
        <f t="shared" ca="1" si="12"/>
        <v>0</v>
      </c>
      <c r="I75" s="21">
        <f t="shared" ca="1" si="23"/>
        <v>0</v>
      </c>
      <c r="J75" s="21">
        <f t="shared" ca="1" si="23"/>
        <v>0</v>
      </c>
      <c r="K75" s="22">
        <f t="shared" ca="1" si="13"/>
        <v>0</v>
      </c>
      <c r="L75" s="21">
        <f t="shared" ca="1" si="24"/>
        <v>0</v>
      </c>
      <c r="M75" s="21">
        <f t="shared" ca="1" si="24"/>
        <v>0</v>
      </c>
      <c r="N75" s="21">
        <f t="shared" ca="1" si="24"/>
        <v>0</v>
      </c>
      <c r="O75" s="22">
        <f ca="1">+D75+E75+N75</f>
        <v>0</v>
      </c>
    </row>
    <row r="76" spans="1:15" ht="13.8" x14ac:dyDescent="0.3">
      <c r="A76" s="66" t="s">
        <v>286</v>
      </c>
      <c r="B76" s="55">
        <v>9000</v>
      </c>
      <c r="C76" s="65" t="s">
        <v>287</v>
      </c>
      <c r="D76" s="56">
        <f t="shared" ref="D76:N76" ca="1" si="25">SUMIF($C$7:$C$75,"HD",D$7:D$75)</f>
        <v>9405262.3704761919</v>
      </c>
      <c r="E76" s="56">
        <f t="shared" ca="1" si="25"/>
        <v>19508024849.248955</v>
      </c>
      <c r="F76" s="56">
        <f t="shared" ca="1" si="25"/>
        <v>9794669.0999999288</v>
      </c>
      <c r="G76" s="56">
        <f t="shared" ca="1" si="25"/>
        <v>500173.62</v>
      </c>
      <c r="H76" s="56">
        <f t="shared" ca="1" si="25"/>
        <v>5248534196.603055</v>
      </c>
      <c r="I76" s="56">
        <f t="shared" ca="1" si="25"/>
        <v>237109191.03268644</v>
      </c>
      <c r="J76" s="56">
        <f t="shared" ca="1" si="25"/>
        <v>5011425005.5703688</v>
      </c>
      <c r="K76" s="56">
        <f t="shared" ca="1" si="25"/>
        <v>14249195809.9259</v>
      </c>
      <c r="L76" s="56">
        <f t="shared" ca="1" si="25"/>
        <v>546768179.37994576</v>
      </c>
      <c r="M76" s="56">
        <f t="shared" ca="1" si="25"/>
        <v>13702427630.545956</v>
      </c>
      <c r="N76" s="56">
        <f t="shared" ca="1" si="25"/>
        <v>107352179.60935727</v>
      </c>
      <c r="O76" s="22">
        <f ca="1">+D76+E76+N76</f>
        <v>19624782291.228786</v>
      </c>
    </row>
    <row r="77" spans="1:15" ht="13.8" x14ac:dyDescent="0.3">
      <c r="A77" s="66" t="s">
        <v>289</v>
      </c>
      <c r="B77" s="55">
        <v>9001</v>
      </c>
      <c r="C77" s="65" t="s">
        <v>290</v>
      </c>
      <c r="D77" s="56">
        <f t="shared" ref="D77:N77" ca="1" si="26">SUMIF($C$7:$C$75,"H",D$7:D$75)+SUMIF($C$7:$C$75,"E",D$7:D$75)</f>
        <v>363.48571428571427</v>
      </c>
      <c r="E77" s="56">
        <f t="shared" ca="1" si="26"/>
        <v>870717980.3799994</v>
      </c>
      <c r="F77" s="56">
        <f t="shared" ca="1" si="26"/>
        <v>1200</v>
      </c>
      <c r="G77" s="56">
        <f t="shared" ca="1" si="26"/>
        <v>0</v>
      </c>
      <c r="H77" s="56">
        <f t="shared" ca="1" si="26"/>
        <v>420357322.25999862</v>
      </c>
      <c r="I77" s="56">
        <f t="shared" ca="1" si="26"/>
        <v>1722759.7399999998</v>
      </c>
      <c r="J77" s="56">
        <f t="shared" ca="1" si="26"/>
        <v>418634562.51999855</v>
      </c>
      <c r="K77" s="56">
        <f t="shared" ca="1" si="26"/>
        <v>450359458.1200009</v>
      </c>
      <c r="L77" s="56">
        <f t="shared" ca="1" si="26"/>
        <v>23330674.690000005</v>
      </c>
      <c r="M77" s="56">
        <f t="shared" ca="1" si="26"/>
        <v>427028783.4300009</v>
      </c>
      <c r="N77" s="56">
        <f t="shared" ca="1" si="26"/>
        <v>2121454.58</v>
      </c>
      <c r="O77" s="22">
        <f ca="1">+D77+E77+N77</f>
        <v>872839798.44571376</v>
      </c>
    </row>
    <row r="78" spans="1:15" ht="13.8" x14ac:dyDescent="0.3">
      <c r="A78" s="66" t="s">
        <v>292</v>
      </c>
      <c r="B78" s="55">
        <v>9003</v>
      </c>
      <c r="C78" s="65" t="s">
        <v>293</v>
      </c>
      <c r="D78" s="56">
        <f ca="1">D76+D77</f>
        <v>9405625.8561904784</v>
      </c>
      <c r="E78" s="56">
        <f t="shared" ref="E78:N78" ca="1" si="27">E76+E77</f>
        <v>20378742829.628956</v>
      </c>
      <c r="F78" s="56">
        <f t="shared" ca="1" si="27"/>
        <v>9795869.0999999288</v>
      </c>
      <c r="G78" s="56">
        <f t="shared" ca="1" si="27"/>
        <v>500173.62</v>
      </c>
      <c r="H78" s="56">
        <f t="shared" ca="1" si="27"/>
        <v>5668891518.8630533</v>
      </c>
      <c r="I78" s="56">
        <f t="shared" ca="1" si="27"/>
        <v>238831950.77268645</v>
      </c>
      <c r="J78" s="56">
        <f t="shared" ca="1" si="27"/>
        <v>5430059568.0903673</v>
      </c>
      <c r="K78" s="56">
        <f t="shared" ca="1" si="27"/>
        <v>14699555268.0459</v>
      </c>
      <c r="L78" s="56">
        <f t="shared" ca="1" si="27"/>
        <v>570098854.06994581</v>
      </c>
      <c r="M78" s="56">
        <f t="shared" ca="1" si="27"/>
        <v>14129456413.975956</v>
      </c>
      <c r="N78" s="56">
        <f t="shared" ca="1" si="27"/>
        <v>109473634.18935727</v>
      </c>
      <c r="O78" s="22">
        <f ca="1">+D78+E78+N78</f>
        <v>20497622089.674503</v>
      </c>
    </row>
  </sheetData>
  <mergeCells count="1">
    <mergeCell ref="E2:G2"/>
  </mergeCells>
  <dataValidations count="1">
    <dataValidation type="list" allowBlank="1" showInputMessage="1" showErrorMessage="1" sqref="B2" xr:uid="{8F75195E-A923-4748-8A18-9F2D63D93D6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C87D-2C18-4F6E-A02A-3BB8DD3A4A63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  <c r="E5" s="10">
        <v>737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  <c r="E6" s="7" t="s">
        <v>31</v>
      </c>
      <c r="F6" s="69" t="s">
        <v>324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278236321.11999989</v>
      </c>
      <c r="E8" s="21">
        <f t="shared" ca="1" si="0"/>
        <v>0</v>
      </c>
      <c r="F8" s="22">
        <f t="shared" ca="1" si="1"/>
        <v>278236321.11999989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9472149.2199999969</v>
      </c>
      <c r="E9" s="21">
        <f t="shared" ca="1" si="0"/>
        <v>0</v>
      </c>
      <c r="F9" s="22">
        <f t="shared" ca="1" si="1"/>
        <v>9472149.2199999969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113675921.280001</v>
      </c>
      <c r="E10" s="21">
        <f t="shared" ca="1" si="0"/>
        <v>0</v>
      </c>
      <c r="F10" s="22">
        <f t="shared" ca="1" si="1"/>
        <v>113675921.280001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64581125.310000002</v>
      </c>
      <c r="E11" s="21">
        <f t="shared" ca="1" si="0"/>
        <v>0</v>
      </c>
      <c r="F11" s="22">
        <f t="shared" ca="1" si="1"/>
        <v>64581125.310000002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13363940.07</v>
      </c>
      <c r="E13" s="21">
        <f t="shared" ca="1" si="0"/>
        <v>0</v>
      </c>
      <c r="F13" s="22">
        <f t="shared" ca="1" si="1"/>
        <v>13363940.07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21673122.090000004</v>
      </c>
      <c r="E14" s="21">
        <f t="shared" ca="1" si="0"/>
        <v>0</v>
      </c>
      <c r="F14" s="22">
        <f t="shared" ca="1" si="1"/>
        <v>21673122.090000004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7094367.1200000001</v>
      </c>
      <c r="E17" s="21">
        <f t="shared" ca="1" si="0"/>
        <v>0</v>
      </c>
      <c r="F17" s="22">
        <f t="shared" ca="1" si="1"/>
        <v>7094367.1200000001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  <c r="E18" s="21">
        <f t="shared" ca="1" si="0"/>
        <v>0</v>
      </c>
      <c r="F18" s="22">
        <f t="shared" ca="1" si="1"/>
        <v>2068.9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11813766.33</v>
      </c>
      <c r="E20" s="21">
        <f t="shared" ca="1" si="0"/>
        <v>0</v>
      </c>
      <c r="F20" s="22">
        <f t="shared" ca="1" si="1"/>
        <v>11813766.33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55846035.600000001</v>
      </c>
      <c r="E21" s="21">
        <f t="shared" ca="1" si="0"/>
        <v>0</v>
      </c>
      <c r="F21" s="22">
        <f t="shared" ca="1" si="1"/>
        <v>55846035.600000001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318888570.63999999</v>
      </c>
      <c r="E22" s="21">
        <f t="shared" ca="1" si="0"/>
        <v>0</v>
      </c>
      <c r="F22" s="22">
        <f t="shared" ca="1" si="1"/>
        <v>318888570.63999999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8612958.6700000018</v>
      </c>
      <c r="E23" s="21">
        <f t="shared" ca="1" si="2"/>
        <v>0</v>
      </c>
      <c r="F23" s="22">
        <f ca="1">+SUM(D23:E23)</f>
        <v>8612958.6700000018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34398305.219999902</v>
      </c>
      <c r="E24" s="21">
        <f t="shared" ca="1" si="2"/>
        <v>0</v>
      </c>
      <c r="F24" s="22">
        <f ca="1">+SUM(D24:E24)</f>
        <v>34398305.219999902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2078546.9799999997</v>
      </c>
      <c r="E25" s="21">
        <f t="shared" ca="1" si="2"/>
        <v>0</v>
      </c>
      <c r="F25" s="22">
        <f t="shared" ref="F25:F46" ca="1" si="3">+SUM(D25:E25)</f>
        <v>2078546.9799999997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34862482.844453223</v>
      </c>
      <c r="E26" s="21">
        <f t="shared" ca="1" si="2"/>
        <v>0</v>
      </c>
      <c r="F26" s="22">
        <f t="shared" ca="1" si="3"/>
        <v>34862482.844453223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7727188.6399999997</v>
      </c>
      <c r="E27" s="21">
        <f t="shared" ca="1" si="2"/>
        <v>0</v>
      </c>
      <c r="F27" s="22">
        <f t="shared" ca="1" si="3"/>
        <v>7727188.6399999997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183338.17</v>
      </c>
      <c r="E28" s="21">
        <f t="shared" ca="1" si="2"/>
        <v>0</v>
      </c>
      <c r="F28" s="22">
        <f t="shared" ca="1" si="3"/>
        <v>183338.17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9423587.8100000005</v>
      </c>
      <c r="E29" s="21">
        <f t="shared" ca="1" si="2"/>
        <v>0</v>
      </c>
      <c r="F29" s="22">
        <f t="shared" ca="1" si="3"/>
        <v>9423587.8100000005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78358652.760000005</v>
      </c>
      <c r="E30" s="21">
        <f t="shared" ca="1" si="2"/>
        <v>0</v>
      </c>
      <c r="F30" s="22">
        <f t="shared" ca="1" si="3"/>
        <v>78358652.760000005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59927993.920000002</v>
      </c>
      <c r="E31" s="21">
        <f t="shared" ca="1" si="2"/>
        <v>0</v>
      </c>
      <c r="F31" s="22">
        <f t="shared" ca="1" si="3"/>
        <v>59927993.920000002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32814534.069999702</v>
      </c>
      <c r="E32" s="21">
        <f t="shared" ca="1" si="2"/>
        <v>0</v>
      </c>
      <c r="F32" s="22">
        <f t="shared" ca="1" si="3"/>
        <v>32814534.069999702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2583712.8999999994</v>
      </c>
      <c r="E33" s="21">
        <f t="shared" ca="1" si="2"/>
        <v>0</v>
      </c>
      <c r="F33" s="22">
        <f t="shared" ca="1" si="3"/>
        <v>2583712.8999999994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1226430.95</v>
      </c>
      <c r="E34" s="21">
        <f t="shared" ca="1" si="2"/>
        <v>0</v>
      </c>
      <c r="F34" s="22">
        <f t="shared" ca="1" si="3"/>
        <v>1226430.95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805477</v>
      </c>
      <c r="E35" s="21">
        <f t="shared" ca="1" si="2"/>
        <v>0</v>
      </c>
      <c r="F35" s="22">
        <f t="shared" ca="1" si="3"/>
        <v>805477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6030070.6499999799</v>
      </c>
      <c r="E37" s="21">
        <f t="shared" ca="1" si="2"/>
        <v>0</v>
      </c>
      <c r="F37" s="22">
        <f t="shared" ca="1" si="3"/>
        <v>6030070.6499999799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207332.75</v>
      </c>
      <c r="E38" s="21">
        <f t="shared" ca="1" si="2"/>
        <v>0</v>
      </c>
      <c r="F38" s="22">
        <f t="shared" ca="1" si="3"/>
        <v>207332.75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10283307.029999999</v>
      </c>
      <c r="E39" s="21">
        <f t="shared" ca="1" si="4"/>
        <v>0</v>
      </c>
      <c r="F39" s="22">
        <f t="shared" ca="1" si="3"/>
        <v>10283307.029999999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2517794.4700000002</v>
      </c>
      <c r="E40" s="21">
        <f t="shared" ca="1" si="4"/>
        <v>0</v>
      </c>
      <c r="F40" s="22">
        <f t="shared" ca="1" si="3"/>
        <v>2517794.4700000002</v>
      </c>
    </row>
    <row r="41" spans="1:6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6424452.3499999875</v>
      </c>
      <c r="E42" s="21">
        <f t="shared" ca="1" si="4"/>
        <v>0</v>
      </c>
      <c r="F42" s="22">
        <f t="shared" ref="F42" ca="1" si="5">+SUM(D42:E42)</f>
        <v>6424452.3499999875</v>
      </c>
    </row>
    <row r="43" spans="1:6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467907.18999999989</v>
      </c>
      <c r="E43" s="21">
        <f t="shared" ca="1" si="4"/>
        <v>0</v>
      </c>
      <c r="F43" s="22">
        <f t="shared" ca="1" si="3"/>
        <v>467907.18999999989</v>
      </c>
    </row>
    <row r="44" spans="1:6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28043.480000000003</v>
      </c>
      <c r="E45" s="21">
        <f t="shared" ca="1" si="4"/>
        <v>0</v>
      </c>
      <c r="F45" s="22">
        <f t="shared" ca="1" si="3"/>
        <v>28043.480000000003</v>
      </c>
    </row>
    <row r="46" spans="1:6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48399.17</v>
      </c>
      <c r="E46" s="21">
        <f t="shared" ca="1" si="4"/>
        <v>0</v>
      </c>
      <c r="F46" s="22">
        <f t="shared" ca="1" si="3"/>
        <v>48399.17</v>
      </c>
    </row>
    <row r="47" spans="1:6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-512455.98</v>
      </c>
      <c r="E49" s="21">
        <f t="shared" ca="1" si="4"/>
        <v>0</v>
      </c>
      <c r="F49" s="22">
        <f t="shared" ca="1" si="6"/>
        <v>-512455.98</v>
      </c>
    </row>
    <row r="50" spans="1:6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ca="1" si="6"/>
        <v>0</v>
      </c>
    </row>
    <row r="51" spans="1:6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-408244.71000000037</v>
      </c>
      <c r="E51" s="21">
        <f t="shared" ca="1" si="4"/>
        <v>0</v>
      </c>
      <c r="F51" s="22">
        <f t="shared" ca="1" si="6"/>
        <v>-408244.71000000037</v>
      </c>
    </row>
    <row r="52" spans="1:6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8161570.54</v>
      </c>
      <c r="E52" s="21">
        <f t="shared" ca="1" si="4"/>
        <v>0</v>
      </c>
      <c r="F52" s="22">
        <f t="shared" ref="F52" ca="1" si="7">+SUM(D52:E52)</f>
        <v>8161570.54</v>
      </c>
    </row>
    <row r="53" spans="1:6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9"/>
        <v>0</v>
      </c>
      <c r="E58" s="21">
        <f t="shared" ca="1" si="9"/>
        <v>0</v>
      </c>
      <c r="F58" s="22">
        <f t="shared" ca="1" si="6"/>
        <v>0</v>
      </c>
    </row>
    <row r="59" spans="1:6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9"/>
        <v>0</v>
      </c>
      <c r="E59" s="21">
        <f t="shared" ca="1" si="9"/>
        <v>0</v>
      </c>
      <c r="F59" s="22">
        <f t="shared" ca="1" si="6"/>
        <v>0</v>
      </c>
    </row>
    <row r="60" spans="1:6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0</v>
      </c>
      <c r="F60" s="22">
        <f t="shared" ca="1" si="6"/>
        <v>0</v>
      </c>
    </row>
    <row r="61" spans="1:6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0</v>
      </c>
      <c r="F61" s="22">
        <f t="shared" ref="F61" ca="1" si="10">+SUM(D61:E61)</f>
        <v>0</v>
      </c>
    </row>
    <row r="62" spans="1:6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0</v>
      </c>
      <c r="F62" s="22">
        <f t="shared" ref="F62:F75" ca="1" si="11">+SUM(D62:E62)</f>
        <v>0</v>
      </c>
    </row>
    <row r="63" spans="1:6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E75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2">
        <f t="shared" ca="1" si="11"/>
        <v>0</v>
      </c>
    </row>
    <row r="72" spans="1:6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2"/>
        <v>0</v>
      </c>
      <c r="E72" s="21">
        <f t="shared" ca="1" si="12"/>
        <v>0</v>
      </c>
      <c r="F72" s="22">
        <f t="shared" ca="1" si="11"/>
        <v>0</v>
      </c>
    </row>
    <row r="73" spans="1:6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2"/>
        <v>0</v>
      </c>
      <c r="E73" s="21">
        <f t="shared" ca="1" si="12"/>
        <v>0</v>
      </c>
      <c r="F73" s="22">
        <f t="shared" ca="1" si="11"/>
        <v>0</v>
      </c>
    </row>
    <row r="74" spans="1:6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2"/>
        <v>0</v>
      </c>
      <c r="E74" s="21">
        <f t="shared" ca="1" si="12"/>
        <v>0</v>
      </c>
      <c r="F74" s="22">
        <f t="shared" ca="1" si="11"/>
        <v>0</v>
      </c>
    </row>
    <row r="75" spans="1:6" ht="13.8" x14ac:dyDescent="0.3">
      <c r="A75" s="64" t="s">
        <v>284</v>
      </c>
      <c r="B75" s="20">
        <v>3018</v>
      </c>
      <c r="C75" s="65" t="s">
        <v>252</v>
      </c>
      <c r="D75" s="21">
        <f t="shared" ca="1" si="12"/>
        <v>0</v>
      </c>
      <c r="E75" s="21">
        <f t="shared" ca="1" si="12"/>
        <v>0</v>
      </c>
      <c r="F75" s="22">
        <f t="shared" ca="1" si="11"/>
        <v>0</v>
      </c>
    </row>
    <row r="76" spans="1:6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1200898774.5544536</v>
      </c>
      <c r="E76" s="56">
        <f ca="1">SUMIF($C$7:$C$75,"HD",E$7:E$75)</f>
        <v>0</v>
      </c>
      <c r="F76" s="56">
        <f ca="1">SUMIF($C$7:$C$75,"HD",F$7:F$75)</f>
        <v>1200898774.5544536</v>
      </c>
    </row>
    <row r="77" spans="1:6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</row>
    <row r="78" spans="1:6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1200898774.5544536</v>
      </c>
      <c r="E78" s="56">
        <f ca="1">E76+E77</f>
        <v>0</v>
      </c>
      <c r="F78" s="56">
        <f ca="1">F76+F77</f>
        <v>1200898774.5544536</v>
      </c>
    </row>
  </sheetData>
  <mergeCells count="1">
    <mergeCell ref="E2:G2"/>
  </mergeCells>
  <dataValidations count="1">
    <dataValidation type="list" allowBlank="1" showInputMessage="1" showErrorMessage="1" sqref="B2" xr:uid="{0A3B9903-1FEC-44E4-838E-96767361E99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25E4-8DC6-4769-B3BA-16D97BD4EABE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278236321.11999989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9472149.2199999969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113675921.280001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64581125.310000002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13363940.07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21673122.090000004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7094367.1200000001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11813766.33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55846035.600000001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318888570.63999999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8612958.6700000018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34398305.219999902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2078546.9799999997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34862482.844453223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7727188.6399999997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183338.17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9423587.8100000005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78358652.760000005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59927993.920000002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32814534.069999702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2583712.8999999994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1226430.95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805477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6030070.6499999799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207332.75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10283307.029999999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2517794.4700000002</v>
      </c>
    </row>
    <row r="41" spans="1: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6424452.3499999875</v>
      </c>
    </row>
    <row r="43" spans="1: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467907.18999999989</v>
      </c>
    </row>
    <row r="44" spans="1: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28043.480000000003</v>
      </c>
    </row>
    <row r="46" spans="1: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48399.17</v>
      </c>
    </row>
    <row r="47" spans="1: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-512455.98</v>
      </c>
    </row>
    <row r="50" spans="1: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-408244.71000000037</v>
      </c>
    </row>
    <row r="52" spans="1: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8161570.54</v>
      </c>
    </row>
    <row r="53" spans="1: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</row>
    <row r="55" spans="1: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</row>
    <row r="56" spans="1: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</row>
    <row r="57" spans="1: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</row>
    <row r="58" spans="1: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</row>
    <row r="59" spans="1: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"/>
        <v>0</v>
      </c>
    </row>
    <row r="73" spans="1: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"/>
        <v>0</v>
      </c>
    </row>
    <row r="74" spans="1: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"/>
        <v>0</v>
      </c>
    </row>
    <row r="75" spans="1:4" ht="13.8" x14ac:dyDescent="0.3">
      <c r="A75" s="64" t="s">
        <v>284</v>
      </c>
      <c r="B75" s="20">
        <v>3018</v>
      </c>
      <c r="C75" s="65" t="s">
        <v>252</v>
      </c>
      <c r="D75" s="21">
        <f t="shared" ca="1" si="1"/>
        <v>0</v>
      </c>
    </row>
    <row r="76" spans="1:4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1200898774.5544536</v>
      </c>
    </row>
    <row r="77" spans="1:4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</row>
    <row r="78" spans="1: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1200898774.5544536</v>
      </c>
    </row>
  </sheetData>
  <mergeCells count="1">
    <mergeCell ref="E2:G2"/>
  </mergeCells>
  <dataValidations count="1">
    <dataValidation type="list" allowBlank="1" showInputMessage="1" showErrorMessage="1" sqref="B2" xr:uid="{32AB6DBD-EEE8-4987-98C4-50CAFEE0B1E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07B2-579B-4C02-B983-FF05A62C697F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713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33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</row>
    <row r="55" spans="1: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</row>
    <row r="56" spans="1: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</row>
    <row r="57" spans="1: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</row>
    <row r="58" spans="1: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</row>
    <row r="59" spans="1: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"/>
        <v>0</v>
      </c>
    </row>
    <row r="73" spans="1: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"/>
        <v>0</v>
      </c>
    </row>
    <row r="74" spans="1: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"/>
        <v>0</v>
      </c>
    </row>
    <row r="75" spans="1:4" ht="13.8" x14ac:dyDescent="0.3">
      <c r="A75" s="64" t="s">
        <v>284</v>
      </c>
      <c r="B75" s="20">
        <v>3018</v>
      </c>
      <c r="C75" s="65" t="s">
        <v>252</v>
      </c>
      <c r="D75" s="21">
        <f t="shared" ca="1" si="1"/>
        <v>0</v>
      </c>
    </row>
    <row r="76" spans="1:4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0</v>
      </c>
    </row>
    <row r="77" spans="1:4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</row>
    <row r="78" spans="1: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0</v>
      </c>
    </row>
  </sheetData>
  <mergeCells count="1">
    <mergeCell ref="E2:G2"/>
  </mergeCells>
  <dataValidations count="1">
    <dataValidation type="list" allowBlank="1" showInputMessage="1" showErrorMessage="1" sqref="B2" xr:uid="{70D6A35C-9BFC-4757-A030-3C826255E51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5716-3564-43A7-BCB2-594AB95DF163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727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2646657.6699999869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117856840.43000001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21583.94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205694347.81999999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500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783029.82000000007</v>
      </c>
    </row>
    <row r="46" spans="1: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</row>
    <row r="55" spans="1: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</row>
    <row r="56" spans="1: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</row>
    <row r="57" spans="1: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</row>
    <row r="58" spans="1: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</row>
    <row r="59" spans="1: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"/>
        <v>0</v>
      </c>
    </row>
    <row r="73" spans="1: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"/>
        <v>0</v>
      </c>
    </row>
    <row r="74" spans="1: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"/>
        <v>0</v>
      </c>
    </row>
    <row r="75" spans="1:4" ht="13.8" x14ac:dyDescent="0.3">
      <c r="A75" s="64" t="s">
        <v>284</v>
      </c>
      <c r="B75" s="20">
        <v>3018</v>
      </c>
      <c r="C75" s="65" t="s">
        <v>252</v>
      </c>
      <c r="D75" s="21">
        <f t="shared" ca="1" si="1"/>
        <v>0</v>
      </c>
    </row>
    <row r="76" spans="1:4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327002959.68000001</v>
      </c>
    </row>
    <row r="77" spans="1:4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</row>
    <row r="78" spans="1: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327002959.68000001</v>
      </c>
    </row>
  </sheetData>
  <mergeCells count="1">
    <mergeCell ref="E2:G2"/>
  </mergeCells>
  <dataValidations count="1">
    <dataValidation type="list" allowBlank="1" showInputMessage="1" showErrorMessage="1" sqref="B2" xr:uid="{B2D0C353-1AEF-4F99-96B6-FA0D6A12A73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9562-E1D7-4C50-B7F0-EA6CBE637DA0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8" width="9.8867187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327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712</v>
      </c>
      <c r="E5" s="10">
        <v>738</v>
      </c>
      <c r="F5" s="10">
        <v>739</v>
      </c>
      <c r="G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37</v>
      </c>
      <c r="E6" s="7" t="s">
        <v>38</v>
      </c>
      <c r="F6" s="7" t="s">
        <v>39</v>
      </c>
      <c r="G6" s="69" t="s">
        <v>328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F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2">
        <f t="shared" ref="G7:G22" ca="1" si="1">+SUM(D7:F7)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7155675.9899999499</v>
      </c>
      <c r="E8" s="21">
        <f t="shared" ca="1" si="0"/>
        <v>0</v>
      </c>
      <c r="F8" s="21">
        <f t="shared" ca="1" si="0"/>
        <v>0</v>
      </c>
      <c r="G8" s="22">
        <f t="shared" ca="1" si="1"/>
        <v>7155675.9899999499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21082049.400000002</v>
      </c>
      <c r="E9" s="21">
        <f t="shared" ca="1" si="0"/>
        <v>0</v>
      </c>
      <c r="F9" s="21">
        <f t="shared" ca="1" si="0"/>
        <v>0</v>
      </c>
      <c r="G9" s="22">
        <f t="shared" ca="1" si="1"/>
        <v>21082049.400000002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423724084.49000001</v>
      </c>
      <c r="E10" s="21">
        <f t="shared" ca="1" si="0"/>
        <v>0</v>
      </c>
      <c r="F10" s="21">
        <f t="shared" ca="1" si="0"/>
        <v>0</v>
      </c>
      <c r="G10" s="22">
        <f t="shared" ca="1" si="1"/>
        <v>423724084.49000001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490451.22</v>
      </c>
      <c r="E13" s="21">
        <f t="shared" ca="1" si="0"/>
        <v>0</v>
      </c>
      <c r="F13" s="21">
        <f t="shared" ca="1" si="0"/>
        <v>0</v>
      </c>
      <c r="G13" s="22">
        <f t="shared" ca="1" si="1"/>
        <v>490451.22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78715.89</v>
      </c>
      <c r="E14" s="21">
        <f t="shared" ca="1" si="0"/>
        <v>0</v>
      </c>
      <c r="F14" s="21">
        <f t="shared" ca="1" si="0"/>
        <v>0</v>
      </c>
      <c r="G14" s="22">
        <f t="shared" ca="1" si="1"/>
        <v>78715.89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2">
        <f t="shared" ca="1" si="1"/>
        <v>0</v>
      </c>
    </row>
    <row r="17" spans="1:7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3039634.78</v>
      </c>
      <c r="E17" s="21">
        <f t="shared" ca="1" si="0"/>
        <v>0</v>
      </c>
      <c r="F17" s="21">
        <f t="shared" ca="1" si="0"/>
        <v>0</v>
      </c>
      <c r="G17" s="22">
        <f t="shared" ca="1" si="1"/>
        <v>3039634.78</v>
      </c>
    </row>
    <row r="18" spans="1:7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2">
        <f t="shared" ca="1" si="1"/>
        <v>0</v>
      </c>
    </row>
    <row r="19" spans="1:7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2">
        <f t="shared" ca="1" si="1"/>
        <v>0</v>
      </c>
    </row>
    <row r="20" spans="1:7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1719564.18</v>
      </c>
      <c r="E20" s="21">
        <f t="shared" ca="1" si="0"/>
        <v>0</v>
      </c>
      <c r="F20" s="21">
        <f t="shared" ca="1" si="0"/>
        <v>0</v>
      </c>
      <c r="G20" s="22">
        <f t="shared" ca="1" si="1"/>
        <v>1719564.18</v>
      </c>
    </row>
    <row r="21" spans="1:7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2">
        <f t="shared" ca="1" si="1"/>
        <v>0</v>
      </c>
    </row>
    <row r="22" spans="1:7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927404322.72000003</v>
      </c>
      <c r="E22" s="21">
        <f t="shared" ca="1" si="0"/>
        <v>0</v>
      </c>
      <c r="F22" s="21">
        <f t="shared" ca="1" si="0"/>
        <v>0</v>
      </c>
      <c r="G22" s="22">
        <f t="shared" ca="1" si="1"/>
        <v>927404322.72000003</v>
      </c>
    </row>
    <row r="23" spans="1:7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F38" ca="1" si="2">IFERROR(INDIRECT("'"&amp;$B$2&amp;"'!"&amp;ADDRESS(MATCH($B23,INDIRECT("'"&amp;$B$2&amp;"'!$B$1:$B$1095"),0),MATCH(D$5,INDIRECT("'"&amp;$B$2&amp;"'!5:5"),0))),0)</f>
        <v>3652478.4699999993</v>
      </c>
      <c r="E23" s="21">
        <f t="shared" ca="1" si="2"/>
        <v>0</v>
      </c>
      <c r="F23" s="21">
        <f t="shared" ca="1" si="2"/>
        <v>0</v>
      </c>
      <c r="G23" s="22">
        <f ca="1">+SUM(D23:F23)</f>
        <v>3652478.4699999993</v>
      </c>
    </row>
    <row r="24" spans="1:7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1773595.45</v>
      </c>
      <c r="E24" s="21">
        <f t="shared" ca="1" si="2"/>
        <v>0</v>
      </c>
      <c r="F24" s="21">
        <f t="shared" ca="1" si="2"/>
        <v>0</v>
      </c>
      <c r="G24" s="22">
        <f ca="1">+SUM(D24:F24)</f>
        <v>1773595.45</v>
      </c>
    </row>
    <row r="25" spans="1:7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2">
        <f t="shared" ref="G25:G46" ca="1" si="3">+SUM(D25:F25)</f>
        <v>0</v>
      </c>
    </row>
    <row r="26" spans="1:7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1309740.1259979999</v>
      </c>
      <c r="E26" s="21">
        <f t="shared" ca="1" si="2"/>
        <v>0</v>
      </c>
      <c r="F26" s="21">
        <f t="shared" ca="1" si="2"/>
        <v>0</v>
      </c>
      <c r="G26" s="22">
        <f t="shared" ca="1" si="3"/>
        <v>1309740.1259979999</v>
      </c>
    </row>
    <row r="27" spans="1:7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2">
        <f t="shared" ca="1" si="3"/>
        <v>0</v>
      </c>
    </row>
    <row r="28" spans="1:7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2">
        <f t="shared" ca="1" si="3"/>
        <v>0</v>
      </c>
    </row>
    <row r="29" spans="1:7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2">
        <f t="shared" ca="1" si="3"/>
        <v>0</v>
      </c>
    </row>
    <row r="30" spans="1:7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404180.59</v>
      </c>
      <c r="E30" s="21">
        <f t="shared" ca="1" si="2"/>
        <v>0</v>
      </c>
      <c r="F30" s="21">
        <f t="shared" ca="1" si="2"/>
        <v>0</v>
      </c>
      <c r="G30" s="22">
        <f t="shared" ca="1" si="3"/>
        <v>404180.59</v>
      </c>
    </row>
    <row r="31" spans="1:7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1490346.5030779999</v>
      </c>
      <c r="E31" s="21">
        <f t="shared" ca="1" si="2"/>
        <v>0</v>
      </c>
      <c r="F31" s="21">
        <f t="shared" ca="1" si="2"/>
        <v>0</v>
      </c>
      <c r="G31" s="22">
        <f t="shared" ca="1" si="3"/>
        <v>1490346.5030779999</v>
      </c>
    </row>
    <row r="32" spans="1:7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27552.34</v>
      </c>
      <c r="E32" s="21">
        <f t="shared" ca="1" si="2"/>
        <v>0</v>
      </c>
      <c r="F32" s="21">
        <f t="shared" ca="1" si="2"/>
        <v>0</v>
      </c>
      <c r="G32" s="22">
        <f t="shared" ca="1" si="3"/>
        <v>27552.34</v>
      </c>
    </row>
    <row r="33" spans="1:7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14470.69</v>
      </c>
      <c r="E33" s="21">
        <f t="shared" ca="1" si="2"/>
        <v>0</v>
      </c>
      <c r="F33" s="21">
        <f t="shared" ca="1" si="2"/>
        <v>0</v>
      </c>
      <c r="G33" s="22">
        <f t="shared" ca="1" si="3"/>
        <v>14470.69</v>
      </c>
    </row>
    <row r="34" spans="1:7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32130.560000000001</v>
      </c>
      <c r="E34" s="21">
        <f t="shared" ca="1" si="2"/>
        <v>0</v>
      </c>
      <c r="F34" s="21">
        <f t="shared" ca="1" si="2"/>
        <v>0</v>
      </c>
      <c r="G34" s="22">
        <f t="shared" ca="1" si="3"/>
        <v>32130.560000000001</v>
      </c>
    </row>
    <row r="35" spans="1:7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579289</v>
      </c>
      <c r="E35" s="21">
        <f t="shared" ca="1" si="2"/>
        <v>0</v>
      </c>
      <c r="F35" s="21">
        <f t="shared" ca="1" si="2"/>
        <v>0</v>
      </c>
      <c r="G35" s="22">
        <f t="shared" ca="1" si="3"/>
        <v>579289</v>
      </c>
    </row>
    <row r="36" spans="1:7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59854402.460000001</v>
      </c>
      <c r="E36" s="21">
        <f t="shared" ca="1" si="2"/>
        <v>0</v>
      </c>
      <c r="F36" s="21">
        <f t="shared" ca="1" si="2"/>
        <v>0</v>
      </c>
      <c r="G36" s="22">
        <f t="shared" ca="1" si="3"/>
        <v>59854402.460000001</v>
      </c>
    </row>
    <row r="37" spans="1:7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1931846.75</v>
      </c>
      <c r="E37" s="21">
        <f t="shared" ca="1" si="2"/>
        <v>0</v>
      </c>
      <c r="F37" s="21">
        <f t="shared" ca="1" si="2"/>
        <v>0</v>
      </c>
      <c r="G37" s="22">
        <f t="shared" ca="1" si="3"/>
        <v>1931846.75</v>
      </c>
    </row>
    <row r="38" spans="1:7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2">
        <f t="shared" ca="1" si="3"/>
        <v>0</v>
      </c>
    </row>
    <row r="39" spans="1:7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F54" ca="1" si="4">IFERROR(INDIRECT("'"&amp;$B$2&amp;"'!"&amp;ADDRESS(MATCH($B39,INDIRECT("'"&amp;$B$2&amp;"'!$B$1:$B$1095"),0),MATCH(D$5,INDIRECT("'"&amp;$B$2&amp;"'!5:5"),0))),0)</f>
        <v>138165.54999999999</v>
      </c>
      <c r="E39" s="21">
        <f t="shared" ca="1" si="4"/>
        <v>0</v>
      </c>
      <c r="F39" s="21">
        <f t="shared" ca="1" si="4"/>
        <v>0</v>
      </c>
      <c r="G39" s="22">
        <f t="shared" ca="1" si="3"/>
        <v>138165.54999999999</v>
      </c>
    </row>
    <row r="40" spans="1:7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2">
        <f t="shared" ca="1" si="3"/>
        <v>0</v>
      </c>
    </row>
    <row r="41" spans="1:7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2">
        <f t="shared" ca="1" si="3"/>
        <v>0</v>
      </c>
    </row>
    <row r="42" spans="1:7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-1574.659999999998</v>
      </c>
      <c r="E42" s="21">
        <f t="shared" ca="1" si="4"/>
        <v>0</v>
      </c>
      <c r="F42" s="21">
        <f t="shared" ca="1" si="4"/>
        <v>0</v>
      </c>
      <c r="G42" s="22">
        <f t="shared" ca="1" si="3"/>
        <v>-1574.659999999998</v>
      </c>
    </row>
    <row r="43" spans="1:7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2">
        <f t="shared" ca="1" si="3"/>
        <v>0</v>
      </c>
    </row>
    <row r="44" spans="1:7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2">
        <f t="shared" ca="1" si="3"/>
        <v>0</v>
      </c>
    </row>
    <row r="45" spans="1:7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2">
        <f t="shared" ca="1" si="3"/>
        <v>0</v>
      </c>
    </row>
    <row r="46" spans="1:7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-2411.21</v>
      </c>
      <c r="E46" s="21">
        <f t="shared" ca="1" si="4"/>
        <v>0</v>
      </c>
      <c r="F46" s="21">
        <f t="shared" ca="1" si="4"/>
        <v>0</v>
      </c>
      <c r="G46" s="22">
        <f t="shared" ca="1" si="3"/>
        <v>-2411.21</v>
      </c>
    </row>
    <row r="47" spans="1:7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2">
        <f t="shared" ref="G47:G60" ca="1" si="5">+SUM(D47:F47)</f>
        <v>0</v>
      </c>
    </row>
    <row r="48" spans="1:7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2">
        <f t="shared" ca="1" si="5"/>
        <v>0</v>
      </c>
    </row>
    <row r="49" spans="1:7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2">
        <f t="shared" ca="1" si="5"/>
        <v>0</v>
      </c>
    </row>
    <row r="50" spans="1:7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2">
        <f t="shared" ca="1" si="5"/>
        <v>0</v>
      </c>
    </row>
    <row r="51" spans="1:7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2">
        <f t="shared" ca="1" si="5"/>
        <v>0</v>
      </c>
    </row>
    <row r="52" spans="1:7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2">
        <f t="shared" ref="G52" ca="1" si="6">+SUM(D52:F52)</f>
        <v>0</v>
      </c>
    </row>
    <row r="53" spans="1:7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2">
        <f t="shared" ref="G53:G55" ca="1" si="7">+SUM(D53:F53)</f>
        <v>0</v>
      </c>
    </row>
    <row r="54" spans="1:7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2">
        <f t="shared" ca="1" si="7"/>
        <v>0</v>
      </c>
    </row>
    <row r="55" spans="1:7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F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2">
        <f t="shared" ca="1" si="7"/>
        <v>0</v>
      </c>
    </row>
    <row r="56" spans="1:7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2">
        <f t="shared" ca="1" si="5"/>
        <v>0</v>
      </c>
    </row>
    <row r="57" spans="1:7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2">
        <f t="shared" ca="1" si="5"/>
        <v>0</v>
      </c>
    </row>
    <row r="58" spans="1:7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2">
        <f t="shared" ca="1" si="5"/>
        <v>0</v>
      </c>
    </row>
    <row r="59" spans="1:7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2">
        <f t="shared" ca="1" si="5"/>
        <v>0</v>
      </c>
    </row>
    <row r="60" spans="1:7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2">
        <f t="shared" ca="1" si="5"/>
        <v>0</v>
      </c>
    </row>
    <row r="61" spans="1:7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2">
        <f t="shared" ref="G61" ca="1" si="9">+SUM(D61:F61)</f>
        <v>0</v>
      </c>
    </row>
    <row r="62" spans="1:7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2">
        <f t="shared" ref="G62:G75" ca="1" si="10">+SUM(D62:F62)</f>
        <v>0</v>
      </c>
    </row>
    <row r="63" spans="1:7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2">
        <f t="shared" ca="1" si="10"/>
        <v>0</v>
      </c>
    </row>
    <row r="64" spans="1:7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2">
        <f t="shared" ca="1" si="10"/>
        <v>0</v>
      </c>
    </row>
    <row r="65" spans="1:7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2">
        <f t="shared" ca="1" si="10"/>
        <v>0</v>
      </c>
    </row>
    <row r="66" spans="1:7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2">
        <f t="shared" ca="1" si="10"/>
        <v>0</v>
      </c>
    </row>
    <row r="67" spans="1:7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2">
        <f t="shared" ca="1" si="10"/>
        <v>0</v>
      </c>
    </row>
    <row r="68" spans="1:7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2">
        <f t="shared" ca="1" si="10"/>
        <v>0</v>
      </c>
    </row>
    <row r="69" spans="1:7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2">
        <f t="shared" ca="1" si="10"/>
        <v>0</v>
      </c>
    </row>
    <row r="70" spans="1:7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2">
        <f t="shared" ca="1" si="10"/>
        <v>0</v>
      </c>
    </row>
    <row r="71" spans="1:7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F75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2">
        <f t="shared" ca="1" si="10"/>
        <v>0</v>
      </c>
    </row>
    <row r="72" spans="1:7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2">
        <f t="shared" ca="1" si="10"/>
        <v>0</v>
      </c>
    </row>
    <row r="73" spans="1:7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2">
        <f t="shared" ca="1" si="10"/>
        <v>0</v>
      </c>
    </row>
    <row r="74" spans="1:7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2">
        <f t="shared" ca="1" si="10"/>
        <v>0</v>
      </c>
    </row>
    <row r="75" spans="1:7" ht="13.8" x14ac:dyDescent="0.3">
      <c r="A75" s="64" t="s">
        <v>284</v>
      </c>
      <c r="B75" s="20">
        <v>3018</v>
      </c>
      <c r="C75" s="65" t="s">
        <v>252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2">
        <f t="shared" ca="1" si="10"/>
        <v>0</v>
      </c>
    </row>
    <row r="76" spans="1:7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1455898711.2890759</v>
      </c>
      <c r="E76" s="56">
        <f ca="1">SUMIF($C$7:$C$75,"HD",E$7:E$75)</f>
        <v>0</v>
      </c>
      <c r="F76" s="56">
        <f ca="1">SUMIF($C$7:$C$75,"HD",F$7:F$75)</f>
        <v>0</v>
      </c>
      <c r="G76" s="56">
        <f ca="1">SUMIF($C$7:$C$75,"HD",G$7:G$75)</f>
        <v>1455898711.2890759</v>
      </c>
    </row>
    <row r="77" spans="1:7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  <c r="G77" s="56">
        <f ca="1">SUMIF($C$7:$C$75,"H",G$7:G$75)+SUMIF($C$7:$C$75,"E",G$7:G$75)</f>
        <v>0</v>
      </c>
    </row>
    <row r="78" spans="1:7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1455898711.2890759</v>
      </c>
      <c r="E78" s="56">
        <f ca="1">E76+E77</f>
        <v>0</v>
      </c>
      <c r="F78" s="56">
        <f ca="1">F76+F77</f>
        <v>0</v>
      </c>
      <c r="G78" s="56">
        <f ca="1">G76+G77</f>
        <v>1455898711.2890759</v>
      </c>
    </row>
  </sheetData>
  <mergeCells count="1">
    <mergeCell ref="E2:G2"/>
  </mergeCells>
  <dataValidations count="1">
    <dataValidation type="list" allowBlank="1" showInputMessage="1" showErrorMessage="1" sqref="B2" xr:uid="{6BF98310-4415-47A0-BE16-44333C00121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E299-FF66-4D6F-985A-4CDAF6AF0E2B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329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710</v>
      </c>
      <c r="E5" s="10">
        <v>711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41</v>
      </c>
      <c r="E6" s="7" t="s">
        <v>42</v>
      </c>
      <c r="F6" s="69" t="s">
        <v>324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48167218.240000002</v>
      </c>
      <c r="E7" s="21">
        <f t="shared" ca="1" si="0"/>
        <v>0</v>
      </c>
      <c r="F7" s="22">
        <f t="shared" ref="F7:F22" ca="1" si="1">+SUM(D7:E7)</f>
        <v>48167218.240000002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78276936.139999986</v>
      </c>
      <c r="E8" s="21">
        <f t="shared" ca="1" si="0"/>
        <v>0</v>
      </c>
      <c r="F8" s="22">
        <f t="shared" ca="1" si="1"/>
        <v>78276936.139999986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53233634.729999997</v>
      </c>
      <c r="E9" s="21">
        <f t="shared" ca="1" si="0"/>
        <v>0</v>
      </c>
      <c r="F9" s="22">
        <f t="shared" ca="1" si="1"/>
        <v>53233634.729999997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219905795.14000002</v>
      </c>
      <c r="E10" s="21">
        <f t="shared" ca="1" si="0"/>
        <v>0</v>
      </c>
      <c r="F10" s="22">
        <f t="shared" ca="1" si="1"/>
        <v>219905795.14000002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14113982.01</v>
      </c>
      <c r="E13" s="21">
        <f t="shared" ca="1" si="0"/>
        <v>0</v>
      </c>
      <c r="F13" s="22">
        <f t="shared" ca="1" si="1"/>
        <v>14113982.01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7932572.8600000003</v>
      </c>
      <c r="E14" s="21">
        <f t="shared" ca="1" si="0"/>
        <v>0</v>
      </c>
      <c r="F14" s="22">
        <f t="shared" ca="1" si="1"/>
        <v>7932572.8600000003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37445583.759999998</v>
      </c>
      <c r="E17" s="21">
        <f t="shared" ca="1" si="0"/>
        <v>0</v>
      </c>
      <c r="F17" s="22">
        <f t="shared" ca="1" si="1"/>
        <v>37445583.759999998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25000</v>
      </c>
      <c r="E18" s="21">
        <f t="shared" ca="1" si="0"/>
        <v>0</v>
      </c>
      <c r="F18" s="22">
        <f t="shared" ca="1" si="1"/>
        <v>25000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17209.68</v>
      </c>
      <c r="E20" s="21">
        <f t="shared" ca="1" si="0"/>
        <v>0</v>
      </c>
      <c r="F20" s="22">
        <f t="shared" ca="1" si="1"/>
        <v>17209.68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72107.55</v>
      </c>
      <c r="E21" s="21">
        <f t="shared" ca="1" si="0"/>
        <v>0</v>
      </c>
      <c r="F21" s="22">
        <f t="shared" ca="1" si="1"/>
        <v>72107.55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106848772.51000001</v>
      </c>
      <c r="E22" s="21">
        <f t="shared" ca="1" si="0"/>
        <v>0</v>
      </c>
      <c r="F22" s="22">
        <f t="shared" ca="1" si="1"/>
        <v>106848772.51000001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159031760.66</v>
      </c>
      <c r="E23" s="21">
        <f t="shared" ca="1" si="2"/>
        <v>0</v>
      </c>
      <c r="F23" s="22">
        <f ca="1">+SUM(D23:E23)</f>
        <v>159031760.66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30312706.030000001</v>
      </c>
      <c r="E24" s="21">
        <f t="shared" ca="1" si="2"/>
        <v>0</v>
      </c>
      <c r="F24" s="22">
        <f ca="1">+SUM(D24:E24)</f>
        <v>30312706.030000001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-342.4</v>
      </c>
      <c r="E25" s="21">
        <f t="shared" ca="1" si="2"/>
        <v>0</v>
      </c>
      <c r="F25" s="22">
        <f t="shared" ref="F25:F46" ca="1" si="3">+SUM(D25:E25)</f>
        <v>-342.4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8348789.3450420182</v>
      </c>
      <c r="E26" s="21">
        <f t="shared" ca="1" si="2"/>
        <v>0</v>
      </c>
      <c r="F26" s="22">
        <f t="shared" ca="1" si="3"/>
        <v>8348789.3450420182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366703.4</v>
      </c>
      <c r="E27" s="21">
        <f t="shared" ca="1" si="2"/>
        <v>14399943.949999999</v>
      </c>
      <c r="F27" s="22">
        <f t="shared" ca="1" si="3"/>
        <v>14766647.35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286813.51</v>
      </c>
      <c r="E28" s="21">
        <f t="shared" ca="1" si="2"/>
        <v>0</v>
      </c>
      <c r="F28" s="22">
        <f t="shared" ca="1" si="3"/>
        <v>286813.51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5629272.1959000025</v>
      </c>
      <c r="E29" s="21">
        <f t="shared" ca="1" si="2"/>
        <v>0</v>
      </c>
      <c r="F29" s="22">
        <f t="shared" ca="1" si="3"/>
        <v>5629272.1959000025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29360341.07</v>
      </c>
      <c r="E30" s="21">
        <f t="shared" ca="1" si="2"/>
        <v>0</v>
      </c>
      <c r="F30" s="22">
        <f t="shared" ca="1" si="3"/>
        <v>29360341.07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1327569.353532</v>
      </c>
      <c r="E31" s="21">
        <f t="shared" ca="1" si="2"/>
        <v>0</v>
      </c>
      <c r="F31" s="22">
        <f t="shared" ca="1" si="3"/>
        <v>1327569.353532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694897.90999999992</v>
      </c>
      <c r="E32" s="21">
        <f t="shared" ca="1" si="2"/>
        <v>0</v>
      </c>
      <c r="F32" s="22">
        <f t="shared" ca="1" si="3"/>
        <v>694897.90999999992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68173.689999999959</v>
      </c>
      <c r="E33" s="21">
        <f t="shared" ca="1" si="2"/>
        <v>0</v>
      </c>
      <c r="F33" s="22">
        <f t="shared" ca="1" si="3"/>
        <v>68173.689999999959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98705103.251300007</v>
      </c>
      <c r="E34" s="21">
        <f t="shared" ca="1" si="2"/>
        <v>0</v>
      </c>
      <c r="F34" s="22">
        <f t="shared" ca="1" si="3"/>
        <v>98705103.251300007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7250646</v>
      </c>
      <c r="E35" s="21">
        <f t="shared" ca="1" si="2"/>
        <v>0</v>
      </c>
      <c r="F35" s="22">
        <f t="shared" ca="1" si="3"/>
        <v>7250646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32217779.329999998</v>
      </c>
      <c r="E37" s="21">
        <f t="shared" ca="1" si="2"/>
        <v>0</v>
      </c>
      <c r="F37" s="22">
        <f t="shared" ca="1" si="3"/>
        <v>32217779.329999998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1000.04</v>
      </c>
      <c r="E38" s="21">
        <f t="shared" ca="1" si="2"/>
        <v>0</v>
      </c>
      <c r="F38" s="22">
        <f t="shared" ca="1" si="3"/>
        <v>1000.04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765184.51560399996</v>
      </c>
      <c r="E39" s="21">
        <f t="shared" ca="1" si="4"/>
        <v>0</v>
      </c>
      <c r="F39" s="22">
        <f t="shared" ca="1" si="3"/>
        <v>765184.51560399996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30902999.98</v>
      </c>
      <c r="E40" s="21">
        <f t="shared" ca="1" si="4"/>
        <v>0</v>
      </c>
      <c r="F40" s="22">
        <f t="shared" ca="1" si="3"/>
        <v>30902999.98</v>
      </c>
    </row>
    <row r="41" spans="1:6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2896.9699999999993</v>
      </c>
      <c r="E42" s="21">
        <f t="shared" ca="1" si="4"/>
        <v>0</v>
      </c>
      <c r="F42" s="22">
        <f t="shared" ref="F42" ca="1" si="5">+SUM(D42:E42)</f>
        <v>2896.9699999999993</v>
      </c>
    </row>
    <row r="43" spans="1:6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1740.85</v>
      </c>
      <c r="E43" s="21">
        <f t="shared" ca="1" si="4"/>
        <v>0</v>
      </c>
      <c r="F43" s="22">
        <f t="shared" ca="1" si="3"/>
        <v>1740.85</v>
      </c>
    </row>
    <row r="44" spans="1:6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191388.01</v>
      </c>
      <c r="E46" s="21">
        <f t="shared" ca="1" si="4"/>
        <v>0</v>
      </c>
      <c r="F46" s="22">
        <f t="shared" ca="1" si="3"/>
        <v>191388.01</v>
      </c>
    </row>
    <row r="47" spans="1:6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2.72</v>
      </c>
      <c r="E49" s="21">
        <f t="shared" ca="1" si="4"/>
        <v>0</v>
      </c>
      <c r="F49" s="22">
        <f t="shared" ca="1" si="6"/>
        <v>2.72</v>
      </c>
    </row>
    <row r="50" spans="1:6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ca="1" si="6"/>
        <v>0</v>
      </c>
    </row>
    <row r="51" spans="1:6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6"/>
        <v>0</v>
      </c>
    </row>
    <row r="52" spans="1:6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2099.59</v>
      </c>
      <c r="E52" s="21">
        <f t="shared" ca="1" si="4"/>
        <v>0</v>
      </c>
      <c r="F52" s="22">
        <f t="shared" ref="F52" ca="1" si="7">+SUM(D52:E52)</f>
        <v>2099.59</v>
      </c>
    </row>
    <row r="53" spans="1:6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9"/>
        <v>0</v>
      </c>
      <c r="E58" s="21">
        <f t="shared" ca="1" si="9"/>
        <v>0</v>
      </c>
      <c r="F58" s="22">
        <f t="shared" ca="1" si="6"/>
        <v>0</v>
      </c>
    </row>
    <row r="59" spans="1:6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9"/>
        <v>0</v>
      </c>
      <c r="E59" s="21">
        <f t="shared" ca="1" si="9"/>
        <v>0</v>
      </c>
      <c r="F59" s="22">
        <f t="shared" ca="1" si="6"/>
        <v>0</v>
      </c>
    </row>
    <row r="60" spans="1:6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0</v>
      </c>
      <c r="F60" s="22">
        <f t="shared" ca="1" si="6"/>
        <v>0</v>
      </c>
    </row>
    <row r="61" spans="1:6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0</v>
      </c>
      <c r="F61" s="22">
        <f t="shared" ref="F61" ca="1" si="10">+SUM(D61:E61)</f>
        <v>0</v>
      </c>
    </row>
    <row r="62" spans="1:6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0</v>
      </c>
      <c r="F62" s="22">
        <f t="shared" ref="F62:F75" ca="1" si="11">+SUM(D62:E62)</f>
        <v>0</v>
      </c>
    </row>
    <row r="63" spans="1:6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E75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2">
        <f t="shared" ca="1" si="11"/>
        <v>0</v>
      </c>
    </row>
    <row r="72" spans="1:6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2"/>
        <v>0</v>
      </c>
      <c r="E72" s="21">
        <f t="shared" ca="1" si="12"/>
        <v>0</v>
      </c>
      <c r="F72" s="22">
        <f t="shared" ca="1" si="11"/>
        <v>0</v>
      </c>
    </row>
    <row r="73" spans="1:6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2"/>
        <v>0</v>
      </c>
      <c r="E73" s="21">
        <f t="shared" ca="1" si="12"/>
        <v>0</v>
      </c>
      <c r="F73" s="22">
        <f t="shared" ca="1" si="11"/>
        <v>0</v>
      </c>
    </row>
    <row r="74" spans="1:6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2"/>
        <v>0</v>
      </c>
      <c r="E74" s="21">
        <f t="shared" ca="1" si="12"/>
        <v>0</v>
      </c>
      <c r="F74" s="22">
        <f t="shared" ca="1" si="11"/>
        <v>0</v>
      </c>
    </row>
    <row r="75" spans="1:6" ht="13.8" x14ac:dyDescent="0.3">
      <c r="A75" s="64" t="s">
        <v>284</v>
      </c>
      <c r="B75" s="20">
        <v>3018</v>
      </c>
      <c r="C75" s="65" t="s">
        <v>252</v>
      </c>
      <c r="D75" s="21">
        <f t="shared" ca="1" si="12"/>
        <v>0</v>
      </c>
      <c r="E75" s="21">
        <f t="shared" ca="1" si="12"/>
        <v>0</v>
      </c>
      <c r="F75" s="22">
        <f t="shared" ca="1" si="11"/>
        <v>0</v>
      </c>
    </row>
    <row r="76" spans="1:6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971506338.64137805</v>
      </c>
      <c r="E76" s="56">
        <f ca="1">SUMIF($C$7:$C$75,"HD",E$7:E$75)</f>
        <v>14399943.949999999</v>
      </c>
      <c r="F76" s="56">
        <f ca="1">SUMIF($C$7:$C$75,"HD",F$7:F$75)</f>
        <v>985906282.59137809</v>
      </c>
    </row>
    <row r="77" spans="1:6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</row>
    <row r="78" spans="1:6" ht="13.8" x14ac:dyDescent="0.3">
      <c r="A78" s="66" t="s">
        <v>292</v>
      </c>
      <c r="B78" s="55">
        <v>9003</v>
      </c>
      <c r="C78" s="65" t="s">
        <v>293</v>
      </c>
      <c r="D78" s="56">
        <f ca="1">D76+D77</f>
        <v>971506338.64137805</v>
      </c>
      <c r="E78" s="56">
        <f ca="1">E76+E77</f>
        <v>14399943.949999999</v>
      </c>
      <c r="F78" s="56">
        <f ca="1">F76+F77</f>
        <v>985906282.59137809</v>
      </c>
    </row>
  </sheetData>
  <mergeCells count="1">
    <mergeCell ref="E2:G2"/>
  </mergeCells>
  <dataValidations count="1">
    <dataValidation type="list" allowBlank="1" showInputMessage="1" showErrorMessage="1" sqref="B2" xr:uid="{154F10BE-187F-421C-BFF7-94A2F7A641C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0F7C-954E-4477-A38F-281FE9661145}">
  <dimension ref="A1:O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7.5546875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330</v>
      </c>
      <c r="B2" s="68" t="s">
        <v>12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357</v>
      </c>
      <c r="B3" s="2"/>
      <c r="C3" s="2"/>
    </row>
    <row r="4" spans="1:15" ht="22.5" customHeight="1" x14ac:dyDescent="0.25"/>
    <row r="5" spans="1:15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703</v>
      </c>
      <c r="I5" s="10">
        <v>740</v>
      </c>
      <c r="J5" s="10">
        <v>741</v>
      </c>
      <c r="K5" s="10">
        <v>742</v>
      </c>
      <c r="L5" s="10">
        <v>743</v>
      </c>
      <c r="M5" s="10">
        <v>744</v>
      </c>
      <c r="N5" s="10">
        <v>761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52</v>
      </c>
      <c r="M6" s="7" t="s">
        <v>53</v>
      </c>
      <c r="N6" s="7" t="s">
        <v>54</v>
      </c>
      <c r="O6" s="69" t="s">
        <v>331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161745430.18000001</v>
      </c>
      <c r="E7" s="21">
        <f t="shared" ref="E7:N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161745430.18000001</v>
      </c>
      <c r="H7" s="21">
        <f t="shared" ca="1" si="0"/>
        <v>0</v>
      </c>
      <c r="I7" s="21">
        <f t="shared" ca="1" si="0"/>
        <v>16883987.539999999</v>
      </c>
      <c r="J7" s="21">
        <f t="shared" ca="1" si="0"/>
        <v>506014.3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2">
        <f ca="1">D7+SUM(H7:N7)</f>
        <v>179135432.02000001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">+E8+F8+G8</f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2">
        <f t="shared" ref="O8:O22" ca="1" si="2">D8+SUM(H8:N8)</f>
        <v>0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2">
        <f t="shared" ca="1" si="2"/>
        <v>0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2">
        <f t="shared" ca="1" si="2"/>
        <v>0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0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2">
        <f t="shared" ca="1" si="2"/>
        <v>0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2">
        <f t="shared" ca="1" si="2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2">
        <f t="shared" ca="1" si="2"/>
        <v>0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"/>
        <v>429531467.44000006</v>
      </c>
      <c r="E14" s="21">
        <f t="shared" ca="1" si="0"/>
        <v>636961.12000000011</v>
      </c>
      <c r="F14" s="21">
        <f t="shared" ca="1" si="0"/>
        <v>1203134.32</v>
      </c>
      <c r="G14" s="21">
        <f t="shared" ca="1" si="0"/>
        <v>427691372.00000006</v>
      </c>
      <c r="H14" s="21">
        <f t="shared" ca="1" si="0"/>
        <v>19816.07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2">
        <f t="shared" ca="1" si="2"/>
        <v>429551283.51000005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2">
        <f t="shared" ca="1" si="2"/>
        <v>0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2">
        <f t="shared" ca="1" si="2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2">
        <f t="shared" ca="1" si="2"/>
        <v>0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"/>
        <v>14131829.3149</v>
      </c>
      <c r="E18" s="21">
        <f t="shared" ca="1" si="0"/>
        <v>312845.52042695187</v>
      </c>
      <c r="F18" s="21">
        <f t="shared" ca="1" si="0"/>
        <v>9167562.476512393</v>
      </c>
      <c r="G18" s="21">
        <f t="shared" ca="1" si="0"/>
        <v>4651421.3179606562</v>
      </c>
      <c r="H18" s="21">
        <f t="shared" ca="1" si="0"/>
        <v>0</v>
      </c>
      <c r="I18" s="21">
        <f t="shared" ca="1" si="0"/>
        <v>34761212.480700001</v>
      </c>
      <c r="J18" s="21">
        <f t="shared" ca="1" si="0"/>
        <v>6237620.3578000003</v>
      </c>
      <c r="K18" s="21">
        <f t="shared" ca="1" si="0"/>
        <v>1586.9654</v>
      </c>
      <c r="L18" s="21">
        <f t="shared" ca="1" si="0"/>
        <v>0</v>
      </c>
      <c r="M18" s="21">
        <f t="shared" ca="1" si="0"/>
        <v>6810224.3777999999</v>
      </c>
      <c r="N18" s="21">
        <f t="shared" ca="1" si="0"/>
        <v>0</v>
      </c>
      <c r="O18" s="22">
        <f t="shared" ca="1" si="2"/>
        <v>61942473.496600002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2">
        <f t="shared" ca="1" si="2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0</v>
      </c>
      <c r="N20" s="21">
        <f t="shared" ca="1" si="0"/>
        <v>0</v>
      </c>
      <c r="O20" s="22">
        <f t="shared" ca="1" si="2"/>
        <v>0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"/>
        <v>16888521.150000002</v>
      </c>
      <c r="E21" s="21">
        <f t="shared" ca="1" si="0"/>
        <v>0</v>
      </c>
      <c r="F21" s="21">
        <f t="shared" ca="1" si="0"/>
        <v>12214093.460000001</v>
      </c>
      <c r="G21" s="21">
        <f t="shared" ca="1" si="0"/>
        <v>4674427.6900000004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2">
        <f t="shared" ca="1" si="2"/>
        <v>16888521.150000002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1">
        <f t="shared" ca="1" si="0"/>
        <v>0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2">
        <f t="shared" ca="1" si="2"/>
        <v>0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0</v>
      </c>
      <c r="E23" s="21">
        <f t="shared" ref="E23:N38" ca="1" si="3">IFERROR(INDIRECT("'"&amp;$B$2&amp;"'!"&amp;ADDRESS(MATCH($B23,INDIRECT("'"&amp;$B$2&amp;"'!$B$1:$B$1095"),0),MATCH(E$5,INDIRECT("'"&amp;$B$2&amp;"'!5:5"),0))),0)</f>
        <v>0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0</v>
      </c>
      <c r="O23" s="22">
        <f ca="1">D23+SUM(H23:N23)</f>
        <v>0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14083495.330000021</v>
      </c>
      <c r="E24" s="21">
        <f t="shared" ca="1" si="3"/>
        <v>3641155.0700000501</v>
      </c>
      <c r="F24" s="21">
        <f t="shared" ca="1" si="3"/>
        <v>8120493.2199999699</v>
      </c>
      <c r="G24" s="21">
        <f t="shared" ca="1" si="3"/>
        <v>2321847.04</v>
      </c>
      <c r="H24" s="21">
        <f t="shared" ca="1" si="3"/>
        <v>32506557.8799996</v>
      </c>
      <c r="I24" s="21">
        <f t="shared" ca="1" si="3"/>
        <v>145142803.91</v>
      </c>
      <c r="J24" s="21">
        <f t="shared" ca="1" si="3"/>
        <v>1305608.31</v>
      </c>
      <c r="K24" s="21">
        <f t="shared" ca="1" si="3"/>
        <v>1192768.3299999898</v>
      </c>
      <c r="L24" s="21">
        <f t="shared" ca="1" si="3"/>
        <v>0</v>
      </c>
      <c r="M24" s="21">
        <f t="shared" ca="1" si="3"/>
        <v>0</v>
      </c>
      <c r="N24" s="21">
        <f t="shared" ca="1" si="3"/>
        <v>0</v>
      </c>
      <c r="O24" s="22">
        <f ca="1">D24+SUM(H24:N24)</f>
        <v>194231233.7599996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5" ca="1" si="4">+E25+F25+G25</f>
        <v>4959895.0599999996</v>
      </c>
      <c r="E25" s="21">
        <f t="shared" ca="1" si="3"/>
        <v>4938759.71</v>
      </c>
      <c r="F25" s="21">
        <f t="shared" ca="1" si="3"/>
        <v>21135.350000000002</v>
      </c>
      <c r="G25" s="21">
        <f t="shared" ca="1" si="3"/>
        <v>0</v>
      </c>
      <c r="H25" s="21">
        <f t="shared" ca="1" si="3"/>
        <v>0</v>
      </c>
      <c r="I25" s="21">
        <f t="shared" ca="1" si="3"/>
        <v>471993.56000000006</v>
      </c>
      <c r="J25" s="21">
        <f t="shared" ca="1" si="3"/>
        <v>65596.95</v>
      </c>
      <c r="K25" s="21">
        <f t="shared" ca="1" si="3"/>
        <v>415.52</v>
      </c>
      <c r="L25" s="21">
        <f t="shared" ca="1" si="3"/>
        <v>0</v>
      </c>
      <c r="M25" s="21">
        <f t="shared" ca="1" si="3"/>
        <v>207.76</v>
      </c>
      <c r="N25" s="21">
        <f t="shared" ca="1" si="3"/>
        <v>0</v>
      </c>
      <c r="O25" s="22">
        <f t="shared" ref="O25:O46" ca="1" si="5">D25+SUM(H25:N25)</f>
        <v>5498108.8499999996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4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0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2">
        <f t="shared" ca="1" si="5"/>
        <v>0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4"/>
        <v>644563402</v>
      </c>
      <c r="E27" s="21">
        <f t="shared" ca="1" si="3"/>
        <v>0</v>
      </c>
      <c r="F27" s="21">
        <f t="shared" ca="1" si="3"/>
        <v>4405817.46</v>
      </c>
      <c r="G27" s="21">
        <f t="shared" ca="1" si="3"/>
        <v>640157584.53999996</v>
      </c>
      <c r="H27" s="21">
        <f t="shared" ca="1" si="3"/>
        <v>0</v>
      </c>
      <c r="I27" s="21">
        <f t="shared" ca="1" si="3"/>
        <v>35811376.840000004</v>
      </c>
      <c r="J27" s="21">
        <f t="shared" ca="1" si="3"/>
        <v>6039986.6699999999</v>
      </c>
      <c r="K27" s="21">
        <f t="shared" ca="1" si="3"/>
        <v>1446938.88</v>
      </c>
      <c r="L27" s="21">
        <f t="shared" ca="1" si="3"/>
        <v>0</v>
      </c>
      <c r="M27" s="21">
        <f t="shared" ca="1" si="3"/>
        <v>1546773.7</v>
      </c>
      <c r="N27" s="21">
        <f t="shared" ca="1" si="3"/>
        <v>0</v>
      </c>
      <c r="O27" s="22">
        <f t="shared" ca="1" si="5"/>
        <v>689408478.09000003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4"/>
        <v>344594.72</v>
      </c>
      <c r="E28" s="21">
        <f t="shared" ca="1" si="3"/>
        <v>0</v>
      </c>
      <c r="F28" s="21">
        <f t="shared" ca="1" si="3"/>
        <v>0</v>
      </c>
      <c r="G28" s="21">
        <f t="shared" ca="1" si="3"/>
        <v>344594.72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2">
        <f t="shared" ca="1" si="5"/>
        <v>344594.72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4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159681.35999999999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3"/>
        <v>0</v>
      </c>
      <c r="O29" s="22">
        <f t="shared" ca="1" si="5"/>
        <v>159681.35999999999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4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2">
        <f t="shared" ca="1" si="5"/>
        <v>0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4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2">
        <f t="shared" ca="1" si="5"/>
        <v>0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4"/>
        <v>0</v>
      </c>
      <c r="E32" s="21">
        <f t="shared" ca="1" si="3"/>
        <v>0</v>
      </c>
      <c r="F32" s="21">
        <f t="shared" ca="1" si="3"/>
        <v>0</v>
      </c>
      <c r="G32" s="21">
        <f t="shared" ca="1" si="3"/>
        <v>0</v>
      </c>
      <c r="H32" s="21">
        <f t="shared" ca="1" si="3"/>
        <v>0</v>
      </c>
      <c r="I32" s="21">
        <f t="shared" ca="1" si="3"/>
        <v>0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2">
        <f t="shared" ca="1" si="5"/>
        <v>0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4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2">
        <f t="shared" ca="1" si="5"/>
        <v>0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4"/>
        <v>121540800.4300001</v>
      </c>
      <c r="E34" s="21">
        <f t="shared" ca="1" si="3"/>
        <v>20611317.4878131</v>
      </c>
      <c r="F34" s="21">
        <f t="shared" ca="1" si="3"/>
        <v>100929482.942187</v>
      </c>
      <c r="G34" s="21">
        <f t="shared" ca="1" si="3"/>
        <v>0</v>
      </c>
      <c r="H34" s="21">
        <f t="shared" ca="1" si="3"/>
        <v>0</v>
      </c>
      <c r="I34" s="21">
        <f t="shared" ca="1" si="3"/>
        <v>307690184.18000001</v>
      </c>
      <c r="J34" s="21">
        <f t="shared" ca="1" si="3"/>
        <v>5688248.4400000004</v>
      </c>
      <c r="K34" s="21">
        <f t="shared" ca="1" si="3"/>
        <v>7561329.3799999999</v>
      </c>
      <c r="L34" s="21">
        <f t="shared" ca="1" si="3"/>
        <v>0</v>
      </c>
      <c r="M34" s="21">
        <f t="shared" ca="1" si="3"/>
        <v>5929363.3200000003</v>
      </c>
      <c r="N34" s="21">
        <f t="shared" ca="1" si="3"/>
        <v>0</v>
      </c>
      <c r="O34" s="22">
        <f t="shared" ca="1" si="5"/>
        <v>448409925.75000012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4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0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2">
        <f t="shared" ca="1" si="5"/>
        <v>0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4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2">
        <f t="shared" ca="1" si="5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4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0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2">
        <f t="shared" ca="1" si="5"/>
        <v>0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4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2">
        <f t="shared" ca="1" si="5"/>
        <v>0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4"/>
        <v>14308.89</v>
      </c>
      <c r="E39" s="21">
        <f t="shared" ref="E39:N54" ca="1" si="6">IFERROR(INDIRECT("'"&amp;$B$2&amp;"'!"&amp;ADDRESS(MATCH($B39,INDIRECT("'"&amp;$B$2&amp;"'!$B$1:$B$1095"),0),MATCH(E$5,INDIRECT("'"&amp;$B$2&amp;"'!5:5"),0))),0)</f>
        <v>14308.89</v>
      </c>
      <c r="F39" s="21">
        <f t="shared" ca="1" si="6"/>
        <v>0</v>
      </c>
      <c r="G39" s="21">
        <f t="shared" ca="1" si="6"/>
        <v>0</v>
      </c>
      <c r="H39" s="21">
        <f t="shared" ca="1" si="6"/>
        <v>4185035.62</v>
      </c>
      <c r="I39" s="21">
        <f t="shared" ca="1" si="6"/>
        <v>21486.66</v>
      </c>
      <c r="J39" s="21">
        <f t="shared" ca="1" si="6"/>
        <v>688.91</v>
      </c>
      <c r="K39" s="21">
        <f t="shared" ca="1" si="6"/>
        <v>0</v>
      </c>
      <c r="L39" s="21">
        <f t="shared" ca="1" si="6"/>
        <v>0</v>
      </c>
      <c r="M39" s="21">
        <f t="shared" ca="1" si="6"/>
        <v>688.91</v>
      </c>
      <c r="N39" s="21">
        <f t="shared" ca="1" si="6"/>
        <v>0</v>
      </c>
      <c r="O39" s="22">
        <f t="shared" ca="1" si="5"/>
        <v>4222208.99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4"/>
        <v>81733.240000000005</v>
      </c>
      <c r="E40" s="21">
        <f t="shared" ca="1" si="6"/>
        <v>0</v>
      </c>
      <c r="F40" s="21">
        <f t="shared" ca="1" si="6"/>
        <v>81720.89</v>
      </c>
      <c r="G40" s="21">
        <f t="shared" ca="1" si="6"/>
        <v>12.35</v>
      </c>
      <c r="H40" s="21">
        <f t="shared" ca="1" si="6"/>
        <v>0</v>
      </c>
      <c r="I40" s="21">
        <f t="shared" ca="1" si="6"/>
        <v>730642.88</v>
      </c>
      <c r="J40" s="21">
        <f t="shared" ca="1" si="6"/>
        <v>1762.91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2">
        <f t="shared" ca="1" si="5"/>
        <v>814139.03</v>
      </c>
    </row>
    <row r="41" spans="1:15" ht="12.75" customHeight="1" x14ac:dyDescent="0.3">
      <c r="A41" s="64" t="s">
        <v>214</v>
      </c>
      <c r="B41" s="20">
        <v>1047</v>
      </c>
      <c r="C41" s="65" t="s">
        <v>147</v>
      </c>
      <c r="D41" s="22">
        <f t="shared" ca="1" si="4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6"/>
        <v>0</v>
      </c>
      <c r="O41" s="22">
        <f t="shared" ca="1" si="5"/>
        <v>0</v>
      </c>
    </row>
    <row r="42" spans="1:15" ht="12.75" customHeight="1" x14ac:dyDescent="0.3">
      <c r="A42" s="64" t="s">
        <v>216</v>
      </c>
      <c r="B42" s="20">
        <v>1048</v>
      </c>
      <c r="C42" s="65" t="s">
        <v>147</v>
      </c>
      <c r="D42" s="22">
        <f t="shared" ca="1" si="4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0</v>
      </c>
      <c r="H42" s="21">
        <f t="shared" ca="1" si="6"/>
        <v>0</v>
      </c>
      <c r="I42" s="21">
        <f t="shared" ca="1" si="6"/>
        <v>0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2">
        <f t="shared" ref="O42" ca="1" si="7">D42+SUM(H42:N42)</f>
        <v>0</v>
      </c>
    </row>
    <row r="43" spans="1:15" ht="12.75" customHeight="1" x14ac:dyDescent="0.3">
      <c r="A43" s="64" t="s">
        <v>218</v>
      </c>
      <c r="B43" s="20">
        <v>1049</v>
      </c>
      <c r="C43" s="65" t="s">
        <v>147</v>
      </c>
      <c r="D43" s="22">
        <f t="shared" ca="1" si="4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2">
        <f t="shared" ca="1" si="5"/>
        <v>0</v>
      </c>
    </row>
    <row r="44" spans="1:15" ht="12.75" customHeight="1" x14ac:dyDescent="0.3">
      <c r="A44" s="64" t="s">
        <v>220</v>
      </c>
      <c r="B44" s="20">
        <v>1050</v>
      </c>
      <c r="C44" s="65" t="s">
        <v>147</v>
      </c>
      <c r="D44" s="22">
        <f t="shared" ca="1" si="4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2">
        <f t="shared" ca="1" si="5"/>
        <v>0</v>
      </c>
    </row>
    <row r="45" spans="1:15" ht="12.75" customHeight="1" x14ac:dyDescent="0.3">
      <c r="A45" s="64" t="s">
        <v>222</v>
      </c>
      <c r="B45" s="20">
        <v>1051</v>
      </c>
      <c r="C45" s="65" t="s">
        <v>147</v>
      </c>
      <c r="D45" s="22">
        <f t="shared" ca="1" si="4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2">
        <f t="shared" ca="1" si="5"/>
        <v>0</v>
      </c>
    </row>
    <row r="46" spans="1:15" ht="12.75" customHeight="1" x14ac:dyDescent="0.3">
      <c r="A46" s="64" t="s">
        <v>224</v>
      </c>
      <c r="B46" s="20">
        <v>1052</v>
      </c>
      <c r="C46" s="65" t="s">
        <v>147</v>
      </c>
      <c r="D46" s="22">
        <f t="shared" ca="1" si="4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2">
        <f t="shared" ca="1" si="5"/>
        <v>0</v>
      </c>
    </row>
    <row r="47" spans="1:15" ht="12.75" customHeight="1" x14ac:dyDescent="0.3">
      <c r="A47" s="64" t="s">
        <v>226</v>
      </c>
      <c r="B47" s="20">
        <v>1053</v>
      </c>
      <c r="C47" s="65" t="s">
        <v>147</v>
      </c>
      <c r="D47" s="22">
        <f t="shared" ca="1" si="4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2">
        <f t="shared" ref="O47:O60" ca="1" si="8">D47+SUM(H47:N47)</f>
        <v>0</v>
      </c>
    </row>
    <row r="48" spans="1:15" ht="12.75" customHeight="1" x14ac:dyDescent="0.3">
      <c r="A48" s="64" t="s">
        <v>228</v>
      </c>
      <c r="B48" s="20">
        <v>1054</v>
      </c>
      <c r="C48" s="65" t="s">
        <v>147</v>
      </c>
      <c r="D48" s="22">
        <f t="shared" ca="1" si="4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2">
        <f t="shared" ca="1" si="8"/>
        <v>0</v>
      </c>
    </row>
    <row r="49" spans="1:15" ht="12.75" customHeight="1" x14ac:dyDescent="0.3">
      <c r="A49" s="64" t="s">
        <v>230</v>
      </c>
      <c r="B49" s="20">
        <v>1055</v>
      </c>
      <c r="C49" s="65" t="s">
        <v>147</v>
      </c>
      <c r="D49" s="22">
        <f t="shared" ca="1" si="4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0</v>
      </c>
      <c r="H49" s="21">
        <f t="shared" ca="1" si="6"/>
        <v>0</v>
      </c>
      <c r="I49" s="21">
        <f t="shared" ca="1" si="6"/>
        <v>0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2">
        <f t="shared" ca="1" si="8"/>
        <v>0</v>
      </c>
    </row>
    <row r="50" spans="1:15" ht="12.75" customHeight="1" x14ac:dyDescent="0.3">
      <c r="A50" s="64" t="s">
        <v>232</v>
      </c>
      <c r="B50" s="20">
        <v>1056</v>
      </c>
      <c r="C50" s="65" t="s">
        <v>147</v>
      </c>
      <c r="D50" s="22">
        <f t="shared" ca="1" si="4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2">
        <f t="shared" ca="1" si="8"/>
        <v>0</v>
      </c>
    </row>
    <row r="51" spans="1:15" ht="12.75" customHeight="1" x14ac:dyDescent="0.3">
      <c r="A51" s="64" t="s">
        <v>234</v>
      </c>
      <c r="B51" s="20">
        <v>1057</v>
      </c>
      <c r="C51" s="65" t="s">
        <v>147</v>
      </c>
      <c r="D51" s="22">
        <f t="shared" ca="1" si="4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2">
        <f t="shared" ca="1" si="8"/>
        <v>0</v>
      </c>
    </row>
    <row r="52" spans="1:15" ht="12.75" customHeight="1" x14ac:dyDescent="0.3">
      <c r="A52" s="64" t="s">
        <v>236</v>
      </c>
      <c r="B52" s="20">
        <v>1058</v>
      </c>
      <c r="C52" s="65" t="s">
        <v>147</v>
      </c>
      <c r="D52" s="22">
        <f t="shared" ca="1" si="4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2">
        <f t="shared" ref="O52:O55" ca="1" si="9">D52+SUM(H52:N52)</f>
        <v>0</v>
      </c>
    </row>
    <row r="53" spans="1:15" ht="12.75" customHeight="1" x14ac:dyDescent="0.3">
      <c r="A53" s="64" t="s">
        <v>238</v>
      </c>
      <c r="B53" s="20">
        <v>1059</v>
      </c>
      <c r="C53" s="65" t="s">
        <v>147</v>
      </c>
      <c r="D53" s="22">
        <f t="shared" ca="1" si="4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2">
        <f t="shared" ca="1" si="9"/>
        <v>0</v>
      </c>
    </row>
    <row r="54" spans="1:15" ht="12.75" customHeight="1" x14ac:dyDescent="0.3">
      <c r="A54" s="64" t="s">
        <v>240</v>
      </c>
      <c r="B54" s="20">
        <v>1060</v>
      </c>
      <c r="C54" s="65" t="s">
        <v>147</v>
      </c>
      <c r="D54" s="22">
        <f t="shared" ca="1" si="4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2">
        <f t="shared" ca="1" si="9"/>
        <v>0</v>
      </c>
    </row>
    <row r="55" spans="1:15" ht="12.75" customHeight="1" x14ac:dyDescent="0.3">
      <c r="A55" s="64" t="s">
        <v>242</v>
      </c>
      <c r="B55" s="20">
        <v>1061</v>
      </c>
      <c r="C55" s="65" t="s">
        <v>147</v>
      </c>
      <c r="D55" s="22">
        <f t="shared" ca="1" si="4"/>
        <v>0</v>
      </c>
      <c r="E55" s="21">
        <f t="shared" ref="E55:N70" ca="1" si="10">IFERROR(INDIRECT("'"&amp;$B$2&amp;"'!"&amp;ADDRESS(MATCH($B55,INDIRECT("'"&amp;$B$2&amp;"'!$B$1:$B$1095"),0),MATCH(E$5,INDIRECT("'"&amp;$B$2&amp;"'!5:5"),0))),0)</f>
        <v>0</v>
      </c>
      <c r="F55" s="21">
        <f t="shared" ca="1" si="10"/>
        <v>0</v>
      </c>
      <c r="G55" s="21">
        <f t="shared" ca="1" si="10"/>
        <v>0</v>
      </c>
      <c r="H55" s="21">
        <f t="shared" ca="1" si="10"/>
        <v>0</v>
      </c>
      <c r="I55" s="21">
        <f t="shared" ca="1" si="10"/>
        <v>0</v>
      </c>
      <c r="J55" s="21">
        <f t="shared" ca="1" si="10"/>
        <v>0</v>
      </c>
      <c r="K55" s="21">
        <f t="shared" ca="1" si="10"/>
        <v>0</v>
      </c>
      <c r="L55" s="21">
        <f t="shared" ca="1" si="10"/>
        <v>0</v>
      </c>
      <c r="M55" s="21">
        <f t="shared" ca="1" si="10"/>
        <v>0</v>
      </c>
      <c r="N55" s="21">
        <f t="shared" ca="1" si="10"/>
        <v>0</v>
      </c>
      <c r="O55" s="22">
        <f t="shared" ca="1" si="9"/>
        <v>0</v>
      </c>
    </row>
    <row r="56" spans="1:15" ht="12.75" customHeight="1" x14ac:dyDescent="0.3">
      <c r="A56" s="64" t="s">
        <v>244</v>
      </c>
      <c r="B56" s="20">
        <v>2001</v>
      </c>
      <c r="C56" s="65" t="s">
        <v>147</v>
      </c>
      <c r="D56" s="22">
        <f t="shared" ca="1" si="4"/>
        <v>0</v>
      </c>
      <c r="E56" s="21">
        <f t="shared" ca="1" si="10"/>
        <v>0</v>
      </c>
      <c r="F56" s="21">
        <f t="shared" ca="1" si="10"/>
        <v>0</v>
      </c>
      <c r="G56" s="21">
        <f t="shared" ca="1" si="10"/>
        <v>0</v>
      </c>
      <c r="H56" s="21">
        <f t="shared" ca="1" si="10"/>
        <v>0</v>
      </c>
      <c r="I56" s="21">
        <f t="shared" ca="1" si="10"/>
        <v>0</v>
      </c>
      <c r="J56" s="21">
        <f t="shared" ca="1" si="10"/>
        <v>0</v>
      </c>
      <c r="K56" s="21">
        <f t="shared" ca="1" si="10"/>
        <v>0</v>
      </c>
      <c r="L56" s="21">
        <f t="shared" ca="1" si="10"/>
        <v>0</v>
      </c>
      <c r="M56" s="21">
        <f t="shared" ca="1" si="10"/>
        <v>0</v>
      </c>
      <c r="N56" s="21">
        <f t="shared" ca="1" si="10"/>
        <v>0</v>
      </c>
      <c r="O56" s="22">
        <f t="shared" ca="1" si="8"/>
        <v>0</v>
      </c>
    </row>
    <row r="57" spans="1:15" ht="12.75" customHeight="1" x14ac:dyDescent="0.3">
      <c r="A57" s="64" t="s">
        <v>246</v>
      </c>
      <c r="B57" s="20">
        <v>2002</v>
      </c>
      <c r="C57" s="65" t="s">
        <v>247</v>
      </c>
      <c r="D57" s="22">
        <f t="shared" ca="1" si="4"/>
        <v>0</v>
      </c>
      <c r="E57" s="21">
        <f t="shared" ca="1" si="10"/>
        <v>0</v>
      </c>
      <c r="F57" s="21">
        <f t="shared" ca="1" si="10"/>
        <v>0</v>
      </c>
      <c r="G57" s="21">
        <f t="shared" ca="1" si="10"/>
        <v>0</v>
      </c>
      <c r="H57" s="21">
        <f t="shared" ca="1" si="10"/>
        <v>0</v>
      </c>
      <c r="I57" s="21">
        <f t="shared" ca="1" si="10"/>
        <v>0</v>
      </c>
      <c r="J57" s="21">
        <f t="shared" ca="1" si="10"/>
        <v>0</v>
      </c>
      <c r="K57" s="21">
        <f t="shared" ca="1" si="10"/>
        <v>0</v>
      </c>
      <c r="L57" s="21">
        <f t="shared" ca="1" si="10"/>
        <v>0</v>
      </c>
      <c r="M57" s="21">
        <f t="shared" ca="1" si="10"/>
        <v>0</v>
      </c>
      <c r="N57" s="21">
        <f t="shared" ca="1" si="10"/>
        <v>0</v>
      </c>
      <c r="O57" s="22">
        <f t="shared" ca="1" si="8"/>
        <v>0</v>
      </c>
    </row>
    <row r="58" spans="1:15" ht="12.75" customHeight="1" x14ac:dyDescent="0.3">
      <c r="A58" s="64" t="s">
        <v>249</v>
      </c>
      <c r="B58" s="20">
        <v>2005</v>
      </c>
      <c r="C58" s="65" t="s">
        <v>247</v>
      </c>
      <c r="D58" s="22">
        <f t="shared" ca="1" si="4"/>
        <v>0</v>
      </c>
      <c r="E58" s="21">
        <f t="shared" ca="1" si="10"/>
        <v>0</v>
      </c>
      <c r="F58" s="21">
        <f t="shared" ca="1" si="10"/>
        <v>0</v>
      </c>
      <c r="G58" s="21">
        <f t="shared" ca="1" si="10"/>
        <v>0</v>
      </c>
      <c r="H58" s="21">
        <f t="shared" ca="1" si="10"/>
        <v>0</v>
      </c>
      <c r="I58" s="21">
        <f t="shared" ca="1" si="10"/>
        <v>0</v>
      </c>
      <c r="J58" s="21">
        <f t="shared" ca="1" si="10"/>
        <v>0</v>
      </c>
      <c r="K58" s="21">
        <f t="shared" ca="1" si="10"/>
        <v>0</v>
      </c>
      <c r="L58" s="21">
        <f t="shared" ca="1" si="10"/>
        <v>0</v>
      </c>
      <c r="M58" s="21">
        <f t="shared" ca="1" si="10"/>
        <v>0</v>
      </c>
      <c r="N58" s="21">
        <f t="shared" ca="1" si="10"/>
        <v>0</v>
      </c>
      <c r="O58" s="22">
        <f t="shared" ca="1" si="8"/>
        <v>0</v>
      </c>
    </row>
    <row r="59" spans="1:15" ht="12.75" customHeight="1" x14ac:dyDescent="0.3">
      <c r="A59" s="64" t="s">
        <v>251</v>
      </c>
      <c r="B59" s="20">
        <v>2006</v>
      </c>
      <c r="C59" s="65" t="s">
        <v>252</v>
      </c>
      <c r="D59" s="22">
        <f t="shared" ca="1" si="4"/>
        <v>0</v>
      </c>
      <c r="E59" s="21">
        <f t="shared" ca="1" si="10"/>
        <v>0</v>
      </c>
      <c r="F59" s="21">
        <f t="shared" ca="1" si="10"/>
        <v>0</v>
      </c>
      <c r="G59" s="21">
        <f t="shared" ca="1" si="10"/>
        <v>0</v>
      </c>
      <c r="H59" s="21">
        <f t="shared" ca="1" si="10"/>
        <v>0</v>
      </c>
      <c r="I59" s="21">
        <f t="shared" ca="1" si="10"/>
        <v>0</v>
      </c>
      <c r="J59" s="21">
        <f t="shared" ca="1" si="10"/>
        <v>0</v>
      </c>
      <c r="K59" s="21">
        <f t="shared" ca="1" si="10"/>
        <v>0</v>
      </c>
      <c r="L59" s="21">
        <f t="shared" ca="1" si="10"/>
        <v>0</v>
      </c>
      <c r="M59" s="21">
        <f t="shared" ca="1" si="10"/>
        <v>0</v>
      </c>
      <c r="N59" s="21">
        <f t="shared" ca="1" si="10"/>
        <v>0</v>
      </c>
      <c r="O59" s="22">
        <f t="shared" ca="1" si="8"/>
        <v>0</v>
      </c>
    </row>
    <row r="60" spans="1:15" ht="12.75" customHeight="1" x14ac:dyDescent="0.3">
      <c r="A60" s="64" t="s">
        <v>254</v>
      </c>
      <c r="B60" s="20">
        <v>2007</v>
      </c>
      <c r="C60" s="65" t="s">
        <v>247</v>
      </c>
      <c r="D60" s="22">
        <f t="shared" ca="1" si="4"/>
        <v>0</v>
      </c>
      <c r="E60" s="21">
        <f t="shared" ca="1" si="10"/>
        <v>0</v>
      </c>
      <c r="F60" s="21">
        <f t="shared" ca="1" si="10"/>
        <v>0</v>
      </c>
      <c r="G60" s="21">
        <f t="shared" ca="1" si="10"/>
        <v>0</v>
      </c>
      <c r="H60" s="21">
        <f t="shared" ca="1" si="10"/>
        <v>0</v>
      </c>
      <c r="I60" s="21">
        <f t="shared" ca="1" si="10"/>
        <v>0</v>
      </c>
      <c r="J60" s="21">
        <f t="shared" ca="1" si="10"/>
        <v>0</v>
      </c>
      <c r="K60" s="21">
        <f t="shared" ca="1" si="10"/>
        <v>0</v>
      </c>
      <c r="L60" s="21">
        <f t="shared" ca="1" si="10"/>
        <v>0</v>
      </c>
      <c r="M60" s="21">
        <f t="shared" ca="1" si="10"/>
        <v>0</v>
      </c>
      <c r="N60" s="21">
        <f t="shared" ca="1" si="10"/>
        <v>0</v>
      </c>
      <c r="O60" s="22">
        <f t="shared" ca="1" si="8"/>
        <v>0</v>
      </c>
    </row>
    <row r="61" spans="1:15" ht="12.75" customHeight="1" x14ac:dyDescent="0.3">
      <c r="A61" s="64" t="s">
        <v>256</v>
      </c>
      <c r="B61" s="20">
        <v>2008</v>
      </c>
      <c r="C61" s="65" t="s">
        <v>247</v>
      </c>
      <c r="D61" s="22">
        <f t="shared" ca="1" si="4"/>
        <v>0</v>
      </c>
      <c r="E61" s="21">
        <f t="shared" ca="1" si="10"/>
        <v>0</v>
      </c>
      <c r="F61" s="21">
        <f t="shared" ca="1" si="10"/>
        <v>0</v>
      </c>
      <c r="G61" s="21">
        <f t="shared" ca="1" si="10"/>
        <v>0</v>
      </c>
      <c r="H61" s="21">
        <f t="shared" ca="1" si="10"/>
        <v>0</v>
      </c>
      <c r="I61" s="21">
        <f t="shared" ca="1" si="10"/>
        <v>0</v>
      </c>
      <c r="J61" s="21">
        <f t="shared" ca="1" si="10"/>
        <v>0</v>
      </c>
      <c r="K61" s="21">
        <f t="shared" ca="1" si="10"/>
        <v>0</v>
      </c>
      <c r="L61" s="21">
        <f t="shared" ca="1" si="10"/>
        <v>0</v>
      </c>
      <c r="M61" s="21">
        <f t="shared" ca="1" si="10"/>
        <v>0</v>
      </c>
      <c r="N61" s="21">
        <f t="shared" ca="1" si="10"/>
        <v>0</v>
      </c>
      <c r="O61" s="22">
        <f t="shared" ref="O61:O73" ca="1" si="11">D61+SUM(H61:N61)</f>
        <v>0</v>
      </c>
    </row>
    <row r="62" spans="1:15" ht="12.75" customHeight="1" x14ac:dyDescent="0.3">
      <c r="A62" s="64" t="s">
        <v>258</v>
      </c>
      <c r="B62" s="20">
        <v>3001</v>
      </c>
      <c r="C62" s="65" t="s">
        <v>252</v>
      </c>
      <c r="D62" s="22">
        <f t="shared" ca="1" si="4"/>
        <v>0</v>
      </c>
      <c r="E62" s="21">
        <f t="shared" ca="1" si="10"/>
        <v>0</v>
      </c>
      <c r="F62" s="21">
        <f t="shared" ca="1" si="10"/>
        <v>0</v>
      </c>
      <c r="G62" s="21">
        <f t="shared" ca="1" si="10"/>
        <v>0</v>
      </c>
      <c r="H62" s="21">
        <f t="shared" ca="1" si="10"/>
        <v>0</v>
      </c>
      <c r="I62" s="21">
        <f t="shared" ca="1" si="10"/>
        <v>0</v>
      </c>
      <c r="J62" s="21">
        <f t="shared" ca="1" si="10"/>
        <v>0</v>
      </c>
      <c r="K62" s="21">
        <f t="shared" ca="1" si="10"/>
        <v>0</v>
      </c>
      <c r="L62" s="21">
        <f t="shared" ca="1" si="10"/>
        <v>0</v>
      </c>
      <c r="M62" s="21">
        <f t="shared" ca="1" si="10"/>
        <v>0</v>
      </c>
      <c r="N62" s="21">
        <f t="shared" ca="1" si="10"/>
        <v>0</v>
      </c>
      <c r="O62" s="22">
        <f t="shared" ca="1" si="11"/>
        <v>0</v>
      </c>
    </row>
    <row r="63" spans="1:15" ht="12.75" customHeight="1" x14ac:dyDescent="0.3">
      <c r="A63" s="64" t="s">
        <v>260</v>
      </c>
      <c r="B63" s="20">
        <v>3002</v>
      </c>
      <c r="C63" s="65" t="s">
        <v>252</v>
      </c>
      <c r="D63" s="22">
        <f t="shared" ca="1" si="4"/>
        <v>0</v>
      </c>
      <c r="E63" s="21">
        <f t="shared" ca="1" si="10"/>
        <v>0</v>
      </c>
      <c r="F63" s="21">
        <f t="shared" ca="1" si="10"/>
        <v>0</v>
      </c>
      <c r="G63" s="21">
        <f t="shared" ca="1" si="10"/>
        <v>0</v>
      </c>
      <c r="H63" s="21">
        <f t="shared" ca="1" si="10"/>
        <v>0</v>
      </c>
      <c r="I63" s="21">
        <f t="shared" ca="1" si="10"/>
        <v>0</v>
      </c>
      <c r="J63" s="21">
        <f t="shared" ca="1" si="10"/>
        <v>0</v>
      </c>
      <c r="K63" s="21">
        <f t="shared" ca="1" si="10"/>
        <v>0</v>
      </c>
      <c r="L63" s="21">
        <f t="shared" ca="1" si="10"/>
        <v>0</v>
      </c>
      <c r="M63" s="21">
        <f t="shared" ca="1" si="10"/>
        <v>0</v>
      </c>
      <c r="N63" s="21">
        <f t="shared" ca="1" si="10"/>
        <v>0</v>
      </c>
      <c r="O63" s="22">
        <f t="shared" ca="1" si="11"/>
        <v>0</v>
      </c>
    </row>
    <row r="64" spans="1:15" ht="12.75" customHeight="1" x14ac:dyDescent="0.3">
      <c r="A64" s="64" t="s">
        <v>262</v>
      </c>
      <c r="B64" s="20">
        <v>3003</v>
      </c>
      <c r="C64" s="65" t="s">
        <v>252</v>
      </c>
      <c r="D64" s="22">
        <f t="shared" ca="1" si="4"/>
        <v>0</v>
      </c>
      <c r="E64" s="21">
        <f t="shared" ca="1" si="10"/>
        <v>0</v>
      </c>
      <c r="F64" s="21">
        <f t="shared" ca="1" si="10"/>
        <v>0</v>
      </c>
      <c r="G64" s="21">
        <f t="shared" ca="1" si="10"/>
        <v>0</v>
      </c>
      <c r="H64" s="21">
        <f t="shared" ca="1" si="10"/>
        <v>0</v>
      </c>
      <c r="I64" s="21">
        <f t="shared" ca="1" si="10"/>
        <v>0</v>
      </c>
      <c r="J64" s="21">
        <f t="shared" ca="1" si="10"/>
        <v>0</v>
      </c>
      <c r="K64" s="21">
        <f t="shared" ca="1" si="10"/>
        <v>0</v>
      </c>
      <c r="L64" s="21">
        <f t="shared" ca="1" si="10"/>
        <v>0</v>
      </c>
      <c r="M64" s="21">
        <f t="shared" ca="1" si="10"/>
        <v>0</v>
      </c>
      <c r="N64" s="21">
        <f t="shared" ca="1" si="10"/>
        <v>0</v>
      </c>
      <c r="O64" s="22">
        <f t="shared" ca="1" si="11"/>
        <v>0</v>
      </c>
    </row>
    <row r="65" spans="1:15" ht="12.75" customHeight="1" x14ac:dyDescent="0.3">
      <c r="A65" s="64" t="s">
        <v>264</v>
      </c>
      <c r="B65" s="20">
        <v>3004</v>
      </c>
      <c r="C65" s="65" t="s">
        <v>252</v>
      </c>
      <c r="D65" s="22">
        <f t="shared" ca="1" si="4"/>
        <v>0</v>
      </c>
      <c r="E65" s="21">
        <f t="shared" ca="1" si="10"/>
        <v>0</v>
      </c>
      <c r="F65" s="21">
        <f t="shared" ca="1" si="10"/>
        <v>0</v>
      </c>
      <c r="G65" s="21">
        <f t="shared" ca="1" si="10"/>
        <v>0</v>
      </c>
      <c r="H65" s="21">
        <f t="shared" ca="1" si="10"/>
        <v>0</v>
      </c>
      <c r="I65" s="21">
        <f t="shared" ca="1" si="10"/>
        <v>0</v>
      </c>
      <c r="J65" s="21">
        <f t="shared" ca="1" si="10"/>
        <v>0</v>
      </c>
      <c r="K65" s="21">
        <f t="shared" ca="1" si="10"/>
        <v>0</v>
      </c>
      <c r="L65" s="21">
        <f t="shared" ca="1" si="10"/>
        <v>0</v>
      </c>
      <c r="M65" s="21">
        <f t="shared" ca="1" si="10"/>
        <v>0</v>
      </c>
      <c r="N65" s="21">
        <f t="shared" ca="1" si="10"/>
        <v>0</v>
      </c>
      <c r="O65" s="22">
        <f t="shared" ca="1" si="11"/>
        <v>0</v>
      </c>
    </row>
    <row r="66" spans="1:15" ht="12.75" customHeight="1" x14ac:dyDescent="0.3">
      <c r="A66" s="64" t="s">
        <v>266</v>
      </c>
      <c r="B66" s="20">
        <v>3005</v>
      </c>
      <c r="C66" s="65" t="s">
        <v>252</v>
      </c>
      <c r="D66" s="22">
        <f t="shared" ca="1" si="4"/>
        <v>0</v>
      </c>
      <c r="E66" s="21">
        <f t="shared" ca="1" si="10"/>
        <v>0</v>
      </c>
      <c r="F66" s="21">
        <f t="shared" ca="1" si="10"/>
        <v>0</v>
      </c>
      <c r="G66" s="21">
        <f t="shared" ca="1" si="10"/>
        <v>0</v>
      </c>
      <c r="H66" s="21">
        <f t="shared" ca="1" si="10"/>
        <v>0</v>
      </c>
      <c r="I66" s="21">
        <f t="shared" ca="1" si="10"/>
        <v>0</v>
      </c>
      <c r="J66" s="21">
        <f t="shared" ca="1" si="10"/>
        <v>0</v>
      </c>
      <c r="K66" s="21">
        <f t="shared" ca="1" si="10"/>
        <v>0</v>
      </c>
      <c r="L66" s="21">
        <f t="shared" ca="1" si="10"/>
        <v>0</v>
      </c>
      <c r="M66" s="21">
        <f t="shared" ca="1" si="10"/>
        <v>0</v>
      </c>
      <c r="N66" s="21">
        <f t="shared" ca="1" si="10"/>
        <v>0</v>
      </c>
      <c r="O66" s="22">
        <f t="shared" ca="1" si="11"/>
        <v>0</v>
      </c>
    </row>
    <row r="67" spans="1:15" ht="12.75" customHeight="1" x14ac:dyDescent="0.3">
      <c r="A67" s="64" t="s">
        <v>268</v>
      </c>
      <c r="B67" s="20">
        <v>3006</v>
      </c>
      <c r="C67" s="65" t="s">
        <v>252</v>
      </c>
      <c r="D67" s="22">
        <f t="shared" ca="1" si="4"/>
        <v>0</v>
      </c>
      <c r="E67" s="21">
        <f t="shared" ca="1" si="10"/>
        <v>0</v>
      </c>
      <c r="F67" s="21">
        <f t="shared" ca="1" si="10"/>
        <v>0</v>
      </c>
      <c r="G67" s="21">
        <f t="shared" ca="1" si="10"/>
        <v>0</v>
      </c>
      <c r="H67" s="21">
        <f t="shared" ca="1" si="10"/>
        <v>0</v>
      </c>
      <c r="I67" s="21">
        <f t="shared" ca="1" si="10"/>
        <v>0</v>
      </c>
      <c r="J67" s="21">
        <f t="shared" ca="1" si="10"/>
        <v>0</v>
      </c>
      <c r="K67" s="21">
        <f t="shared" ca="1" si="10"/>
        <v>0</v>
      </c>
      <c r="L67" s="21">
        <f t="shared" ca="1" si="10"/>
        <v>0</v>
      </c>
      <c r="M67" s="21">
        <f t="shared" ca="1" si="10"/>
        <v>0</v>
      </c>
      <c r="N67" s="21">
        <f t="shared" ca="1" si="10"/>
        <v>0</v>
      </c>
      <c r="O67" s="22">
        <f t="shared" ca="1" si="11"/>
        <v>0</v>
      </c>
    </row>
    <row r="68" spans="1:15" ht="12.75" customHeight="1" x14ac:dyDescent="0.3">
      <c r="A68" s="64" t="s">
        <v>270</v>
      </c>
      <c r="B68" s="20">
        <v>3007</v>
      </c>
      <c r="C68" s="65" t="s">
        <v>252</v>
      </c>
      <c r="D68" s="22">
        <f t="shared" ca="1" si="4"/>
        <v>0</v>
      </c>
      <c r="E68" s="21">
        <f t="shared" ca="1" si="10"/>
        <v>0</v>
      </c>
      <c r="F68" s="21">
        <f t="shared" ca="1" si="10"/>
        <v>0</v>
      </c>
      <c r="G68" s="21">
        <f t="shared" ca="1" si="10"/>
        <v>0</v>
      </c>
      <c r="H68" s="21">
        <f t="shared" ca="1" si="10"/>
        <v>0</v>
      </c>
      <c r="I68" s="21">
        <f t="shared" ca="1" si="10"/>
        <v>0</v>
      </c>
      <c r="J68" s="21">
        <f t="shared" ca="1" si="10"/>
        <v>0</v>
      </c>
      <c r="K68" s="21">
        <f t="shared" ca="1" si="10"/>
        <v>0</v>
      </c>
      <c r="L68" s="21">
        <f t="shared" ca="1" si="10"/>
        <v>0</v>
      </c>
      <c r="M68" s="21">
        <f t="shared" ca="1" si="10"/>
        <v>0</v>
      </c>
      <c r="N68" s="21">
        <f t="shared" ca="1" si="10"/>
        <v>0</v>
      </c>
      <c r="O68" s="22">
        <f t="shared" ca="1" si="11"/>
        <v>0</v>
      </c>
    </row>
    <row r="69" spans="1:15" ht="12.75" customHeight="1" x14ac:dyDescent="0.3">
      <c r="A69" s="64" t="s">
        <v>272</v>
      </c>
      <c r="B69" s="20">
        <v>3008</v>
      </c>
      <c r="C69" s="65" t="s">
        <v>252</v>
      </c>
      <c r="D69" s="22">
        <f t="shared" ca="1" si="4"/>
        <v>0</v>
      </c>
      <c r="E69" s="21">
        <f t="shared" ca="1" si="10"/>
        <v>0</v>
      </c>
      <c r="F69" s="21">
        <f t="shared" ca="1" si="10"/>
        <v>0</v>
      </c>
      <c r="G69" s="21">
        <f t="shared" ca="1" si="10"/>
        <v>0</v>
      </c>
      <c r="H69" s="21">
        <f t="shared" ca="1" si="10"/>
        <v>0</v>
      </c>
      <c r="I69" s="21">
        <f t="shared" ca="1" si="10"/>
        <v>0</v>
      </c>
      <c r="J69" s="21">
        <f t="shared" ca="1" si="10"/>
        <v>0</v>
      </c>
      <c r="K69" s="21">
        <f t="shared" ca="1" si="10"/>
        <v>0</v>
      </c>
      <c r="L69" s="21">
        <f t="shared" ca="1" si="10"/>
        <v>0</v>
      </c>
      <c r="M69" s="21">
        <f t="shared" ca="1" si="10"/>
        <v>0</v>
      </c>
      <c r="N69" s="21">
        <f t="shared" ca="1" si="10"/>
        <v>0</v>
      </c>
      <c r="O69" s="22">
        <f t="shared" ca="1" si="11"/>
        <v>0</v>
      </c>
    </row>
    <row r="70" spans="1:15" ht="12.75" customHeight="1" x14ac:dyDescent="0.3">
      <c r="A70" s="64" t="s">
        <v>274</v>
      </c>
      <c r="B70" s="20">
        <v>3009</v>
      </c>
      <c r="C70" s="65" t="s">
        <v>252</v>
      </c>
      <c r="D70" s="22">
        <f t="shared" ca="1" si="4"/>
        <v>0</v>
      </c>
      <c r="E70" s="21">
        <f t="shared" ca="1" si="10"/>
        <v>0</v>
      </c>
      <c r="F70" s="21">
        <f t="shared" ca="1" si="10"/>
        <v>0</v>
      </c>
      <c r="G70" s="21">
        <f t="shared" ca="1" si="10"/>
        <v>0</v>
      </c>
      <c r="H70" s="21">
        <f t="shared" ca="1" si="10"/>
        <v>0</v>
      </c>
      <c r="I70" s="21">
        <f t="shared" ca="1" si="10"/>
        <v>0</v>
      </c>
      <c r="J70" s="21">
        <f t="shared" ca="1" si="10"/>
        <v>0</v>
      </c>
      <c r="K70" s="21">
        <f t="shared" ca="1" si="10"/>
        <v>0</v>
      </c>
      <c r="L70" s="21">
        <f t="shared" ca="1" si="10"/>
        <v>0</v>
      </c>
      <c r="M70" s="21">
        <f t="shared" ca="1" si="10"/>
        <v>0</v>
      </c>
      <c r="N70" s="21">
        <f t="shared" ca="1" si="10"/>
        <v>0</v>
      </c>
      <c r="O70" s="22">
        <f t="shared" ca="1" si="11"/>
        <v>0</v>
      </c>
    </row>
    <row r="71" spans="1:15" ht="12.75" customHeight="1" x14ac:dyDescent="0.3">
      <c r="A71" s="64" t="s">
        <v>276</v>
      </c>
      <c r="B71" s="20">
        <v>3011</v>
      </c>
      <c r="C71" s="65" t="s">
        <v>252</v>
      </c>
      <c r="D71" s="22">
        <f t="shared" ca="1" si="4"/>
        <v>0</v>
      </c>
      <c r="E71" s="21">
        <f t="shared" ref="E71:N75" ca="1" si="12">IFERROR(INDIRECT("'"&amp;$B$2&amp;"'!"&amp;ADDRESS(MATCH($B71,INDIRECT("'"&amp;$B$2&amp;"'!$B$1:$B$1095"),0),MATCH(E$5,INDIRECT("'"&amp;$B$2&amp;"'!5:5"),0))),0)</f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2">
        <f t="shared" ca="1" si="11"/>
        <v>0</v>
      </c>
    </row>
    <row r="72" spans="1:15" ht="12.75" customHeight="1" x14ac:dyDescent="0.3">
      <c r="A72" s="64" t="s">
        <v>278</v>
      </c>
      <c r="B72" s="20">
        <v>3012</v>
      </c>
      <c r="C72" s="65" t="s">
        <v>252</v>
      </c>
      <c r="D72" s="22">
        <f t="shared" ca="1" si="4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2">
        <f t="shared" ca="1" si="11"/>
        <v>0</v>
      </c>
    </row>
    <row r="73" spans="1:15" ht="12.75" customHeight="1" x14ac:dyDescent="0.3">
      <c r="A73" s="64" t="s">
        <v>280</v>
      </c>
      <c r="B73" s="20">
        <v>3016</v>
      </c>
      <c r="C73" s="65" t="s">
        <v>252</v>
      </c>
      <c r="D73" s="22">
        <f t="shared" ca="1" si="4"/>
        <v>0</v>
      </c>
      <c r="E73" s="21">
        <f t="shared" ca="1" si="12"/>
        <v>0</v>
      </c>
      <c r="F73" s="21">
        <f t="shared" ca="1" si="12"/>
        <v>0</v>
      </c>
      <c r="G73" s="21">
        <f t="shared" ca="1" si="12"/>
        <v>0</v>
      </c>
      <c r="H73" s="21">
        <f t="shared" ca="1" si="12"/>
        <v>0</v>
      </c>
      <c r="I73" s="21">
        <f t="shared" ca="1" si="12"/>
        <v>0</v>
      </c>
      <c r="J73" s="21">
        <f t="shared" ca="1" si="12"/>
        <v>0</v>
      </c>
      <c r="K73" s="21">
        <f t="shared" ca="1" si="12"/>
        <v>0</v>
      </c>
      <c r="L73" s="21">
        <f t="shared" ca="1" si="12"/>
        <v>0</v>
      </c>
      <c r="M73" s="21">
        <f t="shared" ca="1" si="12"/>
        <v>0</v>
      </c>
      <c r="N73" s="21">
        <f t="shared" ca="1" si="12"/>
        <v>0</v>
      </c>
      <c r="O73" s="22">
        <f t="shared" ca="1" si="11"/>
        <v>0</v>
      </c>
    </row>
    <row r="74" spans="1:15" ht="12.75" customHeight="1" x14ac:dyDescent="0.3">
      <c r="A74" s="64" t="s">
        <v>282</v>
      </c>
      <c r="B74" s="20">
        <v>3017</v>
      </c>
      <c r="C74" s="65" t="s">
        <v>252</v>
      </c>
      <c r="D74" s="22">
        <f t="shared" ca="1" si="4"/>
        <v>0</v>
      </c>
      <c r="E74" s="21">
        <f t="shared" ca="1" si="12"/>
        <v>0</v>
      </c>
      <c r="F74" s="21">
        <f t="shared" ca="1" si="12"/>
        <v>0</v>
      </c>
      <c r="G74" s="21">
        <f t="shared" ca="1" si="12"/>
        <v>0</v>
      </c>
      <c r="H74" s="21">
        <f t="shared" ca="1" si="12"/>
        <v>0</v>
      </c>
      <c r="I74" s="21">
        <f t="shared" ca="1" si="12"/>
        <v>0</v>
      </c>
      <c r="J74" s="21">
        <f t="shared" ca="1" si="12"/>
        <v>0</v>
      </c>
      <c r="K74" s="21">
        <f t="shared" ca="1" si="12"/>
        <v>0</v>
      </c>
      <c r="L74" s="21">
        <f t="shared" ca="1" si="12"/>
        <v>0</v>
      </c>
      <c r="M74" s="21">
        <f t="shared" ca="1" si="12"/>
        <v>0</v>
      </c>
      <c r="N74" s="21">
        <f t="shared" ca="1" si="12"/>
        <v>0</v>
      </c>
      <c r="O74" s="22">
        <f ca="1">D74+SUM(H74:N74)</f>
        <v>0</v>
      </c>
    </row>
    <row r="75" spans="1:15" ht="13.8" x14ac:dyDescent="0.3">
      <c r="A75" s="64" t="s">
        <v>284</v>
      </c>
      <c r="B75" s="20">
        <v>3018</v>
      </c>
      <c r="C75" s="65" t="s">
        <v>252</v>
      </c>
      <c r="D75" s="22">
        <f t="shared" ca="1" si="4"/>
        <v>0</v>
      </c>
      <c r="E75" s="21">
        <f t="shared" ca="1" si="12"/>
        <v>0</v>
      </c>
      <c r="F75" s="21">
        <f t="shared" ca="1" si="12"/>
        <v>0</v>
      </c>
      <c r="G75" s="21">
        <f t="shared" ca="1" si="12"/>
        <v>0</v>
      </c>
      <c r="H75" s="21">
        <f t="shared" ca="1" si="12"/>
        <v>0</v>
      </c>
      <c r="I75" s="21">
        <f t="shared" ca="1" si="12"/>
        <v>0</v>
      </c>
      <c r="J75" s="21">
        <f t="shared" ca="1" si="12"/>
        <v>0</v>
      </c>
      <c r="K75" s="21">
        <f t="shared" ca="1" si="12"/>
        <v>0</v>
      </c>
      <c r="L75" s="21">
        <f t="shared" ca="1" si="12"/>
        <v>0</v>
      </c>
      <c r="M75" s="21">
        <f t="shared" ca="1" si="12"/>
        <v>0</v>
      </c>
      <c r="N75" s="21">
        <f t="shared" ca="1" si="12"/>
        <v>0</v>
      </c>
      <c r="O75" s="22">
        <f ca="1">D75+SUM(H75:N75)</f>
        <v>0</v>
      </c>
    </row>
    <row r="76" spans="1:15" ht="13.8" x14ac:dyDescent="0.3">
      <c r="A76" s="66" t="s">
        <v>286</v>
      </c>
      <c r="B76" s="55">
        <v>9000</v>
      </c>
      <c r="C76" s="65" t="s">
        <v>287</v>
      </c>
      <c r="D76" s="56">
        <f t="shared" ref="D76:N76" ca="1" si="13">SUMIF($C$7:$C$75,"HD",D$7:D$75)</f>
        <v>1407885477.7549005</v>
      </c>
      <c r="E76" s="56">
        <f t="shared" ca="1" si="13"/>
        <v>30155347.798240103</v>
      </c>
      <c r="F76" s="56">
        <f t="shared" ca="1" si="13"/>
        <v>136143440.11869934</v>
      </c>
      <c r="G76" s="56">
        <f t="shared" ca="1" si="13"/>
        <v>1241586689.8379605</v>
      </c>
      <c r="H76" s="56">
        <f t="shared" ca="1" si="13"/>
        <v>36711409.569999598</v>
      </c>
      <c r="I76" s="56">
        <f t="shared" ca="1" si="13"/>
        <v>541673369.41069996</v>
      </c>
      <c r="J76" s="56">
        <f t="shared" ca="1" si="13"/>
        <v>19845526.847800002</v>
      </c>
      <c r="K76" s="56">
        <f t="shared" ca="1" si="13"/>
        <v>10203039.075399989</v>
      </c>
      <c r="L76" s="56">
        <f t="shared" ca="1" si="13"/>
        <v>0</v>
      </c>
      <c r="M76" s="56">
        <f t="shared" ca="1" si="13"/>
        <v>14287258.0678</v>
      </c>
      <c r="N76" s="56">
        <f t="shared" ca="1" si="13"/>
        <v>0</v>
      </c>
      <c r="O76" s="22">
        <f ca="1">D76+SUM(H76:N76)</f>
        <v>2030606080.7266002</v>
      </c>
    </row>
    <row r="77" spans="1:15" ht="13.8" x14ac:dyDescent="0.3">
      <c r="A77" s="66" t="s">
        <v>289</v>
      </c>
      <c r="B77" s="55">
        <v>9001</v>
      </c>
      <c r="C77" s="65" t="s">
        <v>290</v>
      </c>
      <c r="D77" s="56">
        <f t="shared" ref="D77:N77" ca="1" si="14">SUMIF($C$7:$C$75,"H",D$7:D$75)+SUMIF($C$7:$C$75,"E",D$7:D$75)</f>
        <v>0</v>
      </c>
      <c r="E77" s="56">
        <f t="shared" ca="1" si="14"/>
        <v>0</v>
      </c>
      <c r="F77" s="56">
        <f t="shared" ca="1" si="14"/>
        <v>0</v>
      </c>
      <c r="G77" s="56">
        <f t="shared" ca="1" si="14"/>
        <v>0</v>
      </c>
      <c r="H77" s="56">
        <f t="shared" ca="1" si="14"/>
        <v>0</v>
      </c>
      <c r="I77" s="56">
        <f t="shared" ca="1" si="14"/>
        <v>0</v>
      </c>
      <c r="J77" s="56">
        <f t="shared" ca="1" si="14"/>
        <v>0</v>
      </c>
      <c r="K77" s="56">
        <f t="shared" ca="1" si="14"/>
        <v>0</v>
      </c>
      <c r="L77" s="56">
        <f t="shared" ca="1" si="14"/>
        <v>0</v>
      </c>
      <c r="M77" s="56">
        <f t="shared" ca="1" si="14"/>
        <v>0</v>
      </c>
      <c r="N77" s="56">
        <f t="shared" ca="1" si="14"/>
        <v>0</v>
      </c>
      <c r="O77" s="22">
        <f ca="1">D77+SUM(H77:N77)</f>
        <v>0</v>
      </c>
    </row>
    <row r="78" spans="1:15" ht="13.8" x14ac:dyDescent="0.3">
      <c r="A78" s="66" t="s">
        <v>292</v>
      </c>
      <c r="B78" s="55">
        <v>9003</v>
      </c>
      <c r="C78" s="65" t="s">
        <v>293</v>
      </c>
      <c r="D78" s="56">
        <f t="shared" ref="D78:N78" ca="1" si="15">D76+D77</f>
        <v>1407885477.7549005</v>
      </c>
      <c r="E78" s="56">
        <f t="shared" ca="1" si="15"/>
        <v>30155347.798240103</v>
      </c>
      <c r="F78" s="56">
        <f t="shared" ca="1" si="15"/>
        <v>136143440.11869934</v>
      </c>
      <c r="G78" s="56">
        <f t="shared" ca="1" si="15"/>
        <v>1241586689.8379605</v>
      </c>
      <c r="H78" s="56">
        <f t="shared" ca="1" si="15"/>
        <v>36711409.569999598</v>
      </c>
      <c r="I78" s="56">
        <f t="shared" ca="1" si="15"/>
        <v>541673369.41069996</v>
      </c>
      <c r="J78" s="56">
        <f t="shared" ca="1" si="15"/>
        <v>19845526.847800002</v>
      </c>
      <c r="K78" s="56">
        <f t="shared" ca="1" si="15"/>
        <v>10203039.075399989</v>
      </c>
      <c r="L78" s="56">
        <f t="shared" ca="1" si="15"/>
        <v>0</v>
      </c>
      <c r="M78" s="56">
        <f t="shared" ca="1" si="15"/>
        <v>14287258.0678</v>
      </c>
      <c r="N78" s="56">
        <f t="shared" ca="1" si="15"/>
        <v>0</v>
      </c>
      <c r="O78" s="22">
        <f ca="1">D78+SUM(H78:N78)</f>
        <v>2030606080.7266002</v>
      </c>
    </row>
  </sheetData>
  <mergeCells count="1">
    <mergeCell ref="E2:G2"/>
  </mergeCells>
  <dataValidations count="1">
    <dataValidation type="list" allowBlank="1" showInputMessage="1" showErrorMessage="1" sqref="B2" xr:uid="{413B3DCF-64A6-4D79-945C-5F69F008CCA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659E-4B92-4BC1-8981-10D36A7D9F0C}">
  <dimension ref="A1:V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2" width="15.6640625" style="3" customWidth="1"/>
    <col min="23" max="23" width="4" style="3" customWidth="1"/>
    <col min="24" max="16384" width="9.109375" style="3"/>
  </cols>
  <sheetData>
    <row r="1" spans="1:22" ht="15" customHeight="1" x14ac:dyDescent="0.3">
      <c r="A1" s="1" t="s">
        <v>0</v>
      </c>
      <c r="B1" s="2"/>
      <c r="C1" s="2"/>
    </row>
    <row r="2" spans="1:22" ht="15" customHeight="1" x14ac:dyDescent="0.3">
      <c r="A2" s="1" t="s">
        <v>332</v>
      </c>
      <c r="B2" s="68" t="s">
        <v>8</v>
      </c>
      <c r="C2" s="2"/>
      <c r="E2" s="81" t="s">
        <v>1</v>
      </c>
      <c r="F2" s="82"/>
      <c r="G2" s="83"/>
      <c r="H2" s="5"/>
    </row>
    <row r="3" spans="1:22" ht="15" customHeight="1" x14ac:dyDescent="0.3">
      <c r="A3" s="4" t="s">
        <v>357</v>
      </c>
      <c r="B3" s="2"/>
      <c r="C3" s="2"/>
    </row>
    <row r="4" spans="1:22" ht="22.5" customHeight="1" x14ac:dyDescent="0.25"/>
    <row r="5" spans="1:22" ht="22.5" customHeight="1" x14ac:dyDescent="0.25">
      <c r="D5" s="10">
        <v>723</v>
      </c>
      <c r="E5" s="10">
        <v>724</v>
      </c>
      <c r="F5" s="10">
        <v>765</v>
      </c>
      <c r="G5" s="10">
        <v>766</v>
      </c>
      <c r="H5" s="10">
        <v>767</v>
      </c>
      <c r="I5" s="10">
        <v>768</v>
      </c>
      <c r="J5" s="10">
        <v>772</v>
      </c>
      <c r="K5" s="10">
        <v>773</v>
      </c>
      <c r="L5" s="10">
        <v>774</v>
      </c>
      <c r="M5" s="10">
        <v>775</v>
      </c>
      <c r="N5" s="10">
        <v>776</v>
      </c>
      <c r="O5" s="10">
        <v>777</v>
      </c>
      <c r="P5" s="10">
        <v>778</v>
      </c>
      <c r="Q5" s="10">
        <v>779</v>
      </c>
      <c r="R5" s="10">
        <v>780</v>
      </c>
      <c r="S5" s="10">
        <v>781</v>
      </c>
      <c r="T5" s="10">
        <v>782</v>
      </c>
      <c r="U5" s="10">
        <v>783</v>
      </c>
      <c r="V5" s="69"/>
    </row>
    <row r="6" spans="1:22" ht="79.5" customHeight="1" x14ac:dyDescent="0.25">
      <c r="A6" s="63" t="s">
        <v>142</v>
      </c>
      <c r="B6" s="63" t="s">
        <v>143</v>
      </c>
      <c r="C6" s="63" t="s">
        <v>144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67</v>
      </c>
      <c r="P6" s="7" t="s">
        <v>68</v>
      </c>
      <c r="Q6" s="7" t="s">
        <v>69</v>
      </c>
      <c r="R6" s="7" t="s">
        <v>70</v>
      </c>
      <c r="S6" s="7" t="s">
        <v>71</v>
      </c>
      <c r="T6" s="7" t="s">
        <v>72</v>
      </c>
      <c r="U6" s="7" t="s">
        <v>73</v>
      </c>
      <c r="V6" s="69" t="s">
        <v>333</v>
      </c>
    </row>
    <row r="7" spans="1:2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T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O7:U22" ca="1" si="1">IFERROR(INDIRECT("'"&amp;$B$2&amp;"'!"&amp;ADDRESS(MATCH($B7,INDIRECT("'"&amp;$B$2&amp;"'!$B$1:$B$1095"),0),MATCH(U$5,INDIRECT("'"&amp;$B$2&amp;"'!5:5"),0))),0)</f>
        <v>0</v>
      </c>
      <c r="V7" s="22">
        <f t="shared" ref="V7:V22" ca="1" si="2">+SUM(D7:U7)</f>
        <v>0</v>
      </c>
    </row>
    <row r="8" spans="1:2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364760.45000000298</v>
      </c>
      <c r="E8" s="21">
        <f t="shared" ca="1" si="0"/>
        <v>2565253.2700000405</v>
      </c>
      <c r="F8" s="21">
        <f t="shared" ca="1" si="0"/>
        <v>2631462422.4200001</v>
      </c>
      <c r="G8" s="21">
        <f t="shared" ca="1" si="0"/>
        <v>408705.8900000006</v>
      </c>
      <c r="H8" s="21">
        <f t="shared" ca="1" si="0"/>
        <v>80087256.450000167</v>
      </c>
      <c r="I8" s="21">
        <f t="shared" ca="1" si="0"/>
        <v>39264507.470000029</v>
      </c>
      <c r="J8" s="21">
        <f t="shared" ca="1" si="0"/>
        <v>0</v>
      </c>
      <c r="K8" s="21">
        <f t="shared" ca="1" si="0"/>
        <v>564463.46</v>
      </c>
      <c r="L8" s="21">
        <f t="shared" ca="1" si="0"/>
        <v>0</v>
      </c>
      <c r="M8" s="21">
        <f t="shared" ca="1" si="0"/>
        <v>0</v>
      </c>
      <c r="N8" s="21">
        <f t="shared" ca="1" si="0"/>
        <v>15329497.830000002</v>
      </c>
      <c r="O8" s="21">
        <f t="shared" ca="1" si="1"/>
        <v>211489610.13000003</v>
      </c>
      <c r="P8" s="21">
        <f t="shared" ca="1" si="1"/>
        <v>1951766.45</v>
      </c>
      <c r="Q8" s="21">
        <f t="shared" ca="1" si="1"/>
        <v>93051341.280000001</v>
      </c>
      <c r="R8" s="21">
        <f t="shared" ca="1" si="1"/>
        <v>-3428.5699999998324</v>
      </c>
      <c r="S8" s="21">
        <f t="shared" ca="1" si="1"/>
        <v>0</v>
      </c>
      <c r="T8" s="21">
        <f t="shared" ca="1" si="1"/>
        <v>1993649.7300000002</v>
      </c>
      <c r="U8" s="21">
        <f t="shared" ca="1" si="1"/>
        <v>15873793.810000001</v>
      </c>
      <c r="V8" s="22">
        <f t="shared" ca="1" si="2"/>
        <v>3094403600.0700006</v>
      </c>
    </row>
    <row r="9" spans="1:2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669227.26999999979</v>
      </c>
      <c r="E9" s="21">
        <f t="shared" ca="1" si="0"/>
        <v>680853.50999999978</v>
      </c>
      <c r="F9" s="21">
        <f t="shared" ca="1" si="0"/>
        <v>44109680.219999984</v>
      </c>
      <c r="G9" s="21">
        <f t="shared" ca="1" si="0"/>
        <v>99014445.959999993</v>
      </c>
      <c r="H9" s="21">
        <f t="shared" ca="1" si="0"/>
        <v>51412652.149999984</v>
      </c>
      <c r="I9" s="21">
        <f t="shared" ca="1" si="0"/>
        <v>17982654.470000006</v>
      </c>
      <c r="J9" s="21">
        <f t="shared" ca="1" si="0"/>
        <v>0</v>
      </c>
      <c r="K9" s="21">
        <f t="shared" ca="1" si="0"/>
        <v>20.63</v>
      </c>
      <c r="L9" s="21">
        <f t="shared" ca="1" si="0"/>
        <v>0</v>
      </c>
      <c r="M9" s="21">
        <f t="shared" ca="1" si="0"/>
        <v>0</v>
      </c>
      <c r="N9" s="21">
        <f t="shared" ca="1" si="0"/>
        <v>2277.11</v>
      </c>
      <c r="O9" s="21">
        <f t="shared" ca="1" si="1"/>
        <v>-301489.91000000003</v>
      </c>
      <c r="P9" s="21">
        <f t="shared" ca="1" si="1"/>
        <v>38176.789999999994</v>
      </c>
      <c r="Q9" s="21">
        <f t="shared" ca="1" si="1"/>
        <v>361508.73000000004</v>
      </c>
      <c r="R9" s="21">
        <f t="shared" ca="1" si="1"/>
        <v>0</v>
      </c>
      <c r="S9" s="21">
        <f t="shared" ca="1" si="1"/>
        <v>0</v>
      </c>
      <c r="T9" s="21">
        <f t="shared" ca="1" si="1"/>
        <v>868.83</v>
      </c>
      <c r="U9" s="21">
        <f t="shared" ca="1" si="1"/>
        <v>95007.89</v>
      </c>
      <c r="V9" s="22">
        <f t="shared" ca="1" si="2"/>
        <v>214065883.64999995</v>
      </c>
    </row>
    <row r="10" spans="1:2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371186.94999994012</v>
      </c>
      <c r="E10" s="21">
        <f t="shared" ca="1" si="0"/>
        <v>27915243.8699991</v>
      </c>
      <c r="F10" s="21">
        <f t="shared" ca="1" si="0"/>
        <v>17420827.189999901</v>
      </c>
      <c r="G10" s="21">
        <f t="shared" ca="1" si="0"/>
        <v>16762529.689999999</v>
      </c>
      <c r="H10" s="21">
        <f t="shared" ca="1" si="0"/>
        <v>164215625.72</v>
      </c>
      <c r="I10" s="21">
        <f t="shared" ca="1" si="0"/>
        <v>19785131.150000002</v>
      </c>
      <c r="J10" s="21">
        <f t="shared" ca="1" si="0"/>
        <v>0</v>
      </c>
      <c r="K10" s="21">
        <f t="shared" ca="1" si="0"/>
        <v>1496501.37</v>
      </c>
      <c r="L10" s="21">
        <f t="shared" ca="1" si="0"/>
        <v>0</v>
      </c>
      <c r="M10" s="21">
        <f t="shared" ca="1" si="0"/>
        <v>158126872.50999999</v>
      </c>
      <c r="N10" s="21">
        <f t="shared" ca="1" si="0"/>
        <v>43985446.560000002</v>
      </c>
      <c r="O10" s="21">
        <f t="shared" ca="1" si="1"/>
        <v>528045830.89999998</v>
      </c>
      <c r="P10" s="21">
        <f t="shared" ca="1" si="1"/>
        <v>4453255.3099999996</v>
      </c>
      <c r="Q10" s="21">
        <f t="shared" ca="1" si="1"/>
        <v>270503681.14999998</v>
      </c>
      <c r="R10" s="21">
        <f t="shared" ca="1" si="1"/>
        <v>31626565</v>
      </c>
      <c r="S10" s="21">
        <f t="shared" ca="1" si="1"/>
        <v>0</v>
      </c>
      <c r="T10" s="21">
        <f t="shared" ca="1" si="1"/>
        <v>5841100.4800000004</v>
      </c>
      <c r="U10" s="21">
        <f t="shared" ca="1" si="1"/>
        <v>45247305.630000003</v>
      </c>
      <c r="V10" s="22">
        <f t="shared" ca="1" si="2"/>
        <v>1335797103.4799991</v>
      </c>
    </row>
    <row r="11" spans="1:2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42924.62</v>
      </c>
      <c r="F11" s="21">
        <f t="shared" ca="1" si="0"/>
        <v>661501.55000000005</v>
      </c>
      <c r="G11" s="21">
        <f t="shared" ca="1" si="0"/>
        <v>0</v>
      </c>
      <c r="H11" s="21">
        <f t="shared" ca="1" si="0"/>
        <v>274052.44</v>
      </c>
      <c r="I11" s="21">
        <f t="shared" ca="1" si="0"/>
        <v>704909</v>
      </c>
      <c r="J11" s="21">
        <f t="shared" ca="1" si="0"/>
        <v>0</v>
      </c>
      <c r="K11" s="21">
        <f t="shared" ca="1" si="0"/>
        <v>563954.46</v>
      </c>
      <c r="L11" s="21">
        <f t="shared" ca="1" si="0"/>
        <v>0</v>
      </c>
      <c r="M11" s="21">
        <f t="shared" ca="1" si="0"/>
        <v>0</v>
      </c>
      <c r="N11" s="21">
        <f t="shared" ca="1" si="0"/>
        <v>15350653.74</v>
      </c>
      <c r="O11" s="21">
        <f t="shared" ca="1" si="1"/>
        <v>212850710.88</v>
      </c>
      <c r="P11" s="21">
        <f t="shared" ca="1" si="1"/>
        <v>1910857.78</v>
      </c>
      <c r="Q11" s="21">
        <f t="shared" ca="1" si="1"/>
        <v>92113763.790000007</v>
      </c>
      <c r="R11" s="21">
        <f t="shared" ca="1" si="1"/>
        <v>0</v>
      </c>
      <c r="S11" s="21">
        <f t="shared" ca="1" si="1"/>
        <v>0</v>
      </c>
      <c r="T11" s="21">
        <f t="shared" ca="1" si="1"/>
        <v>2001770.08</v>
      </c>
      <c r="U11" s="21">
        <f t="shared" ca="1" si="1"/>
        <v>15735097.949999999</v>
      </c>
      <c r="V11" s="22">
        <f t="shared" ca="1" si="2"/>
        <v>342210196.28999996</v>
      </c>
    </row>
    <row r="12" spans="1:2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1"/>
        <v>0</v>
      </c>
      <c r="P12" s="21">
        <f t="shared" ca="1" si="1"/>
        <v>0</v>
      </c>
      <c r="Q12" s="21">
        <f t="shared" ca="1" si="1"/>
        <v>0</v>
      </c>
      <c r="R12" s="21">
        <f t="shared" ca="1" si="1"/>
        <v>0</v>
      </c>
      <c r="S12" s="21">
        <f t="shared" ca="1" si="1"/>
        <v>0</v>
      </c>
      <c r="T12" s="21">
        <f t="shared" ca="1" si="1"/>
        <v>0</v>
      </c>
      <c r="U12" s="21">
        <f t="shared" ca="1" si="1"/>
        <v>0</v>
      </c>
      <c r="V12" s="22">
        <f t="shared" ca="1" si="2"/>
        <v>0</v>
      </c>
    </row>
    <row r="13" spans="1:2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151570.71</v>
      </c>
      <c r="E13" s="21">
        <f t="shared" ca="1" si="0"/>
        <v>16134231.02</v>
      </c>
      <c r="F13" s="21">
        <f t="shared" ca="1" si="0"/>
        <v>8200325.6900000004</v>
      </c>
      <c r="G13" s="21">
        <f t="shared" ca="1" si="0"/>
        <v>175434.21</v>
      </c>
      <c r="H13" s="21">
        <f t="shared" ca="1" si="0"/>
        <v>30106711.469999999</v>
      </c>
      <c r="I13" s="21">
        <f t="shared" ca="1" si="0"/>
        <v>13303501.470000001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1"/>
        <v>0</v>
      </c>
      <c r="P13" s="21">
        <f t="shared" ca="1" si="1"/>
        <v>0</v>
      </c>
      <c r="Q13" s="21">
        <f t="shared" ca="1" si="1"/>
        <v>0</v>
      </c>
      <c r="R13" s="21">
        <f t="shared" ca="1" si="1"/>
        <v>0</v>
      </c>
      <c r="S13" s="21">
        <f t="shared" ca="1" si="1"/>
        <v>0</v>
      </c>
      <c r="T13" s="21">
        <f t="shared" ca="1" si="1"/>
        <v>0</v>
      </c>
      <c r="U13" s="21">
        <f t="shared" ca="1" si="1"/>
        <v>0</v>
      </c>
      <c r="V13" s="22">
        <f t="shared" ca="1" si="2"/>
        <v>68071774.570000008</v>
      </c>
    </row>
    <row r="14" spans="1:2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118072.94</v>
      </c>
      <c r="E14" s="21">
        <f t="shared" ca="1" si="0"/>
        <v>514588.79000000015</v>
      </c>
      <c r="F14" s="21">
        <f t="shared" ca="1" si="0"/>
        <v>2891684.5700000003</v>
      </c>
      <c r="G14" s="21">
        <f t="shared" ca="1" si="0"/>
        <v>351851.73000000004</v>
      </c>
      <c r="H14" s="21">
        <f t="shared" ca="1" si="0"/>
        <v>15197055.310000002</v>
      </c>
      <c r="I14" s="21">
        <f t="shared" ca="1" si="0"/>
        <v>3243389.0600000005</v>
      </c>
      <c r="J14" s="21">
        <f t="shared" ca="1" si="0"/>
        <v>0</v>
      </c>
      <c r="K14" s="21">
        <f t="shared" ca="1" si="0"/>
        <v>940263.47</v>
      </c>
      <c r="L14" s="21">
        <f t="shared" ca="1" si="0"/>
        <v>0</v>
      </c>
      <c r="M14" s="21">
        <f t="shared" ca="1" si="0"/>
        <v>0</v>
      </c>
      <c r="N14" s="21">
        <f t="shared" ca="1" si="0"/>
        <v>25537837.600000001</v>
      </c>
      <c r="O14" s="21">
        <f t="shared" ca="1" si="1"/>
        <v>353843896.18000001</v>
      </c>
      <c r="P14" s="21">
        <f t="shared" ca="1" si="1"/>
        <v>3212299.04</v>
      </c>
      <c r="Q14" s="21">
        <f t="shared" ca="1" si="1"/>
        <v>154102815.91999999</v>
      </c>
      <c r="R14" s="21">
        <f t="shared" ca="1" si="1"/>
        <v>0</v>
      </c>
      <c r="S14" s="21">
        <f t="shared" ca="1" si="1"/>
        <v>0</v>
      </c>
      <c r="T14" s="21">
        <f t="shared" ca="1" si="1"/>
        <v>3363351.3</v>
      </c>
      <c r="U14" s="21">
        <f t="shared" ca="1" si="1"/>
        <v>26304724.129999999</v>
      </c>
      <c r="V14" s="22">
        <f t="shared" ca="1" si="2"/>
        <v>589621830.03999996</v>
      </c>
    </row>
    <row r="15" spans="1:2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93600455.514285699</v>
      </c>
      <c r="G15" s="21">
        <f t="shared" ca="1" si="0"/>
        <v>0</v>
      </c>
      <c r="H15" s="21">
        <f t="shared" ca="1" si="0"/>
        <v>0</v>
      </c>
      <c r="I15" s="21">
        <f t="shared" ca="1" si="0"/>
        <v>5304597441.0861912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1"/>
        <v>0</v>
      </c>
      <c r="P15" s="21">
        <f t="shared" ca="1" si="1"/>
        <v>0</v>
      </c>
      <c r="Q15" s="21">
        <f t="shared" ca="1" si="1"/>
        <v>0</v>
      </c>
      <c r="R15" s="21">
        <f t="shared" ca="1" si="1"/>
        <v>0</v>
      </c>
      <c r="S15" s="21">
        <f t="shared" ca="1" si="1"/>
        <v>0</v>
      </c>
      <c r="T15" s="21">
        <f t="shared" ca="1" si="1"/>
        <v>0</v>
      </c>
      <c r="U15" s="21">
        <f t="shared" ca="1" si="1"/>
        <v>0</v>
      </c>
      <c r="V15" s="22">
        <f t="shared" ca="1" si="2"/>
        <v>5398197896.6004772</v>
      </c>
    </row>
    <row r="16" spans="1:2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1"/>
        <v>0</v>
      </c>
      <c r="P16" s="21">
        <f t="shared" ca="1" si="1"/>
        <v>0</v>
      </c>
      <c r="Q16" s="21">
        <f t="shared" ca="1" si="1"/>
        <v>0</v>
      </c>
      <c r="R16" s="21">
        <f t="shared" ca="1" si="1"/>
        <v>0</v>
      </c>
      <c r="S16" s="21">
        <f t="shared" ca="1" si="1"/>
        <v>0</v>
      </c>
      <c r="T16" s="21">
        <f t="shared" ca="1" si="1"/>
        <v>0</v>
      </c>
      <c r="U16" s="21">
        <f t="shared" ca="1" si="1"/>
        <v>0</v>
      </c>
      <c r="V16" s="22">
        <f t="shared" ca="1" si="2"/>
        <v>0</v>
      </c>
    </row>
    <row r="17" spans="1:2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547662.39</v>
      </c>
      <c r="E17" s="21">
        <f t="shared" ca="1" si="0"/>
        <v>2493242.2599999998</v>
      </c>
      <c r="F17" s="21">
        <f t="shared" ca="1" si="0"/>
        <v>83427579</v>
      </c>
      <c r="G17" s="21">
        <f t="shared" ca="1" si="0"/>
        <v>102647</v>
      </c>
      <c r="H17" s="21">
        <f t="shared" ca="1" si="0"/>
        <v>82708451</v>
      </c>
      <c r="I17" s="21">
        <f t="shared" ca="1" si="0"/>
        <v>7444091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1"/>
        <v>0</v>
      </c>
      <c r="P17" s="21">
        <f t="shared" ca="1" si="1"/>
        <v>0</v>
      </c>
      <c r="Q17" s="21">
        <f t="shared" ca="1" si="1"/>
        <v>0</v>
      </c>
      <c r="R17" s="21">
        <f t="shared" ca="1" si="1"/>
        <v>0</v>
      </c>
      <c r="S17" s="21">
        <f t="shared" ca="1" si="1"/>
        <v>0</v>
      </c>
      <c r="T17" s="21">
        <f t="shared" ca="1" si="1"/>
        <v>0</v>
      </c>
      <c r="U17" s="21">
        <f t="shared" ca="1" si="1"/>
        <v>0</v>
      </c>
      <c r="V17" s="22">
        <f t="shared" ca="1" si="2"/>
        <v>176723672.65000001</v>
      </c>
    </row>
    <row r="18" spans="1:2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2243.85</v>
      </c>
      <c r="E18" s="21">
        <f t="shared" ca="1" si="0"/>
        <v>1505.94</v>
      </c>
      <c r="F18" s="21">
        <f t="shared" ca="1" si="0"/>
        <v>2072.39</v>
      </c>
      <c r="G18" s="21">
        <f t="shared" ca="1" si="0"/>
        <v>0</v>
      </c>
      <c r="H18" s="21">
        <f t="shared" ca="1" si="0"/>
        <v>67566.26999999999</v>
      </c>
      <c r="I18" s="21">
        <f t="shared" ca="1" si="0"/>
        <v>3034.9399999999996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1"/>
        <v>0</v>
      </c>
      <c r="P18" s="21">
        <f t="shared" ca="1" si="1"/>
        <v>0</v>
      </c>
      <c r="Q18" s="21">
        <f t="shared" ca="1" si="1"/>
        <v>0</v>
      </c>
      <c r="R18" s="21">
        <f t="shared" ca="1" si="1"/>
        <v>0</v>
      </c>
      <c r="S18" s="21">
        <f t="shared" ca="1" si="1"/>
        <v>0</v>
      </c>
      <c r="T18" s="21">
        <f t="shared" ca="1" si="1"/>
        <v>0</v>
      </c>
      <c r="U18" s="21">
        <f t="shared" ca="1" si="1"/>
        <v>0</v>
      </c>
      <c r="V18" s="22">
        <f t="shared" ca="1" si="2"/>
        <v>76423.389999999985</v>
      </c>
    </row>
    <row r="19" spans="1:2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1"/>
        <v>0</v>
      </c>
      <c r="P19" s="21">
        <f t="shared" ca="1" si="1"/>
        <v>0</v>
      </c>
      <c r="Q19" s="21">
        <f t="shared" ca="1" si="1"/>
        <v>0</v>
      </c>
      <c r="R19" s="21">
        <f t="shared" ca="1" si="1"/>
        <v>0</v>
      </c>
      <c r="S19" s="21">
        <f t="shared" ca="1" si="1"/>
        <v>0</v>
      </c>
      <c r="T19" s="21">
        <f t="shared" ca="1" si="1"/>
        <v>0</v>
      </c>
      <c r="U19" s="21">
        <f t="shared" ca="1" si="1"/>
        <v>0</v>
      </c>
      <c r="V19" s="22">
        <f t="shared" ca="1" si="2"/>
        <v>0</v>
      </c>
    </row>
    <row r="20" spans="1:2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142096.69999999998</v>
      </c>
      <c r="E20" s="21">
        <f t="shared" ca="1" si="0"/>
        <v>429760.05000000005</v>
      </c>
      <c r="F20" s="21">
        <f t="shared" ca="1" si="0"/>
        <v>27914.760000000002</v>
      </c>
      <c r="G20" s="21">
        <f t="shared" ca="1" si="0"/>
        <v>80215.53</v>
      </c>
      <c r="H20" s="21">
        <f t="shared" ca="1" si="0"/>
        <v>3337928.38</v>
      </c>
      <c r="I20" s="21">
        <f t="shared" ca="1" si="0"/>
        <v>714770.72000000009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203061812.09</v>
      </c>
      <c r="N20" s="21">
        <f t="shared" ca="1" si="0"/>
        <v>0</v>
      </c>
      <c r="O20" s="21">
        <f t="shared" ca="1" si="1"/>
        <v>4189045.36</v>
      </c>
      <c r="P20" s="21">
        <f t="shared" ca="1" si="1"/>
        <v>0</v>
      </c>
      <c r="Q20" s="21">
        <f t="shared" ca="1" si="1"/>
        <v>0</v>
      </c>
      <c r="R20" s="21">
        <f t="shared" ca="1" si="1"/>
        <v>0</v>
      </c>
      <c r="S20" s="21">
        <f t="shared" ca="1" si="1"/>
        <v>0</v>
      </c>
      <c r="T20" s="21">
        <f t="shared" ca="1" si="1"/>
        <v>0</v>
      </c>
      <c r="U20" s="21">
        <f t="shared" ca="1" si="1"/>
        <v>1044272.84</v>
      </c>
      <c r="V20" s="22">
        <f t="shared" ca="1" si="2"/>
        <v>213027816.43000001</v>
      </c>
    </row>
    <row r="21" spans="1:2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104727.54</v>
      </c>
      <c r="E21" s="21">
        <f t="shared" ca="1" si="0"/>
        <v>48273.83</v>
      </c>
      <c r="F21" s="21">
        <f t="shared" ca="1" si="0"/>
        <v>3665327.55</v>
      </c>
      <c r="G21" s="21">
        <f t="shared" ca="1" si="0"/>
        <v>0</v>
      </c>
      <c r="H21" s="21">
        <f t="shared" ca="1" si="0"/>
        <v>283833.92</v>
      </c>
      <c r="I21" s="21">
        <f t="shared" ca="1" si="0"/>
        <v>394280.69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1"/>
        <v>0</v>
      </c>
      <c r="P21" s="21">
        <f t="shared" ca="1" si="1"/>
        <v>0</v>
      </c>
      <c r="Q21" s="21">
        <f t="shared" ca="1" si="1"/>
        <v>0</v>
      </c>
      <c r="R21" s="21">
        <f t="shared" ca="1" si="1"/>
        <v>0</v>
      </c>
      <c r="S21" s="21">
        <f t="shared" ca="1" si="1"/>
        <v>0</v>
      </c>
      <c r="T21" s="21">
        <f t="shared" ca="1" si="1"/>
        <v>0</v>
      </c>
      <c r="U21" s="21">
        <f t="shared" ca="1" si="1"/>
        <v>0</v>
      </c>
      <c r="V21" s="22">
        <f t="shared" ca="1" si="2"/>
        <v>4496443.53</v>
      </c>
    </row>
    <row r="22" spans="1:2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10580433.77</v>
      </c>
      <c r="F22" s="21">
        <f t="shared" ca="1" si="0"/>
        <v>66126805.409999996</v>
      </c>
      <c r="G22" s="21">
        <f t="shared" ca="1" si="0"/>
        <v>1251256.99</v>
      </c>
      <c r="H22" s="21">
        <f t="shared" ca="1" si="0"/>
        <v>3999437636.3600001</v>
      </c>
      <c r="I22" s="21">
        <f t="shared" ca="1" si="0"/>
        <v>63364371.780000001</v>
      </c>
      <c r="J22" s="21">
        <f t="shared" ca="1" si="0"/>
        <v>0</v>
      </c>
      <c r="K22" s="21">
        <f t="shared" ca="1" si="0"/>
        <v>8465425.0199999996</v>
      </c>
      <c r="L22" s="21">
        <f t="shared" ca="1" si="0"/>
        <v>0</v>
      </c>
      <c r="M22" s="21">
        <f t="shared" ca="1" si="0"/>
        <v>0</v>
      </c>
      <c r="N22" s="21">
        <f t="shared" ca="1" si="0"/>
        <v>230005935.38999999</v>
      </c>
      <c r="O22" s="21">
        <f t="shared" ca="1" si="0"/>
        <v>3176427846.2600002</v>
      </c>
      <c r="P22" s="21">
        <f t="shared" ca="1" si="0"/>
        <v>29156538.77</v>
      </c>
      <c r="Q22" s="21">
        <f t="shared" ca="1" si="0"/>
        <v>1392483640.55</v>
      </c>
      <c r="R22" s="21">
        <f t="shared" ca="1" si="0"/>
        <v>11041.86</v>
      </c>
      <c r="S22" s="21">
        <f t="shared" ca="1" si="0"/>
        <v>0</v>
      </c>
      <c r="T22" s="21">
        <f t="shared" ca="1" si="0"/>
        <v>29929107.190000001</v>
      </c>
      <c r="U22" s="21">
        <f t="shared" ca="1" si="1"/>
        <v>237555352.69</v>
      </c>
      <c r="V22" s="22">
        <f t="shared" ca="1" si="2"/>
        <v>9244795392.0400028</v>
      </c>
    </row>
    <row r="23" spans="1:2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T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9227.33</v>
      </c>
      <c r="F23" s="21">
        <f t="shared" ca="1" si="3"/>
        <v>690956.06</v>
      </c>
      <c r="G23" s="21">
        <f t="shared" ca="1" si="3"/>
        <v>7971089.3300019177</v>
      </c>
      <c r="H23" s="21">
        <f t="shared" ca="1" si="3"/>
        <v>17301973.150000002</v>
      </c>
      <c r="I23" s="21">
        <f t="shared" ca="1" si="3"/>
        <v>5608607.8300000001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186880.19</v>
      </c>
      <c r="O23" s="21">
        <f t="shared" ca="1" si="3"/>
        <v>-9.0949470177292804E-13</v>
      </c>
      <c r="P23" s="21">
        <f t="shared" ca="1" si="3"/>
        <v>0</v>
      </c>
      <c r="Q23" s="21">
        <f t="shared" ca="1" si="3"/>
        <v>0</v>
      </c>
      <c r="R23" s="21">
        <f t="shared" ca="1" si="3"/>
        <v>0</v>
      </c>
      <c r="S23" s="21">
        <f t="shared" ca="1" si="3"/>
        <v>0</v>
      </c>
      <c r="T23" s="21">
        <f t="shared" ca="1" si="3"/>
        <v>0</v>
      </c>
      <c r="U23" s="21">
        <f t="shared" ref="O23:U38" ca="1" si="4">IFERROR(INDIRECT("'"&amp;$B$2&amp;"'!"&amp;ADDRESS(MATCH($B23,INDIRECT("'"&amp;$B$2&amp;"'!$B$1:$B$1095"),0),MATCH(U$5,INDIRECT("'"&amp;$B$2&amp;"'!5:5"),0))),0)</f>
        <v>0</v>
      </c>
      <c r="V23" s="22">
        <f ca="1">+SUM(D23:U23)</f>
        <v>31768733.890001919</v>
      </c>
    </row>
    <row r="24" spans="1:2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380481.68999999901</v>
      </c>
      <c r="E24" s="21">
        <f t="shared" ca="1" si="3"/>
        <v>1126682.6200000001</v>
      </c>
      <c r="F24" s="21">
        <f t="shared" ca="1" si="3"/>
        <v>23503370.98</v>
      </c>
      <c r="G24" s="21">
        <f t="shared" ca="1" si="3"/>
        <v>0</v>
      </c>
      <c r="H24" s="21">
        <f t="shared" ca="1" si="3"/>
        <v>2053038.49</v>
      </c>
      <c r="I24" s="21">
        <f t="shared" ca="1" si="3"/>
        <v>12192372.889999799</v>
      </c>
      <c r="J24" s="21">
        <f t="shared" ca="1" si="3"/>
        <v>0</v>
      </c>
      <c r="K24" s="21">
        <f t="shared" ca="1" si="3"/>
        <v>0</v>
      </c>
      <c r="L24" s="21">
        <f t="shared" ca="1" si="3"/>
        <v>0</v>
      </c>
      <c r="M24" s="21">
        <f t="shared" ca="1" si="3"/>
        <v>0</v>
      </c>
      <c r="N24" s="21">
        <f t="shared" ca="1" si="3"/>
        <v>0</v>
      </c>
      <c r="O24" s="21">
        <f t="shared" ca="1" si="4"/>
        <v>317656.7</v>
      </c>
      <c r="P24" s="21">
        <f t="shared" ca="1" si="4"/>
        <v>0</v>
      </c>
      <c r="Q24" s="21">
        <f t="shared" ca="1" si="4"/>
        <v>69840046.030000001</v>
      </c>
      <c r="R24" s="21">
        <f t="shared" ca="1" si="4"/>
        <v>0</v>
      </c>
      <c r="S24" s="21">
        <f t="shared" ca="1" si="4"/>
        <v>0</v>
      </c>
      <c r="T24" s="21">
        <f t="shared" ca="1" si="4"/>
        <v>0</v>
      </c>
      <c r="U24" s="21">
        <f t="shared" ca="1" si="4"/>
        <v>132135.99</v>
      </c>
      <c r="V24" s="22">
        <f ca="1">+SUM(D24:U24)</f>
        <v>109545785.38999979</v>
      </c>
    </row>
    <row r="25" spans="1:2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1863.3899999999999</v>
      </c>
      <c r="E25" s="21">
        <f t="shared" ca="1" si="3"/>
        <v>56.320000000000007</v>
      </c>
      <c r="F25" s="21">
        <f t="shared" ca="1" si="3"/>
        <v>2471.44</v>
      </c>
      <c r="G25" s="21">
        <f t="shared" ca="1" si="3"/>
        <v>0</v>
      </c>
      <c r="H25" s="21">
        <f t="shared" ca="1" si="3"/>
        <v>88773</v>
      </c>
      <c r="I25" s="21">
        <f t="shared" ca="1" si="3"/>
        <v>40388.049999999996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4"/>
        <v>0</v>
      </c>
      <c r="P25" s="21">
        <f t="shared" ca="1" si="4"/>
        <v>0</v>
      </c>
      <c r="Q25" s="21">
        <f t="shared" ca="1" si="4"/>
        <v>0</v>
      </c>
      <c r="R25" s="21">
        <f t="shared" ca="1" si="4"/>
        <v>2610</v>
      </c>
      <c r="S25" s="21">
        <f t="shared" ca="1" si="4"/>
        <v>0</v>
      </c>
      <c r="T25" s="21">
        <f t="shared" ca="1" si="4"/>
        <v>0</v>
      </c>
      <c r="U25" s="21">
        <f t="shared" ca="1" si="4"/>
        <v>0</v>
      </c>
      <c r="V25" s="22">
        <f t="shared" ref="V25:V46" ca="1" si="5">+SUM(D25:U25)</f>
        <v>136162.19999999998</v>
      </c>
    </row>
    <row r="26" spans="1:2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58836.366876446999</v>
      </c>
      <c r="E26" s="21">
        <f t="shared" ca="1" si="3"/>
        <v>1105408.3763184701</v>
      </c>
      <c r="F26" s="21">
        <f t="shared" ca="1" si="3"/>
        <v>4264342.9168033982</v>
      </c>
      <c r="G26" s="21">
        <f t="shared" ca="1" si="3"/>
        <v>17801954.234949004</v>
      </c>
      <c r="H26" s="21">
        <f t="shared" ca="1" si="3"/>
        <v>58575510.656896256</v>
      </c>
      <c r="I26" s="21">
        <f t="shared" ca="1" si="3"/>
        <v>3328817.1282656039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1">
        <f t="shared" ca="1" si="4"/>
        <v>0</v>
      </c>
      <c r="P26" s="21">
        <f t="shared" ca="1" si="4"/>
        <v>0</v>
      </c>
      <c r="Q26" s="21">
        <f t="shared" ca="1" si="4"/>
        <v>0</v>
      </c>
      <c r="R26" s="21">
        <f t="shared" ca="1" si="4"/>
        <v>0</v>
      </c>
      <c r="S26" s="21">
        <f t="shared" ca="1" si="4"/>
        <v>0</v>
      </c>
      <c r="T26" s="21">
        <f t="shared" ca="1" si="4"/>
        <v>0</v>
      </c>
      <c r="U26" s="21">
        <f t="shared" ca="1" si="4"/>
        <v>0</v>
      </c>
      <c r="V26" s="22">
        <f t="shared" ca="1" si="5"/>
        <v>85134869.680109188</v>
      </c>
    </row>
    <row r="27" spans="1:2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52073.67</v>
      </c>
      <c r="E27" s="21">
        <f t="shared" ca="1" si="3"/>
        <v>4366.6499999999996</v>
      </c>
      <c r="F27" s="21">
        <f t="shared" ca="1" si="3"/>
        <v>92848.18</v>
      </c>
      <c r="G27" s="21">
        <f t="shared" ca="1" si="3"/>
        <v>0</v>
      </c>
      <c r="H27" s="21">
        <f t="shared" ca="1" si="3"/>
        <v>9272.1299999999992</v>
      </c>
      <c r="I27" s="21">
        <f t="shared" ca="1" si="3"/>
        <v>366629.38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0</v>
      </c>
      <c r="N27" s="21">
        <f t="shared" ca="1" si="3"/>
        <v>0</v>
      </c>
      <c r="O27" s="21">
        <f t="shared" ca="1" si="4"/>
        <v>22153.18</v>
      </c>
      <c r="P27" s="21">
        <f t="shared" ca="1" si="4"/>
        <v>0</v>
      </c>
      <c r="Q27" s="21">
        <f t="shared" ca="1" si="4"/>
        <v>0</v>
      </c>
      <c r="R27" s="21">
        <f t="shared" ca="1" si="4"/>
        <v>0</v>
      </c>
      <c r="S27" s="21">
        <f t="shared" ca="1" si="4"/>
        <v>0</v>
      </c>
      <c r="T27" s="21">
        <f t="shared" ca="1" si="4"/>
        <v>0</v>
      </c>
      <c r="U27" s="21">
        <f t="shared" ca="1" si="4"/>
        <v>0</v>
      </c>
      <c r="V27" s="22">
        <f t="shared" ca="1" si="5"/>
        <v>547343.19000000006</v>
      </c>
    </row>
    <row r="28" spans="1:2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12</v>
      </c>
      <c r="E28" s="21">
        <f t="shared" ca="1" si="3"/>
        <v>93</v>
      </c>
      <c r="F28" s="21">
        <f t="shared" ca="1" si="3"/>
        <v>1209.92</v>
      </c>
      <c r="G28" s="21">
        <f t="shared" ca="1" si="3"/>
        <v>0</v>
      </c>
      <c r="H28" s="21">
        <f t="shared" ca="1" si="3"/>
        <v>2382109.85</v>
      </c>
      <c r="I28" s="21">
        <f t="shared" ca="1" si="3"/>
        <v>799.81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1">
        <f t="shared" ca="1" si="4"/>
        <v>0</v>
      </c>
      <c r="P28" s="21">
        <f t="shared" ca="1" si="4"/>
        <v>0</v>
      </c>
      <c r="Q28" s="21">
        <f t="shared" ca="1" si="4"/>
        <v>0</v>
      </c>
      <c r="R28" s="21">
        <f t="shared" ca="1" si="4"/>
        <v>0</v>
      </c>
      <c r="S28" s="21">
        <f t="shared" ca="1" si="4"/>
        <v>0</v>
      </c>
      <c r="T28" s="21">
        <f t="shared" ca="1" si="4"/>
        <v>0</v>
      </c>
      <c r="U28" s="21">
        <f t="shared" ca="1" si="4"/>
        <v>0</v>
      </c>
      <c r="V28" s="22">
        <f t="shared" ca="1" si="5"/>
        <v>2384224.58</v>
      </c>
    </row>
    <row r="29" spans="1:2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30202.455100000006</v>
      </c>
      <c r="E29" s="21">
        <f t="shared" ca="1" si="3"/>
        <v>512439.82949999982</v>
      </c>
      <c r="F29" s="21">
        <f t="shared" ca="1" si="3"/>
        <v>27368468.197100002</v>
      </c>
      <c r="G29" s="21">
        <f t="shared" ca="1" si="3"/>
        <v>335263.68000000005</v>
      </c>
      <c r="H29" s="21">
        <f t="shared" ca="1" si="3"/>
        <v>295618962.33999997</v>
      </c>
      <c r="I29" s="21">
        <f t="shared" ca="1" si="3"/>
        <v>9461951.7051999997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3"/>
        <v>0</v>
      </c>
      <c r="O29" s="21">
        <f t="shared" ca="1" si="4"/>
        <v>0</v>
      </c>
      <c r="P29" s="21">
        <f t="shared" ca="1" si="4"/>
        <v>0</v>
      </c>
      <c r="Q29" s="21">
        <f t="shared" ca="1" si="4"/>
        <v>0</v>
      </c>
      <c r="R29" s="21">
        <f t="shared" ca="1" si="4"/>
        <v>0</v>
      </c>
      <c r="S29" s="21">
        <f t="shared" ca="1" si="4"/>
        <v>0</v>
      </c>
      <c r="T29" s="21">
        <f t="shared" ca="1" si="4"/>
        <v>0</v>
      </c>
      <c r="U29" s="21">
        <f t="shared" ca="1" si="4"/>
        <v>0</v>
      </c>
      <c r="V29" s="22">
        <f t="shared" ca="1" si="5"/>
        <v>333327288.2069</v>
      </c>
    </row>
    <row r="30" spans="1:2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75518.710000000006</v>
      </c>
      <c r="E30" s="21">
        <f t="shared" ca="1" si="3"/>
        <v>181383.39</v>
      </c>
      <c r="F30" s="21">
        <f t="shared" ca="1" si="3"/>
        <v>5088410.9799999995</v>
      </c>
      <c r="G30" s="21">
        <f t="shared" ca="1" si="3"/>
        <v>4558.62</v>
      </c>
      <c r="H30" s="21">
        <f t="shared" ca="1" si="3"/>
        <v>4069830.2299999995</v>
      </c>
      <c r="I30" s="21">
        <f t="shared" ca="1" si="3"/>
        <v>1679908.05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4"/>
        <v>0</v>
      </c>
      <c r="P30" s="21">
        <f t="shared" ca="1" si="4"/>
        <v>0</v>
      </c>
      <c r="Q30" s="21">
        <f t="shared" ca="1" si="4"/>
        <v>0</v>
      </c>
      <c r="R30" s="21">
        <f t="shared" ca="1" si="4"/>
        <v>0</v>
      </c>
      <c r="S30" s="21">
        <f t="shared" ca="1" si="4"/>
        <v>0</v>
      </c>
      <c r="T30" s="21">
        <f t="shared" ca="1" si="4"/>
        <v>0</v>
      </c>
      <c r="U30" s="21">
        <f t="shared" ca="1" si="4"/>
        <v>0</v>
      </c>
      <c r="V30" s="22">
        <f t="shared" ca="1" si="5"/>
        <v>11099609.98</v>
      </c>
    </row>
    <row r="31" spans="1:2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31328.700001000001</v>
      </c>
      <c r="E31" s="21">
        <f t="shared" ca="1" si="3"/>
        <v>1546643.7923059999</v>
      </c>
      <c r="F31" s="21">
        <f t="shared" ca="1" si="3"/>
        <v>224015.41018100001</v>
      </c>
      <c r="G31" s="21">
        <f t="shared" ca="1" si="3"/>
        <v>16494236.568546999</v>
      </c>
      <c r="H31" s="21">
        <f t="shared" ca="1" si="3"/>
        <v>25061463.929685</v>
      </c>
      <c r="I31" s="21">
        <f t="shared" ca="1" si="3"/>
        <v>2216131.1103520002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209.75</v>
      </c>
      <c r="O31" s="21">
        <f t="shared" ca="1" si="4"/>
        <v>-31296.15</v>
      </c>
      <c r="P31" s="21">
        <f t="shared" ca="1" si="4"/>
        <v>374.44</v>
      </c>
      <c r="Q31" s="21">
        <f t="shared" ca="1" si="4"/>
        <v>126631.99</v>
      </c>
      <c r="R31" s="21">
        <f t="shared" ca="1" si="4"/>
        <v>0</v>
      </c>
      <c r="S31" s="21">
        <f t="shared" ca="1" si="4"/>
        <v>0</v>
      </c>
      <c r="T31" s="21">
        <f t="shared" ca="1" si="4"/>
        <v>0</v>
      </c>
      <c r="U31" s="21">
        <f t="shared" ca="1" si="4"/>
        <v>34533.120000000003</v>
      </c>
      <c r="V31" s="22">
        <f t="shared" ca="1" si="5"/>
        <v>45704272.661072001</v>
      </c>
    </row>
    <row r="32" spans="1:2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7310.3299999998808</v>
      </c>
      <c r="E32" s="21">
        <f t="shared" ca="1" si="3"/>
        <v>38462.860000000139</v>
      </c>
      <c r="F32" s="21">
        <f t="shared" ca="1" si="3"/>
        <v>-46375.350000001752</v>
      </c>
      <c r="G32" s="21">
        <f t="shared" ca="1" si="3"/>
        <v>20.810000000000002</v>
      </c>
      <c r="H32" s="21">
        <f t="shared" ca="1" si="3"/>
        <v>181840.68999999997</v>
      </c>
      <c r="I32" s="21">
        <f t="shared" ca="1" si="3"/>
        <v>17775.9999999998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1">
        <f t="shared" ca="1" si="4"/>
        <v>0</v>
      </c>
      <c r="P32" s="21">
        <f t="shared" ca="1" si="4"/>
        <v>0</v>
      </c>
      <c r="Q32" s="21">
        <f t="shared" ca="1" si="4"/>
        <v>0</v>
      </c>
      <c r="R32" s="21">
        <f t="shared" ca="1" si="4"/>
        <v>0</v>
      </c>
      <c r="S32" s="21">
        <f t="shared" ca="1" si="4"/>
        <v>0</v>
      </c>
      <c r="T32" s="21">
        <f t="shared" ca="1" si="4"/>
        <v>0</v>
      </c>
      <c r="U32" s="21">
        <f t="shared" ca="1" si="4"/>
        <v>0</v>
      </c>
      <c r="V32" s="22">
        <f t="shared" ca="1" si="5"/>
        <v>199035.33999999805</v>
      </c>
    </row>
    <row r="33" spans="1:2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8558.590000000002</v>
      </c>
      <c r="E33" s="21">
        <f t="shared" ca="1" si="3"/>
        <v>-70041.34</v>
      </c>
      <c r="F33" s="21">
        <f t="shared" ca="1" si="3"/>
        <v>40245.380000000005</v>
      </c>
      <c r="G33" s="21">
        <f t="shared" ca="1" si="3"/>
        <v>0</v>
      </c>
      <c r="H33" s="21">
        <f t="shared" ca="1" si="3"/>
        <v>2523.56</v>
      </c>
      <c r="I33" s="21">
        <f t="shared" ca="1" si="3"/>
        <v>238256.72000000006</v>
      </c>
      <c r="J33" s="21">
        <f t="shared" ca="1" si="3"/>
        <v>0</v>
      </c>
      <c r="K33" s="21">
        <f t="shared" ca="1" si="3"/>
        <v>5343.76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1">
        <f t="shared" ca="1" si="4"/>
        <v>0</v>
      </c>
      <c r="P33" s="21">
        <f t="shared" ca="1" si="4"/>
        <v>0</v>
      </c>
      <c r="Q33" s="21">
        <f t="shared" ca="1" si="4"/>
        <v>0</v>
      </c>
      <c r="R33" s="21">
        <f t="shared" ca="1" si="4"/>
        <v>0</v>
      </c>
      <c r="S33" s="21">
        <f t="shared" ca="1" si="4"/>
        <v>0</v>
      </c>
      <c r="T33" s="21">
        <f t="shared" ca="1" si="4"/>
        <v>0</v>
      </c>
      <c r="U33" s="21">
        <f t="shared" ca="1" si="4"/>
        <v>0</v>
      </c>
      <c r="V33" s="22">
        <f t="shared" ca="1" si="5"/>
        <v>224886.67000000007</v>
      </c>
    </row>
    <row r="34" spans="1:2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26306435.487799998</v>
      </c>
      <c r="E34" s="21">
        <f t="shared" ca="1" si="3"/>
        <v>35178970.459600002</v>
      </c>
      <c r="F34" s="21">
        <f t="shared" ca="1" si="3"/>
        <v>1329699.01</v>
      </c>
      <c r="G34" s="21">
        <f t="shared" ca="1" si="3"/>
        <v>0</v>
      </c>
      <c r="H34" s="21">
        <f t="shared" ca="1" si="3"/>
        <v>598</v>
      </c>
      <c r="I34" s="21">
        <f t="shared" ca="1" si="3"/>
        <v>2965429642.7641902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0</v>
      </c>
      <c r="N34" s="21">
        <f t="shared" ca="1" si="3"/>
        <v>0</v>
      </c>
      <c r="O34" s="21">
        <f t="shared" ca="1" si="4"/>
        <v>0</v>
      </c>
      <c r="P34" s="21">
        <f t="shared" ca="1" si="4"/>
        <v>0</v>
      </c>
      <c r="Q34" s="21">
        <f t="shared" ca="1" si="4"/>
        <v>0</v>
      </c>
      <c r="R34" s="21">
        <f t="shared" ca="1" si="4"/>
        <v>0</v>
      </c>
      <c r="S34" s="21">
        <f t="shared" ca="1" si="4"/>
        <v>0</v>
      </c>
      <c r="T34" s="21">
        <f t="shared" ca="1" si="4"/>
        <v>0</v>
      </c>
      <c r="U34" s="21">
        <f t="shared" ca="1" si="4"/>
        <v>0</v>
      </c>
      <c r="V34" s="22">
        <f t="shared" ca="1" si="5"/>
        <v>3028245345.72159</v>
      </c>
    </row>
    <row r="35" spans="1:2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3897</v>
      </c>
      <c r="E35" s="21">
        <f t="shared" ca="1" si="3"/>
        <v>42486</v>
      </c>
      <c r="F35" s="21">
        <f t="shared" ca="1" si="3"/>
        <v>1041567</v>
      </c>
      <c r="G35" s="21">
        <f t="shared" ca="1" si="3"/>
        <v>0</v>
      </c>
      <c r="H35" s="21">
        <f t="shared" ca="1" si="3"/>
        <v>1298908</v>
      </c>
      <c r="I35" s="21">
        <f t="shared" ca="1" si="3"/>
        <v>33440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1">
        <f t="shared" ca="1" si="4"/>
        <v>0</v>
      </c>
      <c r="P35" s="21">
        <f t="shared" ca="1" si="4"/>
        <v>0</v>
      </c>
      <c r="Q35" s="21">
        <f t="shared" ca="1" si="4"/>
        <v>0</v>
      </c>
      <c r="R35" s="21">
        <f t="shared" ca="1" si="4"/>
        <v>0</v>
      </c>
      <c r="S35" s="21">
        <f t="shared" ca="1" si="4"/>
        <v>0</v>
      </c>
      <c r="T35" s="21">
        <f t="shared" ca="1" si="4"/>
        <v>0</v>
      </c>
      <c r="U35" s="21">
        <f t="shared" ca="1" si="4"/>
        <v>0</v>
      </c>
      <c r="V35" s="22">
        <f t="shared" ca="1" si="5"/>
        <v>2420298</v>
      </c>
    </row>
    <row r="36" spans="1:2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4"/>
        <v>0</v>
      </c>
      <c r="P36" s="21">
        <f t="shared" ca="1" si="4"/>
        <v>0</v>
      </c>
      <c r="Q36" s="21">
        <f t="shared" ca="1" si="4"/>
        <v>0</v>
      </c>
      <c r="R36" s="21">
        <f t="shared" ca="1" si="4"/>
        <v>0</v>
      </c>
      <c r="S36" s="21">
        <f t="shared" ca="1" si="4"/>
        <v>0</v>
      </c>
      <c r="T36" s="21">
        <f t="shared" ca="1" si="4"/>
        <v>0</v>
      </c>
      <c r="U36" s="21">
        <f t="shared" ca="1" si="4"/>
        <v>0</v>
      </c>
      <c r="V36" s="22">
        <f t="shared" ca="1" si="5"/>
        <v>0</v>
      </c>
    </row>
    <row r="37" spans="1:2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1683445.16</v>
      </c>
      <c r="E37" s="21">
        <f t="shared" ca="1" si="3"/>
        <v>9445559.8799999896</v>
      </c>
      <c r="F37" s="21">
        <f t="shared" ca="1" si="3"/>
        <v>31783439.670000002</v>
      </c>
      <c r="G37" s="21">
        <f t="shared" ca="1" si="3"/>
        <v>5095892.46</v>
      </c>
      <c r="H37" s="21">
        <f t="shared" ca="1" si="3"/>
        <v>11598693.49</v>
      </c>
      <c r="I37" s="21">
        <f t="shared" ca="1" si="3"/>
        <v>17992820.780000001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1">
        <f t="shared" ca="1" si="4"/>
        <v>0</v>
      </c>
      <c r="P37" s="21">
        <f t="shared" ca="1" si="4"/>
        <v>0</v>
      </c>
      <c r="Q37" s="21">
        <f t="shared" ca="1" si="4"/>
        <v>0</v>
      </c>
      <c r="R37" s="21">
        <f t="shared" ca="1" si="4"/>
        <v>5853082.2399999397</v>
      </c>
      <c r="S37" s="21">
        <f t="shared" ca="1" si="4"/>
        <v>0</v>
      </c>
      <c r="T37" s="21">
        <f t="shared" ca="1" si="4"/>
        <v>0</v>
      </c>
      <c r="U37" s="21">
        <f t="shared" ca="1" si="4"/>
        <v>0</v>
      </c>
      <c r="V37" s="22">
        <f t="shared" ca="1" si="5"/>
        <v>83452933.679999933</v>
      </c>
    </row>
    <row r="38" spans="1:2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145.61000000000001</v>
      </c>
      <c r="E38" s="21">
        <f t="shared" ca="1" si="3"/>
        <v>32.86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9.56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1">
        <f t="shared" ca="1" si="3"/>
        <v>0</v>
      </c>
      <c r="S38" s="21">
        <f t="shared" ca="1" si="3"/>
        <v>0</v>
      </c>
      <c r="T38" s="21">
        <f t="shared" ca="1" si="3"/>
        <v>0</v>
      </c>
      <c r="U38" s="21">
        <f t="shared" ca="1" si="4"/>
        <v>0</v>
      </c>
      <c r="V38" s="22">
        <f t="shared" ca="1" si="5"/>
        <v>188.03000000000003</v>
      </c>
    </row>
    <row r="39" spans="1:2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T54" ca="1" si="6">IFERROR(INDIRECT("'"&amp;$B$2&amp;"'!"&amp;ADDRESS(MATCH($B39,INDIRECT("'"&amp;$B$2&amp;"'!$B$1:$B$1095"),0),MATCH(D$5,INDIRECT("'"&amp;$B$2&amp;"'!5:5"),0))),0)</f>
        <v>16024.654351000067</v>
      </c>
      <c r="E39" s="21">
        <f t="shared" ca="1" si="6"/>
        <v>18771.525614000788</v>
      </c>
      <c r="F39" s="21">
        <f t="shared" ca="1" si="6"/>
        <v>250332.46700301234</v>
      </c>
      <c r="G39" s="21">
        <f t="shared" ca="1" si="6"/>
        <v>0</v>
      </c>
      <c r="H39" s="21">
        <f t="shared" ca="1" si="6"/>
        <v>330650.685604</v>
      </c>
      <c r="I39" s="21">
        <f t="shared" ca="1" si="6"/>
        <v>1286884.0413190003</v>
      </c>
      <c r="J39" s="21">
        <f t="shared" ca="1" si="6"/>
        <v>0</v>
      </c>
      <c r="K39" s="21">
        <f t="shared" ca="1" si="6"/>
        <v>0</v>
      </c>
      <c r="L39" s="21">
        <f t="shared" ca="1" si="6"/>
        <v>0</v>
      </c>
      <c r="M39" s="21">
        <f t="shared" ca="1" si="6"/>
        <v>0</v>
      </c>
      <c r="N39" s="21">
        <f t="shared" ca="1" si="6"/>
        <v>0</v>
      </c>
      <c r="O39" s="21">
        <f t="shared" ca="1" si="6"/>
        <v>61389.75</v>
      </c>
      <c r="P39" s="21">
        <f t="shared" ca="1" si="6"/>
        <v>0</v>
      </c>
      <c r="Q39" s="21">
        <f t="shared" ca="1" si="6"/>
        <v>0</v>
      </c>
      <c r="R39" s="21">
        <f t="shared" ca="1" si="6"/>
        <v>0</v>
      </c>
      <c r="S39" s="21">
        <f t="shared" ca="1" si="6"/>
        <v>0</v>
      </c>
      <c r="T39" s="21">
        <f t="shared" ca="1" si="6"/>
        <v>0</v>
      </c>
      <c r="U39" s="21">
        <f t="shared" ref="O39:U54" ca="1" si="7">IFERROR(INDIRECT("'"&amp;$B$2&amp;"'!"&amp;ADDRESS(MATCH($B39,INDIRECT("'"&amp;$B$2&amp;"'!$B$1:$B$1095"),0),MATCH(U$5,INDIRECT("'"&amp;$B$2&amp;"'!5:5"),0))),0)</f>
        <v>0</v>
      </c>
      <c r="V39" s="22">
        <f t="shared" ca="1" si="5"/>
        <v>1964053.1238910134</v>
      </c>
    </row>
    <row r="40" spans="1:2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6623.35</v>
      </c>
      <c r="E40" s="21">
        <f t="shared" ca="1" si="6"/>
        <v>21918.69</v>
      </c>
      <c r="F40" s="21">
        <f t="shared" ca="1" si="6"/>
        <v>80396.75</v>
      </c>
      <c r="G40" s="21">
        <f t="shared" ca="1" si="6"/>
        <v>0</v>
      </c>
      <c r="H40" s="21">
        <f t="shared" ca="1" si="6"/>
        <v>1300</v>
      </c>
      <c r="I40" s="21">
        <f t="shared" ca="1" si="6"/>
        <v>12720.46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1">
        <f t="shared" ca="1" si="7"/>
        <v>0</v>
      </c>
      <c r="P40" s="21">
        <f t="shared" ca="1" si="7"/>
        <v>0</v>
      </c>
      <c r="Q40" s="21">
        <f t="shared" ca="1" si="7"/>
        <v>0</v>
      </c>
      <c r="R40" s="21">
        <f t="shared" ca="1" si="7"/>
        <v>0</v>
      </c>
      <c r="S40" s="21">
        <f t="shared" ca="1" si="7"/>
        <v>0</v>
      </c>
      <c r="T40" s="21">
        <f t="shared" ca="1" si="7"/>
        <v>0</v>
      </c>
      <c r="U40" s="21">
        <f t="shared" ca="1" si="7"/>
        <v>0</v>
      </c>
      <c r="V40" s="22">
        <f t="shared" ca="1" si="5"/>
        <v>122959.25</v>
      </c>
    </row>
    <row r="41" spans="1:22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6"/>
        <v>0</v>
      </c>
      <c r="O41" s="21">
        <f t="shared" ca="1" si="7"/>
        <v>0</v>
      </c>
      <c r="P41" s="21">
        <f t="shared" ca="1" si="7"/>
        <v>0</v>
      </c>
      <c r="Q41" s="21">
        <f t="shared" ca="1" si="7"/>
        <v>0</v>
      </c>
      <c r="R41" s="21">
        <f t="shared" ca="1" si="7"/>
        <v>0</v>
      </c>
      <c r="S41" s="21">
        <f t="shared" ca="1" si="7"/>
        <v>0</v>
      </c>
      <c r="T41" s="21">
        <f t="shared" ca="1" si="7"/>
        <v>0</v>
      </c>
      <c r="U41" s="21">
        <f t="shared" ca="1" si="7"/>
        <v>0</v>
      </c>
      <c r="V41" s="22">
        <f t="shared" ca="1" si="5"/>
        <v>0</v>
      </c>
    </row>
    <row r="42" spans="1:22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6"/>
        <v>9269.2500000000018</v>
      </c>
      <c r="E42" s="21">
        <f t="shared" ca="1" si="6"/>
        <v>13213.269999999997</v>
      </c>
      <c r="F42" s="21">
        <f t="shared" ca="1" si="6"/>
        <v>701065.45000000007</v>
      </c>
      <c r="G42" s="21">
        <f t="shared" ca="1" si="6"/>
        <v>0</v>
      </c>
      <c r="H42" s="21">
        <f t="shared" ca="1" si="6"/>
        <v>776.22</v>
      </c>
      <c r="I42" s="21">
        <f t="shared" ca="1" si="6"/>
        <v>15155.320000000002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1">
        <f t="shared" ca="1" si="7"/>
        <v>-2.3874235921539366E-12</v>
      </c>
      <c r="P42" s="21">
        <f t="shared" ca="1" si="7"/>
        <v>0</v>
      </c>
      <c r="Q42" s="21">
        <f t="shared" ca="1" si="7"/>
        <v>3041008.4499999997</v>
      </c>
      <c r="R42" s="21">
        <f t="shared" ca="1" si="7"/>
        <v>0</v>
      </c>
      <c r="S42" s="21">
        <f t="shared" ca="1" si="7"/>
        <v>0</v>
      </c>
      <c r="T42" s="21">
        <f t="shared" ca="1" si="7"/>
        <v>0</v>
      </c>
      <c r="U42" s="21">
        <f t="shared" ca="1" si="7"/>
        <v>0</v>
      </c>
      <c r="V42" s="22">
        <f t="shared" ref="V42" ca="1" si="8">+SUM(D42:U42)</f>
        <v>3780487.96</v>
      </c>
    </row>
    <row r="43" spans="1:22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6"/>
        <v>646.48</v>
      </c>
      <c r="E43" s="21">
        <f t="shared" ca="1" si="6"/>
        <v>2094.4799999999996</v>
      </c>
      <c r="F43" s="21">
        <f t="shared" ca="1" si="6"/>
        <v>563.88</v>
      </c>
      <c r="G43" s="21">
        <f t="shared" ca="1" si="6"/>
        <v>0</v>
      </c>
      <c r="H43" s="21">
        <f t="shared" ca="1" si="6"/>
        <v>0</v>
      </c>
      <c r="I43" s="21">
        <f t="shared" ca="1" si="6"/>
        <v>1517.4599999999994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1">
        <f t="shared" ca="1" si="7"/>
        <v>0</v>
      </c>
      <c r="P43" s="21">
        <f t="shared" ca="1" si="7"/>
        <v>0</v>
      </c>
      <c r="Q43" s="21">
        <f t="shared" ca="1" si="7"/>
        <v>0</v>
      </c>
      <c r="R43" s="21">
        <f t="shared" ca="1" si="7"/>
        <v>0</v>
      </c>
      <c r="S43" s="21">
        <f t="shared" ca="1" si="7"/>
        <v>0</v>
      </c>
      <c r="T43" s="21">
        <f t="shared" ca="1" si="7"/>
        <v>0</v>
      </c>
      <c r="U43" s="21">
        <f t="shared" ca="1" si="7"/>
        <v>0</v>
      </c>
      <c r="V43" s="22">
        <f t="shared" ca="1" si="5"/>
        <v>4822.2999999999993</v>
      </c>
    </row>
    <row r="44" spans="1:22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1">
        <f t="shared" ca="1" si="7"/>
        <v>0</v>
      </c>
      <c r="P44" s="21">
        <f t="shared" ca="1" si="7"/>
        <v>0</v>
      </c>
      <c r="Q44" s="21">
        <f t="shared" ca="1" si="7"/>
        <v>0</v>
      </c>
      <c r="R44" s="21">
        <f t="shared" ca="1" si="7"/>
        <v>0</v>
      </c>
      <c r="S44" s="21">
        <f t="shared" ca="1" si="7"/>
        <v>0</v>
      </c>
      <c r="T44" s="21">
        <f t="shared" ca="1" si="7"/>
        <v>0</v>
      </c>
      <c r="U44" s="21">
        <f t="shared" ca="1" si="7"/>
        <v>0</v>
      </c>
      <c r="V44" s="22">
        <f t="shared" ca="1" si="5"/>
        <v>0</v>
      </c>
    </row>
    <row r="45" spans="1:22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6"/>
        <v>143.44999999999999</v>
      </c>
      <c r="E45" s="21">
        <f t="shared" ca="1" si="6"/>
        <v>373.27</v>
      </c>
      <c r="F45" s="21">
        <f t="shared" ca="1" si="6"/>
        <v>1050.01</v>
      </c>
      <c r="G45" s="21">
        <f t="shared" ca="1" si="6"/>
        <v>0</v>
      </c>
      <c r="H45" s="21">
        <f t="shared" ca="1" si="6"/>
        <v>0</v>
      </c>
      <c r="I45" s="21">
        <f t="shared" ca="1" si="6"/>
        <v>1623.52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1">
        <f t="shared" ca="1" si="7"/>
        <v>0</v>
      </c>
      <c r="P45" s="21">
        <f t="shared" ca="1" si="7"/>
        <v>0</v>
      </c>
      <c r="Q45" s="21">
        <f t="shared" ca="1" si="7"/>
        <v>0</v>
      </c>
      <c r="R45" s="21">
        <f t="shared" ca="1" si="7"/>
        <v>0</v>
      </c>
      <c r="S45" s="21">
        <f t="shared" ca="1" si="7"/>
        <v>0</v>
      </c>
      <c r="T45" s="21">
        <f t="shared" ca="1" si="7"/>
        <v>0</v>
      </c>
      <c r="U45" s="21">
        <f t="shared" ca="1" si="7"/>
        <v>0</v>
      </c>
      <c r="V45" s="22">
        <f t="shared" ca="1" si="5"/>
        <v>3190.25</v>
      </c>
    </row>
    <row r="46" spans="1:22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6"/>
        <v>833.39</v>
      </c>
      <c r="E46" s="21">
        <f t="shared" ca="1" si="6"/>
        <v>35.64</v>
      </c>
      <c r="F46" s="21">
        <f t="shared" ca="1" si="6"/>
        <v>2070.8799999999974</v>
      </c>
      <c r="G46" s="21">
        <f t="shared" ca="1" si="6"/>
        <v>0</v>
      </c>
      <c r="H46" s="21">
        <f t="shared" ca="1" si="6"/>
        <v>1663100.72</v>
      </c>
      <c r="I46" s="21">
        <f t="shared" ca="1" si="6"/>
        <v>169.47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1">
        <f t="shared" ca="1" si="7"/>
        <v>0</v>
      </c>
      <c r="P46" s="21">
        <f t="shared" ca="1" si="7"/>
        <v>0</v>
      </c>
      <c r="Q46" s="21">
        <f t="shared" ca="1" si="7"/>
        <v>0</v>
      </c>
      <c r="R46" s="21">
        <f t="shared" ca="1" si="7"/>
        <v>0</v>
      </c>
      <c r="S46" s="21">
        <f t="shared" ca="1" si="7"/>
        <v>0</v>
      </c>
      <c r="T46" s="21">
        <f t="shared" ca="1" si="7"/>
        <v>0</v>
      </c>
      <c r="U46" s="21">
        <f t="shared" ca="1" si="7"/>
        <v>0</v>
      </c>
      <c r="V46" s="22">
        <f t="shared" ca="1" si="5"/>
        <v>1666210.0999999999</v>
      </c>
    </row>
    <row r="47" spans="1:22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1">
        <f t="shared" ca="1" si="7"/>
        <v>0</v>
      </c>
      <c r="P47" s="21">
        <f t="shared" ca="1" si="7"/>
        <v>0</v>
      </c>
      <c r="Q47" s="21">
        <f t="shared" ca="1" si="7"/>
        <v>0</v>
      </c>
      <c r="R47" s="21">
        <f t="shared" ca="1" si="7"/>
        <v>0</v>
      </c>
      <c r="S47" s="21">
        <f t="shared" ca="1" si="7"/>
        <v>0</v>
      </c>
      <c r="T47" s="21">
        <f t="shared" ca="1" si="7"/>
        <v>0</v>
      </c>
      <c r="U47" s="21">
        <f t="shared" ca="1" si="7"/>
        <v>0</v>
      </c>
      <c r="V47" s="22">
        <f t="shared" ref="V47:V60" ca="1" si="9">+SUM(D47:U47)</f>
        <v>0</v>
      </c>
    </row>
    <row r="48" spans="1:22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6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1">
        <f t="shared" ca="1" si="7"/>
        <v>0</v>
      </c>
      <c r="P48" s="21">
        <f t="shared" ca="1" si="7"/>
        <v>0</v>
      </c>
      <c r="Q48" s="21">
        <f t="shared" ca="1" si="7"/>
        <v>0</v>
      </c>
      <c r="R48" s="21">
        <f t="shared" ca="1" si="7"/>
        <v>0</v>
      </c>
      <c r="S48" s="21">
        <f t="shared" ca="1" si="7"/>
        <v>0</v>
      </c>
      <c r="T48" s="21">
        <f t="shared" ca="1" si="7"/>
        <v>0</v>
      </c>
      <c r="U48" s="21">
        <f t="shared" ca="1" si="7"/>
        <v>0</v>
      </c>
      <c r="V48" s="22">
        <f t="shared" ca="1" si="9"/>
        <v>0</v>
      </c>
    </row>
    <row r="49" spans="1:22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6"/>
        <v>254.94</v>
      </c>
      <c r="E49" s="21">
        <f t="shared" ca="1" si="6"/>
        <v>1849.43</v>
      </c>
      <c r="F49" s="21">
        <f t="shared" ca="1" si="6"/>
        <v>22960.62</v>
      </c>
      <c r="G49" s="21">
        <f t="shared" ca="1" si="6"/>
        <v>0</v>
      </c>
      <c r="H49" s="21">
        <f t="shared" ca="1" si="6"/>
        <v>0</v>
      </c>
      <c r="I49" s="21">
        <f t="shared" ca="1" si="6"/>
        <v>1749.14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1">
        <f t="shared" ca="1" si="7"/>
        <v>0</v>
      </c>
      <c r="P49" s="21">
        <f t="shared" ca="1" si="7"/>
        <v>0</v>
      </c>
      <c r="Q49" s="21">
        <f t="shared" ca="1" si="7"/>
        <v>0</v>
      </c>
      <c r="R49" s="21">
        <f t="shared" ca="1" si="7"/>
        <v>0</v>
      </c>
      <c r="S49" s="21">
        <f t="shared" ca="1" si="7"/>
        <v>0</v>
      </c>
      <c r="T49" s="21">
        <f t="shared" ca="1" si="7"/>
        <v>0</v>
      </c>
      <c r="U49" s="21">
        <f t="shared" ca="1" si="7"/>
        <v>0</v>
      </c>
      <c r="V49" s="22">
        <f t="shared" ca="1" si="9"/>
        <v>26814.129999999997</v>
      </c>
    </row>
    <row r="50" spans="1:22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1">
        <f t="shared" ca="1" si="7"/>
        <v>0</v>
      </c>
      <c r="P50" s="21">
        <f t="shared" ca="1" si="7"/>
        <v>0</v>
      </c>
      <c r="Q50" s="21">
        <f t="shared" ca="1" si="7"/>
        <v>0</v>
      </c>
      <c r="R50" s="21">
        <f t="shared" ca="1" si="7"/>
        <v>0</v>
      </c>
      <c r="S50" s="21">
        <f t="shared" ca="1" si="7"/>
        <v>0</v>
      </c>
      <c r="T50" s="21">
        <f t="shared" ca="1" si="7"/>
        <v>0</v>
      </c>
      <c r="U50" s="21">
        <f t="shared" ca="1" si="7"/>
        <v>0</v>
      </c>
      <c r="V50" s="22">
        <f t="shared" ca="1" si="9"/>
        <v>0</v>
      </c>
    </row>
    <row r="51" spans="1:22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6"/>
        <v>151.34</v>
      </c>
      <c r="E51" s="21">
        <f t="shared" ca="1" si="6"/>
        <v>-11.19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1">
        <f t="shared" ca="1" si="7"/>
        <v>0</v>
      </c>
      <c r="P51" s="21">
        <f t="shared" ca="1" si="7"/>
        <v>0</v>
      </c>
      <c r="Q51" s="21">
        <f t="shared" ca="1" si="7"/>
        <v>0</v>
      </c>
      <c r="R51" s="21">
        <f t="shared" ca="1" si="7"/>
        <v>0</v>
      </c>
      <c r="S51" s="21">
        <f t="shared" ca="1" si="7"/>
        <v>0</v>
      </c>
      <c r="T51" s="21">
        <f t="shared" ca="1" si="7"/>
        <v>0</v>
      </c>
      <c r="U51" s="21">
        <f t="shared" ca="1" si="7"/>
        <v>0</v>
      </c>
      <c r="V51" s="22">
        <f t="shared" ca="1" si="9"/>
        <v>140.15</v>
      </c>
    </row>
    <row r="52" spans="1:22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6"/>
        <v>20658717.739999998</v>
      </c>
      <c r="E52" s="21">
        <f t="shared" ca="1" si="6"/>
        <v>70751.78</v>
      </c>
      <c r="F52" s="21">
        <f t="shared" ca="1" si="6"/>
        <v>7853.81</v>
      </c>
      <c r="G52" s="21">
        <f t="shared" ca="1" si="6"/>
        <v>0</v>
      </c>
      <c r="H52" s="21">
        <f t="shared" ca="1" si="6"/>
        <v>27825</v>
      </c>
      <c r="I52" s="21">
        <f t="shared" ca="1" si="6"/>
        <v>475983629.24000001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1">
        <f t="shared" ca="1" si="7"/>
        <v>0</v>
      </c>
      <c r="P52" s="21">
        <f t="shared" ca="1" si="7"/>
        <v>0</v>
      </c>
      <c r="Q52" s="21">
        <f t="shared" ca="1" si="7"/>
        <v>0</v>
      </c>
      <c r="R52" s="21">
        <f t="shared" ca="1" si="7"/>
        <v>488153.79</v>
      </c>
      <c r="S52" s="21">
        <f t="shared" ca="1" si="7"/>
        <v>0</v>
      </c>
      <c r="T52" s="21">
        <f t="shared" ca="1" si="7"/>
        <v>0</v>
      </c>
      <c r="U52" s="21">
        <f t="shared" ca="1" si="7"/>
        <v>0</v>
      </c>
      <c r="V52" s="22">
        <f t="shared" ref="V52" ca="1" si="10">+SUM(D52:U52)</f>
        <v>497236931.36000001</v>
      </c>
    </row>
    <row r="53" spans="1:22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316607176.13999993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1">
        <f t="shared" ca="1" si="7"/>
        <v>0</v>
      </c>
      <c r="P53" s="21">
        <f t="shared" ca="1" si="7"/>
        <v>0</v>
      </c>
      <c r="Q53" s="21">
        <f t="shared" ca="1" si="7"/>
        <v>0</v>
      </c>
      <c r="R53" s="21">
        <f t="shared" ca="1" si="7"/>
        <v>0</v>
      </c>
      <c r="S53" s="21">
        <f t="shared" ca="1" si="7"/>
        <v>0</v>
      </c>
      <c r="T53" s="21">
        <f t="shared" ca="1" si="7"/>
        <v>0</v>
      </c>
      <c r="U53" s="21">
        <f t="shared" ca="1" si="7"/>
        <v>0</v>
      </c>
      <c r="V53" s="22">
        <f t="shared" ref="V53:V55" ca="1" si="11">+SUM(D53:U53)</f>
        <v>316607176.13999993</v>
      </c>
    </row>
    <row r="54" spans="1:22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1">
        <f t="shared" ca="1" si="7"/>
        <v>0</v>
      </c>
      <c r="P54" s="21">
        <f t="shared" ca="1" si="7"/>
        <v>0</v>
      </c>
      <c r="Q54" s="21">
        <f t="shared" ca="1" si="7"/>
        <v>0</v>
      </c>
      <c r="R54" s="21">
        <f t="shared" ca="1" si="7"/>
        <v>0</v>
      </c>
      <c r="S54" s="21">
        <f t="shared" ca="1" si="7"/>
        <v>0</v>
      </c>
      <c r="T54" s="21">
        <f t="shared" ca="1" si="7"/>
        <v>0</v>
      </c>
      <c r="U54" s="21">
        <f t="shared" ca="1" si="7"/>
        <v>0</v>
      </c>
      <c r="V54" s="22">
        <f t="shared" ca="1" si="11"/>
        <v>0</v>
      </c>
    </row>
    <row r="55" spans="1:22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S70" ca="1" si="12">IFERROR(INDIRECT("'"&amp;$B$2&amp;"'!"&amp;ADDRESS(MATCH($B55,INDIRECT("'"&amp;$B$2&amp;"'!$B$1:$B$1095"),0),MATCH(D$5,INDIRECT("'"&amp;$B$2&amp;"'!5:5"),0))),0)</f>
        <v>0</v>
      </c>
      <c r="E55" s="21">
        <f t="shared" ca="1" si="12"/>
        <v>0</v>
      </c>
      <c r="F55" s="21">
        <f t="shared" ca="1" si="12"/>
        <v>0</v>
      </c>
      <c r="G55" s="21">
        <f t="shared" ca="1" si="12"/>
        <v>0</v>
      </c>
      <c r="H55" s="21">
        <f t="shared" ca="1" si="12"/>
        <v>0</v>
      </c>
      <c r="I55" s="21">
        <f t="shared" ca="1" si="12"/>
        <v>0</v>
      </c>
      <c r="J55" s="21">
        <f t="shared" ca="1" si="12"/>
        <v>0</v>
      </c>
      <c r="K55" s="21">
        <f t="shared" ca="1" si="12"/>
        <v>0</v>
      </c>
      <c r="L55" s="21">
        <f t="shared" ca="1" si="12"/>
        <v>0</v>
      </c>
      <c r="M55" s="21">
        <f t="shared" ca="1" si="12"/>
        <v>0</v>
      </c>
      <c r="N55" s="21">
        <f t="shared" ca="1" si="12"/>
        <v>0</v>
      </c>
      <c r="O55" s="21">
        <f t="shared" ca="1" si="12"/>
        <v>0</v>
      </c>
      <c r="P55" s="21">
        <f t="shared" ca="1" si="12"/>
        <v>0</v>
      </c>
      <c r="Q55" s="21">
        <f t="shared" ca="1" si="12"/>
        <v>0</v>
      </c>
      <c r="R55" s="21">
        <f t="shared" ca="1" si="12"/>
        <v>0</v>
      </c>
      <c r="S55" s="21">
        <f t="shared" ca="1" si="12"/>
        <v>0</v>
      </c>
      <c r="T55" s="21">
        <f t="shared" ref="O55:U70" ca="1" si="13">IFERROR(INDIRECT("'"&amp;$B$2&amp;"'!"&amp;ADDRESS(MATCH($B55,INDIRECT("'"&amp;$B$2&amp;"'!$B$1:$B$1095"),0),MATCH(T$5,INDIRECT("'"&amp;$B$2&amp;"'!5:5"),0))),0)</f>
        <v>0</v>
      </c>
      <c r="U55" s="21">
        <f t="shared" ca="1" si="13"/>
        <v>0</v>
      </c>
      <c r="V55" s="22">
        <f t="shared" ca="1" si="11"/>
        <v>0</v>
      </c>
    </row>
    <row r="56" spans="1:22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12"/>
        <v>0</v>
      </c>
      <c r="E56" s="21">
        <f t="shared" ca="1" si="12"/>
        <v>0</v>
      </c>
      <c r="F56" s="21">
        <f t="shared" ca="1" si="12"/>
        <v>0</v>
      </c>
      <c r="G56" s="21">
        <f t="shared" ca="1" si="12"/>
        <v>0</v>
      </c>
      <c r="H56" s="21">
        <f t="shared" ca="1" si="12"/>
        <v>0</v>
      </c>
      <c r="I56" s="21">
        <f t="shared" ca="1" si="12"/>
        <v>0</v>
      </c>
      <c r="J56" s="21">
        <f t="shared" ca="1" si="12"/>
        <v>0</v>
      </c>
      <c r="K56" s="21">
        <f t="shared" ca="1" si="12"/>
        <v>0</v>
      </c>
      <c r="L56" s="21">
        <f t="shared" ca="1" si="12"/>
        <v>0</v>
      </c>
      <c r="M56" s="21">
        <f t="shared" ca="1" si="12"/>
        <v>0</v>
      </c>
      <c r="N56" s="21">
        <f t="shared" ca="1" si="12"/>
        <v>0</v>
      </c>
      <c r="O56" s="21">
        <f t="shared" ca="1" si="12"/>
        <v>0</v>
      </c>
      <c r="P56" s="21">
        <f t="shared" ca="1" si="12"/>
        <v>0</v>
      </c>
      <c r="Q56" s="21">
        <f t="shared" ca="1" si="12"/>
        <v>0</v>
      </c>
      <c r="R56" s="21">
        <f t="shared" ca="1" si="12"/>
        <v>0</v>
      </c>
      <c r="S56" s="21">
        <f t="shared" ca="1" si="12"/>
        <v>0</v>
      </c>
      <c r="T56" s="21">
        <f t="shared" ca="1" si="13"/>
        <v>0</v>
      </c>
      <c r="U56" s="21">
        <f t="shared" ca="1" si="13"/>
        <v>0</v>
      </c>
      <c r="V56" s="22">
        <f t="shared" ca="1" si="9"/>
        <v>0</v>
      </c>
    </row>
    <row r="57" spans="1:22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12"/>
        <v>0</v>
      </c>
      <c r="E57" s="21">
        <f t="shared" ca="1" si="12"/>
        <v>0</v>
      </c>
      <c r="F57" s="21">
        <f t="shared" ca="1" si="12"/>
        <v>0</v>
      </c>
      <c r="G57" s="21">
        <f t="shared" ca="1" si="12"/>
        <v>0</v>
      </c>
      <c r="H57" s="21">
        <f t="shared" ca="1" si="12"/>
        <v>0</v>
      </c>
      <c r="I57" s="21">
        <f t="shared" ca="1" si="12"/>
        <v>0</v>
      </c>
      <c r="J57" s="21">
        <f t="shared" ca="1" si="12"/>
        <v>0</v>
      </c>
      <c r="K57" s="21">
        <f t="shared" ca="1" si="12"/>
        <v>0</v>
      </c>
      <c r="L57" s="21">
        <f t="shared" ca="1" si="12"/>
        <v>0</v>
      </c>
      <c r="M57" s="21">
        <f t="shared" ca="1" si="12"/>
        <v>0</v>
      </c>
      <c r="N57" s="21">
        <f t="shared" ca="1" si="12"/>
        <v>0</v>
      </c>
      <c r="O57" s="21">
        <f t="shared" ca="1" si="13"/>
        <v>0</v>
      </c>
      <c r="P57" s="21">
        <f t="shared" ca="1" si="13"/>
        <v>0</v>
      </c>
      <c r="Q57" s="21">
        <f t="shared" ca="1" si="13"/>
        <v>0</v>
      </c>
      <c r="R57" s="21">
        <f t="shared" ca="1" si="13"/>
        <v>0</v>
      </c>
      <c r="S57" s="21">
        <f t="shared" ca="1" si="13"/>
        <v>0</v>
      </c>
      <c r="T57" s="21">
        <f t="shared" ca="1" si="13"/>
        <v>0</v>
      </c>
      <c r="U57" s="21">
        <f t="shared" ca="1" si="13"/>
        <v>0</v>
      </c>
      <c r="V57" s="22">
        <f t="shared" ca="1" si="9"/>
        <v>0</v>
      </c>
    </row>
    <row r="58" spans="1:22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12"/>
        <v>0</v>
      </c>
      <c r="E58" s="21">
        <f t="shared" ca="1" si="12"/>
        <v>0</v>
      </c>
      <c r="F58" s="21">
        <f t="shared" ca="1" si="12"/>
        <v>0</v>
      </c>
      <c r="G58" s="21">
        <f t="shared" ca="1" si="12"/>
        <v>0</v>
      </c>
      <c r="H58" s="21">
        <f t="shared" ca="1" si="12"/>
        <v>0</v>
      </c>
      <c r="I58" s="21">
        <f t="shared" ca="1" si="12"/>
        <v>0</v>
      </c>
      <c r="J58" s="21">
        <f t="shared" ca="1" si="12"/>
        <v>0</v>
      </c>
      <c r="K58" s="21">
        <f t="shared" ca="1" si="12"/>
        <v>0</v>
      </c>
      <c r="L58" s="21">
        <f t="shared" ca="1" si="12"/>
        <v>0</v>
      </c>
      <c r="M58" s="21">
        <f t="shared" ca="1" si="12"/>
        <v>0</v>
      </c>
      <c r="N58" s="21">
        <f t="shared" ca="1" si="12"/>
        <v>0</v>
      </c>
      <c r="O58" s="21">
        <f t="shared" ca="1" si="13"/>
        <v>0</v>
      </c>
      <c r="P58" s="21">
        <f t="shared" ca="1" si="13"/>
        <v>0</v>
      </c>
      <c r="Q58" s="21">
        <f t="shared" ca="1" si="13"/>
        <v>0</v>
      </c>
      <c r="R58" s="21">
        <f t="shared" ca="1" si="13"/>
        <v>0</v>
      </c>
      <c r="S58" s="21">
        <f t="shared" ca="1" si="13"/>
        <v>0</v>
      </c>
      <c r="T58" s="21">
        <f t="shared" ca="1" si="13"/>
        <v>0</v>
      </c>
      <c r="U58" s="21">
        <f t="shared" ca="1" si="13"/>
        <v>0</v>
      </c>
      <c r="V58" s="22">
        <f t="shared" ca="1" si="9"/>
        <v>0</v>
      </c>
    </row>
    <row r="59" spans="1:22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12"/>
        <v>0</v>
      </c>
      <c r="E59" s="21">
        <f t="shared" ca="1" si="12"/>
        <v>0</v>
      </c>
      <c r="F59" s="21">
        <f t="shared" ca="1" si="12"/>
        <v>0</v>
      </c>
      <c r="G59" s="21">
        <f t="shared" ca="1" si="12"/>
        <v>0</v>
      </c>
      <c r="H59" s="21">
        <f t="shared" ca="1" si="12"/>
        <v>0</v>
      </c>
      <c r="I59" s="21">
        <f t="shared" ca="1" si="12"/>
        <v>0</v>
      </c>
      <c r="J59" s="21">
        <f t="shared" ca="1" si="12"/>
        <v>0</v>
      </c>
      <c r="K59" s="21">
        <f t="shared" ca="1" si="12"/>
        <v>0</v>
      </c>
      <c r="L59" s="21">
        <f t="shared" ca="1" si="12"/>
        <v>0</v>
      </c>
      <c r="M59" s="21">
        <f t="shared" ca="1" si="12"/>
        <v>0</v>
      </c>
      <c r="N59" s="21">
        <f t="shared" ca="1" si="12"/>
        <v>0</v>
      </c>
      <c r="O59" s="21">
        <f t="shared" ca="1" si="13"/>
        <v>0</v>
      </c>
      <c r="P59" s="21">
        <f t="shared" ca="1" si="13"/>
        <v>0</v>
      </c>
      <c r="Q59" s="21">
        <f t="shared" ca="1" si="13"/>
        <v>0</v>
      </c>
      <c r="R59" s="21">
        <f t="shared" ca="1" si="13"/>
        <v>0</v>
      </c>
      <c r="S59" s="21">
        <f t="shared" ca="1" si="13"/>
        <v>0</v>
      </c>
      <c r="T59" s="21">
        <f t="shared" ca="1" si="13"/>
        <v>0</v>
      </c>
      <c r="U59" s="21">
        <f t="shared" ca="1" si="13"/>
        <v>0</v>
      </c>
      <c r="V59" s="22">
        <f t="shared" ca="1" si="9"/>
        <v>0</v>
      </c>
    </row>
    <row r="60" spans="1:22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12"/>
        <v>0</v>
      </c>
      <c r="E60" s="21">
        <f t="shared" ca="1" si="12"/>
        <v>0</v>
      </c>
      <c r="F60" s="21">
        <f t="shared" ca="1" si="12"/>
        <v>0</v>
      </c>
      <c r="G60" s="21">
        <f t="shared" ca="1" si="12"/>
        <v>0</v>
      </c>
      <c r="H60" s="21">
        <f t="shared" ca="1" si="12"/>
        <v>0</v>
      </c>
      <c r="I60" s="21">
        <f t="shared" ca="1" si="12"/>
        <v>0</v>
      </c>
      <c r="J60" s="21">
        <f t="shared" ca="1" si="12"/>
        <v>0</v>
      </c>
      <c r="K60" s="21">
        <f t="shared" ca="1" si="12"/>
        <v>0</v>
      </c>
      <c r="L60" s="21">
        <f t="shared" ca="1" si="12"/>
        <v>0</v>
      </c>
      <c r="M60" s="21">
        <f t="shared" ca="1" si="12"/>
        <v>0</v>
      </c>
      <c r="N60" s="21">
        <f t="shared" ca="1" si="12"/>
        <v>0</v>
      </c>
      <c r="O60" s="21">
        <f t="shared" ca="1" si="13"/>
        <v>0</v>
      </c>
      <c r="P60" s="21">
        <f t="shared" ca="1" si="13"/>
        <v>0</v>
      </c>
      <c r="Q60" s="21">
        <f t="shared" ca="1" si="13"/>
        <v>0</v>
      </c>
      <c r="R60" s="21">
        <f t="shared" ca="1" si="13"/>
        <v>0</v>
      </c>
      <c r="S60" s="21">
        <f t="shared" ca="1" si="13"/>
        <v>0</v>
      </c>
      <c r="T60" s="21">
        <f t="shared" ca="1" si="13"/>
        <v>0</v>
      </c>
      <c r="U60" s="21">
        <f t="shared" ca="1" si="13"/>
        <v>0</v>
      </c>
      <c r="V60" s="22">
        <f t="shared" ca="1" si="9"/>
        <v>0</v>
      </c>
    </row>
    <row r="61" spans="1:22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12"/>
        <v>0</v>
      </c>
      <c r="E61" s="21">
        <f t="shared" ca="1" si="12"/>
        <v>0</v>
      </c>
      <c r="F61" s="21">
        <f t="shared" ca="1" si="12"/>
        <v>0</v>
      </c>
      <c r="G61" s="21">
        <f t="shared" ca="1" si="12"/>
        <v>0</v>
      </c>
      <c r="H61" s="21">
        <f t="shared" ca="1" si="12"/>
        <v>0</v>
      </c>
      <c r="I61" s="21">
        <f t="shared" ca="1" si="12"/>
        <v>0</v>
      </c>
      <c r="J61" s="21">
        <f t="shared" ca="1" si="12"/>
        <v>0</v>
      </c>
      <c r="K61" s="21">
        <f t="shared" ca="1" si="12"/>
        <v>0</v>
      </c>
      <c r="L61" s="21">
        <f t="shared" ca="1" si="12"/>
        <v>0</v>
      </c>
      <c r="M61" s="21">
        <f t="shared" ca="1" si="12"/>
        <v>0</v>
      </c>
      <c r="N61" s="21">
        <f t="shared" ca="1" si="12"/>
        <v>0</v>
      </c>
      <c r="O61" s="21">
        <f t="shared" ca="1" si="13"/>
        <v>0</v>
      </c>
      <c r="P61" s="21">
        <f t="shared" ca="1" si="13"/>
        <v>0</v>
      </c>
      <c r="Q61" s="21">
        <f t="shared" ca="1" si="13"/>
        <v>0</v>
      </c>
      <c r="R61" s="21">
        <f t="shared" ca="1" si="13"/>
        <v>0</v>
      </c>
      <c r="S61" s="21">
        <f t="shared" ca="1" si="13"/>
        <v>0</v>
      </c>
      <c r="T61" s="21">
        <f t="shared" ca="1" si="13"/>
        <v>0</v>
      </c>
      <c r="U61" s="21">
        <f t="shared" ca="1" si="13"/>
        <v>0</v>
      </c>
      <c r="V61" s="22">
        <f t="shared" ref="V61" ca="1" si="14">+SUM(D61:U61)</f>
        <v>0</v>
      </c>
    </row>
    <row r="62" spans="1:22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12"/>
        <v>0</v>
      </c>
      <c r="E62" s="21">
        <f t="shared" ca="1" si="12"/>
        <v>0</v>
      </c>
      <c r="F62" s="21">
        <f t="shared" ca="1" si="12"/>
        <v>0</v>
      </c>
      <c r="G62" s="21">
        <f t="shared" ca="1" si="12"/>
        <v>0</v>
      </c>
      <c r="H62" s="21">
        <f t="shared" ca="1" si="12"/>
        <v>0</v>
      </c>
      <c r="I62" s="21">
        <f t="shared" ca="1" si="12"/>
        <v>0</v>
      </c>
      <c r="J62" s="21">
        <f t="shared" ca="1" si="12"/>
        <v>0</v>
      </c>
      <c r="K62" s="21">
        <f t="shared" ca="1" si="12"/>
        <v>0</v>
      </c>
      <c r="L62" s="21">
        <f t="shared" ca="1" si="12"/>
        <v>0</v>
      </c>
      <c r="M62" s="21">
        <f t="shared" ca="1" si="12"/>
        <v>0</v>
      </c>
      <c r="N62" s="21">
        <f t="shared" ca="1" si="12"/>
        <v>0</v>
      </c>
      <c r="O62" s="21">
        <f t="shared" ca="1" si="13"/>
        <v>0</v>
      </c>
      <c r="P62" s="21">
        <f t="shared" ca="1" si="13"/>
        <v>0</v>
      </c>
      <c r="Q62" s="21">
        <f t="shared" ca="1" si="13"/>
        <v>0</v>
      </c>
      <c r="R62" s="21">
        <f t="shared" ca="1" si="13"/>
        <v>0</v>
      </c>
      <c r="S62" s="21">
        <f t="shared" ca="1" si="13"/>
        <v>0</v>
      </c>
      <c r="T62" s="21">
        <f t="shared" ca="1" si="13"/>
        <v>0</v>
      </c>
      <c r="U62" s="21">
        <f t="shared" ca="1" si="13"/>
        <v>0</v>
      </c>
      <c r="V62" s="22">
        <f t="shared" ref="V62:V75" ca="1" si="15">+SUM(D62:U62)</f>
        <v>0</v>
      </c>
    </row>
    <row r="63" spans="1:22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12"/>
        <v>0</v>
      </c>
      <c r="E63" s="21">
        <f t="shared" ca="1" si="12"/>
        <v>0</v>
      </c>
      <c r="F63" s="21">
        <f t="shared" ca="1" si="12"/>
        <v>0</v>
      </c>
      <c r="G63" s="21">
        <f t="shared" ca="1" si="12"/>
        <v>0</v>
      </c>
      <c r="H63" s="21">
        <f t="shared" ca="1" si="12"/>
        <v>0</v>
      </c>
      <c r="I63" s="21">
        <f t="shared" ca="1" si="12"/>
        <v>0</v>
      </c>
      <c r="J63" s="21">
        <f t="shared" ca="1" si="12"/>
        <v>0</v>
      </c>
      <c r="K63" s="21">
        <f t="shared" ca="1" si="12"/>
        <v>0</v>
      </c>
      <c r="L63" s="21">
        <f t="shared" ca="1" si="12"/>
        <v>0</v>
      </c>
      <c r="M63" s="21">
        <f t="shared" ca="1" si="12"/>
        <v>0</v>
      </c>
      <c r="N63" s="21">
        <f t="shared" ca="1" si="12"/>
        <v>0</v>
      </c>
      <c r="O63" s="21">
        <f t="shared" ca="1" si="13"/>
        <v>0</v>
      </c>
      <c r="P63" s="21">
        <f t="shared" ca="1" si="13"/>
        <v>0</v>
      </c>
      <c r="Q63" s="21">
        <f t="shared" ca="1" si="13"/>
        <v>0</v>
      </c>
      <c r="R63" s="21">
        <f t="shared" ca="1" si="13"/>
        <v>0</v>
      </c>
      <c r="S63" s="21">
        <f t="shared" ca="1" si="13"/>
        <v>0</v>
      </c>
      <c r="T63" s="21">
        <f t="shared" ca="1" si="13"/>
        <v>0</v>
      </c>
      <c r="U63" s="21">
        <f t="shared" ca="1" si="13"/>
        <v>0</v>
      </c>
      <c r="V63" s="22">
        <f t="shared" ca="1" si="15"/>
        <v>0</v>
      </c>
    </row>
    <row r="64" spans="1:22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12"/>
        <v>0</v>
      </c>
      <c r="E64" s="21">
        <f t="shared" ca="1" si="12"/>
        <v>0</v>
      </c>
      <c r="F64" s="21">
        <f t="shared" ca="1" si="12"/>
        <v>0</v>
      </c>
      <c r="G64" s="21">
        <f t="shared" ca="1" si="12"/>
        <v>0</v>
      </c>
      <c r="H64" s="21">
        <f t="shared" ca="1" si="12"/>
        <v>0</v>
      </c>
      <c r="I64" s="21">
        <f t="shared" ca="1" si="12"/>
        <v>0</v>
      </c>
      <c r="J64" s="21">
        <f t="shared" ca="1" si="12"/>
        <v>0</v>
      </c>
      <c r="K64" s="21">
        <f t="shared" ca="1" si="12"/>
        <v>0</v>
      </c>
      <c r="L64" s="21">
        <f t="shared" ca="1" si="12"/>
        <v>0</v>
      </c>
      <c r="M64" s="21">
        <f t="shared" ca="1" si="12"/>
        <v>0</v>
      </c>
      <c r="N64" s="21">
        <f t="shared" ca="1" si="12"/>
        <v>0</v>
      </c>
      <c r="O64" s="21">
        <f t="shared" ca="1" si="13"/>
        <v>0</v>
      </c>
      <c r="P64" s="21">
        <f t="shared" ca="1" si="13"/>
        <v>0</v>
      </c>
      <c r="Q64" s="21">
        <f t="shared" ca="1" si="13"/>
        <v>0</v>
      </c>
      <c r="R64" s="21">
        <f t="shared" ca="1" si="13"/>
        <v>0</v>
      </c>
      <c r="S64" s="21">
        <f t="shared" ca="1" si="13"/>
        <v>0</v>
      </c>
      <c r="T64" s="21">
        <f t="shared" ca="1" si="13"/>
        <v>0</v>
      </c>
      <c r="U64" s="21">
        <f t="shared" ca="1" si="13"/>
        <v>0</v>
      </c>
      <c r="V64" s="22">
        <f t="shared" ca="1" si="15"/>
        <v>0</v>
      </c>
    </row>
    <row r="65" spans="1:22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12"/>
        <v>0</v>
      </c>
      <c r="E65" s="21">
        <f t="shared" ca="1" si="12"/>
        <v>0</v>
      </c>
      <c r="F65" s="21">
        <f t="shared" ca="1" si="12"/>
        <v>0</v>
      </c>
      <c r="G65" s="21">
        <f t="shared" ca="1" si="12"/>
        <v>0</v>
      </c>
      <c r="H65" s="21">
        <f t="shared" ca="1" si="12"/>
        <v>0</v>
      </c>
      <c r="I65" s="21">
        <f t="shared" ca="1" si="12"/>
        <v>0</v>
      </c>
      <c r="J65" s="21">
        <f t="shared" ca="1" si="12"/>
        <v>0</v>
      </c>
      <c r="K65" s="21">
        <f t="shared" ca="1" si="12"/>
        <v>0</v>
      </c>
      <c r="L65" s="21">
        <f t="shared" ca="1" si="12"/>
        <v>0</v>
      </c>
      <c r="M65" s="21">
        <f t="shared" ca="1" si="12"/>
        <v>0</v>
      </c>
      <c r="N65" s="21">
        <f t="shared" ca="1" si="12"/>
        <v>0</v>
      </c>
      <c r="O65" s="21">
        <f t="shared" ca="1" si="13"/>
        <v>0</v>
      </c>
      <c r="P65" s="21">
        <f t="shared" ca="1" si="13"/>
        <v>0</v>
      </c>
      <c r="Q65" s="21">
        <f t="shared" ca="1" si="13"/>
        <v>0</v>
      </c>
      <c r="R65" s="21">
        <f t="shared" ca="1" si="13"/>
        <v>0</v>
      </c>
      <c r="S65" s="21">
        <f t="shared" ca="1" si="13"/>
        <v>0</v>
      </c>
      <c r="T65" s="21">
        <f t="shared" ca="1" si="13"/>
        <v>0</v>
      </c>
      <c r="U65" s="21">
        <f t="shared" ca="1" si="13"/>
        <v>0</v>
      </c>
      <c r="V65" s="22">
        <f t="shared" ca="1" si="15"/>
        <v>0</v>
      </c>
    </row>
    <row r="66" spans="1:22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12"/>
        <v>0</v>
      </c>
      <c r="E66" s="21">
        <f t="shared" ca="1" si="12"/>
        <v>0</v>
      </c>
      <c r="F66" s="21">
        <f t="shared" ca="1" si="12"/>
        <v>0</v>
      </c>
      <c r="G66" s="21">
        <f t="shared" ca="1" si="12"/>
        <v>0</v>
      </c>
      <c r="H66" s="21">
        <f t="shared" ca="1" si="12"/>
        <v>0</v>
      </c>
      <c r="I66" s="21">
        <f t="shared" ca="1" si="12"/>
        <v>0</v>
      </c>
      <c r="J66" s="21">
        <f t="shared" ca="1" si="12"/>
        <v>0</v>
      </c>
      <c r="K66" s="21">
        <f t="shared" ca="1" si="12"/>
        <v>0</v>
      </c>
      <c r="L66" s="21">
        <f t="shared" ca="1" si="12"/>
        <v>0</v>
      </c>
      <c r="M66" s="21">
        <f t="shared" ca="1" si="12"/>
        <v>0</v>
      </c>
      <c r="N66" s="21">
        <f t="shared" ca="1" si="12"/>
        <v>0</v>
      </c>
      <c r="O66" s="21">
        <f t="shared" ca="1" si="13"/>
        <v>0</v>
      </c>
      <c r="P66" s="21">
        <f t="shared" ca="1" si="13"/>
        <v>0</v>
      </c>
      <c r="Q66" s="21">
        <f t="shared" ca="1" si="13"/>
        <v>0</v>
      </c>
      <c r="R66" s="21">
        <f t="shared" ca="1" si="13"/>
        <v>0</v>
      </c>
      <c r="S66" s="21">
        <f t="shared" ca="1" si="13"/>
        <v>0</v>
      </c>
      <c r="T66" s="21">
        <f t="shared" ca="1" si="13"/>
        <v>0</v>
      </c>
      <c r="U66" s="21">
        <f t="shared" ca="1" si="13"/>
        <v>0</v>
      </c>
      <c r="V66" s="22">
        <f t="shared" ca="1" si="15"/>
        <v>0</v>
      </c>
    </row>
    <row r="67" spans="1:22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12"/>
        <v>0</v>
      </c>
      <c r="E67" s="21">
        <f t="shared" ca="1" si="12"/>
        <v>0</v>
      </c>
      <c r="F67" s="21">
        <f t="shared" ca="1" si="12"/>
        <v>0</v>
      </c>
      <c r="G67" s="21">
        <f t="shared" ca="1" si="12"/>
        <v>0</v>
      </c>
      <c r="H67" s="21">
        <f t="shared" ca="1" si="12"/>
        <v>0</v>
      </c>
      <c r="I67" s="21">
        <f t="shared" ca="1" si="12"/>
        <v>0</v>
      </c>
      <c r="J67" s="21">
        <f t="shared" ca="1" si="12"/>
        <v>0</v>
      </c>
      <c r="K67" s="21">
        <f t="shared" ca="1" si="12"/>
        <v>0</v>
      </c>
      <c r="L67" s="21">
        <f t="shared" ca="1" si="12"/>
        <v>0</v>
      </c>
      <c r="M67" s="21">
        <f t="shared" ca="1" si="12"/>
        <v>0</v>
      </c>
      <c r="N67" s="21">
        <f t="shared" ca="1" si="12"/>
        <v>0</v>
      </c>
      <c r="O67" s="21">
        <f t="shared" ca="1" si="13"/>
        <v>0</v>
      </c>
      <c r="P67" s="21">
        <f t="shared" ca="1" si="13"/>
        <v>0</v>
      </c>
      <c r="Q67" s="21">
        <f t="shared" ca="1" si="13"/>
        <v>0</v>
      </c>
      <c r="R67" s="21">
        <f t="shared" ca="1" si="13"/>
        <v>0</v>
      </c>
      <c r="S67" s="21">
        <f t="shared" ca="1" si="13"/>
        <v>0</v>
      </c>
      <c r="T67" s="21">
        <f t="shared" ca="1" si="13"/>
        <v>0</v>
      </c>
      <c r="U67" s="21">
        <f t="shared" ca="1" si="13"/>
        <v>0</v>
      </c>
      <c r="V67" s="22">
        <f t="shared" ca="1" si="15"/>
        <v>0</v>
      </c>
    </row>
    <row r="68" spans="1:22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12"/>
        <v>0</v>
      </c>
      <c r="E68" s="21">
        <f t="shared" ca="1" si="12"/>
        <v>0</v>
      </c>
      <c r="F68" s="21">
        <f t="shared" ca="1" si="12"/>
        <v>0</v>
      </c>
      <c r="G68" s="21">
        <f t="shared" ca="1" si="12"/>
        <v>0</v>
      </c>
      <c r="H68" s="21">
        <f t="shared" ca="1" si="12"/>
        <v>0</v>
      </c>
      <c r="I68" s="21">
        <f t="shared" ca="1" si="12"/>
        <v>0</v>
      </c>
      <c r="J68" s="21">
        <f t="shared" ca="1" si="12"/>
        <v>0</v>
      </c>
      <c r="K68" s="21">
        <f t="shared" ca="1" si="12"/>
        <v>0</v>
      </c>
      <c r="L68" s="21">
        <f t="shared" ca="1" si="12"/>
        <v>0</v>
      </c>
      <c r="M68" s="21">
        <f t="shared" ca="1" si="12"/>
        <v>0</v>
      </c>
      <c r="N68" s="21">
        <f t="shared" ca="1" si="12"/>
        <v>0</v>
      </c>
      <c r="O68" s="21">
        <f t="shared" ca="1" si="13"/>
        <v>0</v>
      </c>
      <c r="P68" s="21">
        <f t="shared" ca="1" si="13"/>
        <v>0</v>
      </c>
      <c r="Q68" s="21">
        <f t="shared" ca="1" si="13"/>
        <v>0</v>
      </c>
      <c r="R68" s="21">
        <f t="shared" ca="1" si="13"/>
        <v>0</v>
      </c>
      <c r="S68" s="21">
        <f t="shared" ca="1" si="13"/>
        <v>0</v>
      </c>
      <c r="T68" s="21">
        <f t="shared" ca="1" si="13"/>
        <v>0</v>
      </c>
      <c r="U68" s="21">
        <f t="shared" ca="1" si="13"/>
        <v>0</v>
      </c>
      <c r="V68" s="22">
        <f t="shared" ca="1" si="15"/>
        <v>0</v>
      </c>
    </row>
    <row r="69" spans="1:22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12"/>
        <v>0</v>
      </c>
      <c r="E69" s="21">
        <f t="shared" ca="1" si="12"/>
        <v>0</v>
      </c>
      <c r="F69" s="21">
        <f t="shared" ca="1" si="12"/>
        <v>0</v>
      </c>
      <c r="G69" s="21">
        <f t="shared" ca="1" si="12"/>
        <v>0</v>
      </c>
      <c r="H69" s="21">
        <f t="shared" ca="1" si="12"/>
        <v>0</v>
      </c>
      <c r="I69" s="21">
        <f t="shared" ca="1" si="12"/>
        <v>0</v>
      </c>
      <c r="J69" s="21">
        <f t="shared" ca="1" si="12"/>
        <v>0</v>
      </c>
      <c r="K69" s="21">
        <f t="shared" ca="1" si="12"/>
        <v>0</v>
      </c>
      <c r="L69" s="21">
        <f t="shared" ca="1" si="12"/>
        <v>0</v>
      </c>
      <c r="M69" s="21">
        <f t="shared" ca="1" si="12"/>
        <v>0</v>
      </c>
      <c r="N69" s="21">
        <f t="shared" ca="1" si="12"/>
        <v>0</v>
      </c>
      <c r="O69" s="21">
        <f t="shared" ca="1" si="13"/>
        <v>0</v>
      </c>
      <c r="P69" s="21">
        <f t="shared" ca="1" si="13"/>
        <v>0</v>
      </c>
      <c r="Q69" s="21">
        <f t="shared" ca="1" si="13"/>
        <v>0</v>
      </c>
      <c r="R69" s="21">
        <f t="shared" ca="1" si="13"/>
        <v>0</v>
      </c>
      <c r="S69" s="21">
        <f t="shared" ca="1" si="13"/>
        <v>0</v>
      </c>
      <c r="T69" s="21">
        <f t="shared" ca="1" si="13"/>
        <v>0</v>
      </c>
      <c r="U69" s="21">
        <f t="shared" ca="1" si="13"/>
        <v>0</v>
      </c>
      <c r="V69" s="22">
        <f t="shared" ca="1" si="15"/>
        <v>0</v>
      </c>
    </row>
    <row r="70" spans="1:22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12"/>
        <v>0</v>
      </c>
      <c r="E70" s="21">
        <f t="shared" ca="1" si="12"/>
        <v>0</v>
      </c>
      <c r="F70" s="21">
        <f t="shared" ca="1" si="12"/>
        <v>0</v>
      </c>
      <c r="G70" s="21">
        <f t="shared" ca="1" si="12"/>
        <v>0</v>
      </c>
      <c r="H70" s="21">
        <f t="shared" ca="1" si="12"/>
        <v>0</v>
      </c>
      <c r="I70" s="21">
        <f t="shared" ca="1" si="12"/>
        <v>0</v>
      </c>
      <c r="J70" s="21">
        <f t="shared" ca="1" si="12"/>
        <v>0</v>
      </c>
      <c r="K70" s="21">
        <f t="shared" ca="1" si="12"/>
        <v>0</v>
      </c>
      <c r="L70" s="21">
        <f t="shared" ca="1" si="12"/>
        <v>0</v>
      </c>
      <c r="M70" s="21">
        <f t="shared" ca="1" si="12"/>
        <v>0</v>
      </c>
      <c r="N70" s="21">
        <f t="shared" ca="1" si="12"/>
        <v>0</v>
      </c>
      <c r="O70" s="21">
        <f t="shared" ca="1" si="13"/>
        <v>0</v>
      </c>
      <c r="P70" s="21">
        <f t="shared" ca="1" si="13"/>
        <v>0</v>
      </c>
      <c r="Q70" s="21">
        <f t="shared" ca="1" si="13"/>
        <v>0</v>
      </c>
      <c r="R70" s="21">
        <f t="shared" ca="1" si="13"/>
        <v>0</v>
      </c>
      <c r="S70" s="21">
        <f t="shared" ca="1" si="13"/>
        <v>0</v>
      </c>
      <c r="T70" s="21">
        <f t="shared" ca="1" si="13"/>
        <v>0</v>
      </c>
      <c r="U70" s="21">
        <f t="shared" ca="1" si="13"/>
        <v>0</v>
      </c>
      <c r="V70" s="22">
        <f t="shared" ca="1" si="15"/>
        <v>0</v>
      </c>
    </row>
    <row r="71" spans="1:22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S75" ca="1" si="16">IFERROR(INDIRECT("'"&amp;$B$2&amp;"'!"&amp;ADDRESS(MATCH($B71,INDIRECT("'"&amp;$B$2&amp;"'!$B$1:$B$1095"),0),MATCH(D$5,INDIRECT("'"&amp;$B$2&amp;"'!5:5"),0))),0)</f>
        <v>0</v>
      </c>
      <c r="E71" s="21">
        <f t="shared" ca="1" si="16"/>
        <v>0</v>
      </c>
      <c r="F71" s="21">
        <f t="shared" ca="1" si="16"/>
        <v>0</v>
      </c>
      <c r="G71" s="21">
        <f t="shared" ca="1" si="16"/>
        <v>0</v>
      </c>
      <c r="H71" s="21">
        <f t="shared" ca="1" si="16"/>
        <v>0</v>
      </c>
      <c r="I71" s="21">
        <f t="shared" ca="1" si="16"/>
        <v>0</v>
      </c>
      <c r="J71" s="21">
        <f t="shared" ca="1" si="16"/>
        <v>0</v>
      </c>
      <c r="K71" s="21">
        <f t="shared" ca="1" si="16"/>
        <v>0</v>
      </c>
      <c r="L71" s="21">
        <f t="shared" ca="1" si="16"/>
        <v>0</v>
      </c>
      <c r="M71" s="21">
        <f t="shared" ca="1" si="16"/>
        <v>0</v>
      </c>
      <c r="N71" s="21">
        <f t="shared" ca="1" si="16"/>
        <v>0</v>
      </c>
      <c r="O71" s="21">
        <f t="shared" ca="1" si="16"/>
        <v>0</v>
      </c>
      <c r="P71" s="21">
        <f t="shared" ca="1" si="16"/>
        <v>0</v>
      </c>
      <c r="Q71" s="21">
        <f t="shared" ca="1" si="16"/>
        <v>0</v>
      </c>
      <c r="R71" s="21">
        <f t="shared" ca="1" si="16"/>
        <v>0</v>
      </c>
      <c r="S71" s="21">
        <f t="shared" ca="1" si="16"/>
        <v>0</v>
      </c>
      <c r="T71" s="21">
        <f t="shared" ref="O71:U75" ca="1" si="17">IFERROR(INDIRECT("'"&amp;$B$2&amp;"'!"&amp;ADDRESS(MATCH($B71,INDIRECT("'"&amp;$B$2&amp;"'!$B$1:$B$1095"),0),MATCH(T$5,INDIRECT("'"&amp;$B$2&amp;"'!5:5"),0))),0)</f>
        <v>0</v>
      </c>
      <c r="U71" s="21">
        <f t="shared" ca="1" si="17"/>
        <v>0</v>
      </c>
      <c r="V71" s="22">
        <f t="shared" ca="1" si="15"/>
        <v>0</v>
      </c>
    </row>
    <row r="72" spans="1:22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6"/>
        <v>0</v>
      </c>
      <c r="E72" s="21">
        <f t="shared" ca="1" si="16"/>
        <v>0</v>
      </c>
      <c r="F72" s="21">
        <f t="shared" ca="1" si="16"/>
        <v>0</v>
      </c>
      <c r="G72" s="21">
        <f t="shared" ca="1" si="16"/>
        <v>0</v>
      </c>
      <c r="H72" s="21">
        <f t="shared" ca="1" si="16"/>
        <v>0</v>
      </c>
      <c r="I72" s="21">
        <f t="shared" ca="1" si="16"/>
        <v>0</v>
      </c>
      <c r="J72" s="21">
        <f t="shared" ca="1" si="16"/>
        <v>0</v>
      </c>
      <c r="K72" s="21">
        <f t="shared" ca="1" si="16"/>
        <v>0</v>
      </c>
      <c r="L72" s="21">
        <f t="shared" ca="1" si="16"/>
        <v>0</v>
      </c>
      <c r="M72" s="21">
        <f t="shared" ca="1" si="16"/>
        <v>0</v>
      </c>
      <c r="N72" s="21">
        <f t="shared" ca="1" si="16"/>
        <v>0</v>
      </c>
      <c r="O72" s="21">
        <f t="shared" ca="1" si="17"/>
        <v>0</v>
      </c>
      <c r="P72" s="21">
        <f t="shared" ca="1" si="17"/>
        <v>0</v>
      </c>
      <c r="Q72" s="21">
        <f t="shared" ca="1" si="17"/>
        <v>0</v>
      </c>
      <c r="R72" s="21">
        <f t="shared" ca="1" si="17"/>
        <v>0</v>
      </c>
      <c r="S72" s="21">
        <f t="shared" ca="1" si="17"/>
        <v>0</v>
      </c>
      <c r="T72" s="21">
        <f t="shared" ca="1" si="17"/>
        <v>0</v>
      </c>
      <c r="U72" s="21">
        <f t="shared" ca="1" si="17"/>
        <v>0</v>
      </c>
      <c r="V72" s="22">
        <f t="shared" ca="1" si="15"/>
        <v>0</v>
      </c>
    </row>
    <row r="73" spans="1:22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6"/>
        <v>0</v>
      </c>
      <c r="E73" s="21">
        <f t="shared" ca="1" si="16"/>
        <v>0</v>
      </c>
      <c r="F73" s="21">
        <f t="shared" ca="1" si="16"/>
        <v>0</v>
      </c>
      <c r="G73" s="21">
        <f t="shared" ca="1" si="16"/>
        <v>0</v>
      </c>
      <c r="H73" s="21">
        <f t="shared" ca="1" si="16"/>
        <v>0</v>
      </c>
      <c r="I73" s="21">
        <f t="shared" ca="1" si="16"/>
        <v>0</v>
      </c>
      <c r="J73" s="21">
        <f t="shared" ca="1" si="16"/>
        <v>0</v>
      </c>
      <c r="K73" s="21">
        <f t="shared" ca="1" si="16"/>
        <v>0</v>
      </c>
      <c r="L73" s="21">
        <f t="shared" ca="1" si="16"/>
        <v>0</v>
      </c>
      <c r="M73" s="21">
        <f t="shared" ca="1" si="16"/>
        <v>0</v>
      </c>
      <c r="N73" s="21">
        <f t="shared" ca="1" si="16"/>
        <v>0</v>
      </c>
      <c r="O73" s="21">
        <f t="shared" ca="1" si="17"/>
        <v>0</v>
      </c>
      <c r="P73" s="21">
        <f t="shared" ca="1" si="17"/>
        <v>0</v>
      </c>
      <c r="Q73" s="21">
        <f t="shared" ca="1" si="17"/>
        <v>0</v>
      </c>
      <c r="R73" s="21">
        <f t="shared" ca="1" si="17"/>
        <v>0</v>
      </c>
      <c r="S73" s="21">
        <f t="shared" ca="1" si="17"/>
        <v>0</v>
      </c>
      <c r="T73" s="21">
        <f t="shared" ca="1" si="17"/>
        <v>0</v>
      </c>
      <c r="U73" s="21">
        <f t="shared" ca="1" si="17"/>
        <v>0</v>
      </c>
      <c r="V73" s="22">
        <f t="shared" ca="1" si="15"/>
        <v>0</v>
      </c>
    </row>
    <row r="74" spans="1:22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6"/>
        <v>0</v>
      </c>
      <c r="E74" s="21">
        <f t="shared" ca="1" si="16"/>
        <v>0</v>
      </c>
      <c r="F74" s="21">
        <f t="shared" ca="1" si="16"/>
        <v>0</v>
      </c>
      <c r="G74" s="21">
        <f t="shared" ca="1" si="16"/>
        <v>0</v>
      </c>
      <c r="H74" s="21">
        <f t="shared" ca="1" si="16"/>
        <v>0</v>
      </c>
      <c r="I74" s="21">
        <f t="shared" ca="1" si="16"/>
        <v>0</v>
      </c>
      <c r="J74" s="21">
        <f t="shared" ca="1" si="16"/>
        <v>0</v>
      </c>
      <c r="K74" s="21">
        <f t="shared" ca="1" si="16"/>
        <v>0</v>
      </c>
      <c r="L74" s="21">
        <f t="shared" ca="1" si="16"/>
        <v>0</v>
      </c>
      <c r="M74" s="21">
        <f t="shared" ca="1" si="16"/>
        <v>0</v>
      </c>
      <c r="N74" s="21">
        <f t="shared" ca="1" si="16"/>
        <v>0</v>
      </c>
      <c r="O74" s="21">
        <f t="shared" ca="1" si="17"/>
        <v>0</v>
      </c>
      <c r="P74" s="21">
        <f t="shared" ca="1" si="17"/>
        <v>0</v>
      </c>
      <c r="Q74" s="21">
        <f t="shared" ca="1" si="17"/>
        <v>0</v>
      </c>
      <c r="R74" s="21">
        <f t="shared" ca="1" si="17"/>
        <v>0</v>
      </c>
      <c r="S74" s="21">
        <f t="shared" ca="1" si="17"/>
        <v>0</v>
      </c>
      <c r="T74" s="21">
        <f t="shared" ca="1" si="17"/>
        <v>0</v>
      </c>
      <c r="U74" s="21">
        <f t="shared" ca="1" si="17"/>
        <v>0</v>
      </c>
      <c r="V74" s="22">
        <f t="shared" ca="1" si="15"/>
        <v>0</v>
      </c>
    </row>
    <row r="75" spans="1:22" ht="13.8" x14ac:dyDescent="0.3">
      <c r="A75" s="64" t="s">
        <v>284</v>
      </c>
      <c r="B75" s="20">
        <v>3018</v>
      </c>
      <c r="C75" s="65" t="s">
        <v>252</v>
      </c>
      <c r="D75" s="21">
        <f t="shared" ca="1" si="16"/>
        <v>0</v>
      </c>
      <c r="E75" s="21">
        <f t="shared" ca="1" si="16"/>
        <v>0</v>
      </c>
      <c r="F75" s="21">
        <f t="shared" ca="1" si="16"/>
        <v>0</v>
      </c>
      <c r="G75" s="21">
        <f t="shared" ca="1" si="16"/>
        <v>0</v>
      </c>
      <c r="H75" s="21">
        <f t="shared" ca="1" si="16"/>
        <v>0</v>
      </c>
      <c r="I75" s="21">
        <f t="shared" ca="1" si="16"/>
        <v>0</v>
      </c>
      <c r="J75" s="21">
        <f t="shared" ca="1" si="16"/>
        <v>0</v>
      </c>
      <c r="K75" s="21">
        <f t="shared" ca="1" si="16"/>
        <v>0</v>
      </c>
      <c r="L75" s="21">
        <f t="shared" ca="1" si="16"/>
        <v>0</v>
      </c>
      <c r="M75" s="21">
        <f t="shared" ca="1" si="16"/>
        <v>0</v>
      </c>
      <c r="N75" s="21">
        <f t="shared" ca="1" si="16"/>
        <v>0</v>
      </c>
      <c r="O75" s="21">
        <f t="shared" ca="1" si="17"/>
        <v>0</v>
      </c>
      <c r="P75" s="21">
        <f t="shared" ca="1" si="17"/>
        <v>0</v>
      </c>
      <c r="Q75" s="21">
        <f t="shared" ca="1" si="17"/>
        <v>0</v>
      </c>
      <c r="R75" s="21">
        <f t="shared" ca="1" si="17"/>
        <v>0</v>
      </c>
      <c r="S75" s="21">
        <f t="shared" ca="1" si="17"/>
        <v>0</v>
      </c>
      <c r="T75" s="21">
        <f t="shared" ca="1" si="17"/>
        <v>0</v>
      </c>
      <c r="U75" s="21">
        <f t="shared" ca="1" si="17"/>
        <v>0</v>
      </c>
      <c r="V75" s="22">
        <f t="shared" ca="1" si="15"/>
        <v>0</v>
      </c>
    </row>
    <row r="76" spans="1:22" ht="13.8" x14ac:dyDescent="0.3">
      <c r="A76" s="66" t="s">
        <v>286</v>
      </c>
      <c r="B76" s="55">
        <v>9000</v>
      </c>
      <c r="C76" s="65" t="s">
        <v>287</v>
      </c>
      <c r="D76" s="56">
        <f t="shared" ref="D76:V76" ca="1" si="18">SUMIF($C$7:$C$75,"HD",D$7:D$75)</f>
        <v>51804322.554128394</v>
      </c>
      <c r="E76" s="56">
        <f t="shared" ca="1" si="18"/>
        <v>110657079.85333757</v>
      </c>
      <c r="F76" s="56">
        <f t="shared" ca="1" si="18"/>
        <v>3048047559.925374</v>
      </c>
      <c r="G76" s="56">
        <f t="shared" ca="1" si="18"/>
        <v>165850102.70349795</v>
      </c>
      <c r="H76" s="56">
        <f t="shared" ca="1" si="18"/>
        <v>4847395919.6121855</v>
      </c>
      <c r="I76" s="56">
        <f t="shared" ca="1" si="18"/>
        <v>9283320259.4055176</v>
      </c>
      <c r="J76" s="56">
        <f t="shared" ca="1" si="18"/>
        <v>0</v>
      </c>
      <c r="K76" s="56">
        <f t="shared" ca="1" si="18"/>
        <v>12035972.17</v>
      </c>
      <c r="L76" s="56">
        <f t="shared" ca="1" si="18"/>
        <v>0</v>
      </c>
      <c r="M76" s="56">
        <f t="shared" ca="1" si="18"/>
        <v>361188684.60000002</v>
      </c>
      <c r="N76" s="56">
        <f t="shared" ca="1" si="18"/>
        <v>330398738.17000002</v>
      </c>
      <c r="O76" s="56">
        <f t="shared" ca="1" si="18"/>
        <v>4486915353.2800007</v>
      </c>
      <c r="P76" s="56">
        <f t="shared" ca="1" si="18"/>
        <v>40723268.579999998</v>
      </c>
      <c r="Q76" s="56">
        <f t="shared" ca="1" si="18"/>
        <v>2075624437.8900001</v>
      </c>
      <c r="R76" s="56">
        <f t="shared" ca="1" si="18"/>
        <v>37978024.319999941</v>
      </c>
      <c r="S76" s="56">
        <f t="shared" ca="1" si="18"/>
        <v>0</v>
      </c>
      <c r="T76" s="56">
        <f t="shared" ca="1" si="18"/>
        <v>43129847.609999999</v>
      </c>
      <c r="U76" s="56">
        <f t="shared" ca="1" si="18"/>
        <v>342022224.05000001</v>
      </c>
      <c r="V76" s="56">
        <f t="shared" ca="1" si="18"/>
        <v>25237091794.724041</v>
      </c>
    </row>
    <row r="77" spans="1:22" ht="13.8" x14ac:dyDescent="0.3">
      <c r="A77" s="66" t="s">
        <v>289</v>
      </c>
      <c r="B77" s="55">
        <v>9001</v>
      </c>
      <c r="C77" s="65" t="s">
        <v>290</v>
      </c>
      <c r="D77" s="56">
        <f t="shared" ref="D77:V77" ca="1" si="19">SUMIF($C$7:$C$75,"H",D$7:D$75)+SUMIF($C$7:$C$75,"E",D$7:D$75)</f>
        <v>0</v>
      </c>
      <c r="E77" s="56">
        <f t="shared" ca="1" si="19"/>
        <v>0</v>
      </c>
      <c r="F77" s="56">
        <f t="shared" ca="1" si="19"/>
        <v>0</v>
      </c>
      <c r="G77" s="56">
        <f t="shared" ca="1" si="19"/>
        <v>0</v>
      </c>
      <c r="H77" s="56">
        <f t="shared" ca="1" si="19"/>
        <v>0</v>
      </c>
      <c r="I77" s="56">
        <f t="shared" ca="1" si="19"/>
        <v>0</v>
      </c>
      <c r="J77" s="56">
        <f t="shared" ca="1" si="19"/>
        <v>0</v>
      </c>
      <c r="K77" s="56">
        <f t="shared" ca="1" si="19"/>
        <v>0</v>
      </c>
      <c r="L77" s="56">
        <f t="shared" ca="1" si="19"/>
        <v>0</v>
      </c>
      <c r="M77" s="56">
        <f t="shared" ca="1" si="19"/>
        <v>0</v>
      </c>
      <c r="N77" s="56">
        <f t="shared" ca="1" si="19"/>
        <v>0</v>
      </c>
      <c r="O77" s="56">
        <f t="shared" ca="1" si="19"/>
        <v>0</v>
      </c>
      <c r="P77" s="56">
        <f t="shared" ca="1" si="19"/>
        <v>0</v>
      </c>
      <c r="Q77" s="56">
        <f t="shared" ca="1" si="19"/>
        <v>0</v>
      </c>
      <c r="R77" s="56">
        <f t="shared" ca="1" si="19"/>
        <v>0</v>
      </c>
      <c r="S77" s="56">
        <f t="shared" ca="1" si="19"/>
        <v>0</v>
      </c>
      <c r="T77" s="56">
        <f t="shared" ca="1" si="19"/>
        <v>0</v>
      </c>
      <c r="U77" s="56">
        <f t="shared" ca="1" si="19"/>
        <v>0</v>
      </c>
      <c r="V77" s="56">
        <f t="shared" ca="1" si="19"/>
        <v>0</v>
      </c>
    </row>
    <row r="78" spans="1:22" ht="13.8" x14ac:dyDescent="0.3">
      <c r="A78" s="66" t="s">
        <v>292</v>
      </c>
      <c r="B78" s="55">
        <v>9003</v>
      </c>
      <c r="C78" s="65" t="s">
        <v>293</v>
      </c>
      <c r="D78" s="56">
        <f t="shared" ref="D78:U78" ca="1" si="20">D76+D77</f>
        <v>51804322.554128394</v>
      </c>
      <c r="E78" s="56">
        <f t="shared" ca="1" si="20"/>
        <v>110657079.85333757</v>
      </c>
      <c r="F78" s="56">
        <f t="shared" ca="1" si="20"/>
        <v>3048047559.925374</v>
      </c>
      <c r="G78" s="56">
        <f t="shared" ca="1" si="20"/>
        <v>165850102.70349795</v>
      </c>
      <c r="H78" s="56">
        <f t="shared" ca="1" si="20"/>
        <v>4847395919.6121855</v>
      </c>
      <c r="I78" s="56">
        <f t="shared" ca="1" si="20"/>
        <v>9283320259.4055176</v>
      </c>
      <c r="J78" s="56">
        <f t="shared" ca="1" si="20"/>
        <v>0</v>
      </c>
      <c r="K78" s="56">
        <f t="shared" ca="1" si="20"/>
        <v>12035972.17</v>
      </c>
      <c r="L78" s="56">
        <f t="shared" ca="1" si="20"/>
        <v>0</v>
      </c>
      <c r="M78" s="56">
        <f t="shared" ca="1" si="20"/>
        <v>361188684.60000002</v>
      </c>
      <c r="N78" s="56">
        <f t="shared" ca="1" si="20"/>
        <v>330398738.17000002</v>
      </c>
      <c r="O78" s="56">
        <f t="shared" ca="1" si="20"/>
        <v>4486915353.2800007</v>
      </c>
      <c r="P78" s="56">
        <f t="shared" ca="1" si="20"/>
        <v>40723268.579999998</v>
      </c>
      <c r="Q78" s="56">
        <f t="shared" ca="1" si="20"/>
        <v>2075624437.8900001</v>
      </c>
      <c r="R78" s="56">
        <f t="shared" ca="1" si="20"/>
        <v>37978024.319999941</v>
      </c>
      <c r="S78" s="56">
        <f t="shared" ca="1" si="20"/>
        <v>0</v>
      </c>
      <c r="T78" s="56">
        <f t="shared" ca="1" si="20"/>
        <v>43129847.609999999</v>
      </c>
      <c r="U78" s="56">
        <f t="shared" ca="1" si="20"/>
        <v>342022224.05000001</v>
      </c>
      <c r="V78" s="56">
        <f ca="1">V76+V77</f>
        <v>25237091794.724041</v>
      </c>
    </row>
  </sheetData>
  <mergeCells count="1">
    <mergeCell ref="E2:G2"/>
  </mergeCells>
  <dataValidations count="1">
    <dataValidation type="list" allowBlank="1" showInputMessage="1" showErrorMessage="1" sqref="B2" xr:uid="{5E53BBB3-2FD2-4DD8-95F8-ADD45CE9882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BDFE-E59F-480E-8D40-1527C8A4360B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334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714</v>
      </c>
      <c r="E5" s="10">
        <v>715</v>
      </c>
      <c r="F5" s="10">
        <v>903</v>
      </c>
      <c r="G5" s="10">
        <v>716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75</v>
      </c>
      <c r="E6" s="7" t="s">
        <v>76</v>
      </c>
      <c r="F6" s="7" t="s">
        <v>77</v>
      </c>
      <c r="G6" s="7" t="s">
        <v>78</v>
      </c>
      <c r="H6" s="69" t="s">
        <v>335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443777452.66000032</v>
      </c>
      <c r="F8" s="21">
        <f t="shared" ca="1" si="0"/>
        <v>0</v>
      </c>
      <c r="G8" s="21">
        <f t="shared" ca="1" si="0"/>
        <v>35041404.559999943</v>
      </c>
      <c r="H8" s="22">
        <f t="shared" ca="1" si="1"/>
        <v>478818857.22000027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724509133.93999994</v>
      </c>
      <c r="F9" s="21">
        <f t="shared" ca="1" si="0"/>
        <v>161354442.74000004</v>
      </c>
      <c r="G9" s="21">
        <f t="shared" ca="1" si="0"/>
        <v>1581927.0600000003</v>
      </c>
      <c r="H9" s="22">
        <f t="shared" ca="1" si="1"/>
        <v>887445503.73999989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1749675683.10989</v>
      </c>
      <c r="F10" s="21">
        <f t="shared" ca="1" si="0"/>
        <v>0</v>
      </c>
      <c r="G10" s="21">
        <f t="shared" ca="1" si="0"/>
        <v>510564267.84999299</v>
      </c>
      <c r="H10" s="22">
        <f t="shared" ca="1" si="1"/>
        <v>2260239950.9598827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774361700.79999995</v>
      </c>
      <c r="F11" s="21">
        <f t="shared" ca="1" si="0"/>
        <v>2182.23</v>
      </c>
      <c r="G11" s="21">
        <f t="shared" ca="1" si="0"/>
        <v>9603800.8000000007</v>
      </c>
      <c r="H11" s="22">
        <f t="shared" ca="1" si="1"/>
        <v>783967683.82999992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870027508.98000002</v>
      </c>
      <c r="F13" s="21">
        <f t="shared" ca="1" si="0"/>
        <v>11120480.717405999</v>
      </c>
      <c r="G13" s="21">
        <f t="shared" ca="1" si="0"/>
        <v>20207235.629999999</v>
      </c>
      <c r="H13" s="22">
        <f t="shared" ca="1" si="1"/>
        <v>901355225.32740605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1369783997.6799998</v>
      </c>
      <c r="F14" s="21">
        <f t="shared" ca="1" si="0"/>
        <v>101350330.91</v>
      </c>
      <c r="G14" s="21">
        <f t="shared" ca="1" si="0"/>
        <v>1799170.3100000019</v>
      </c>
      <c r="H14" s="22">
        <f t="shared" ca="1" si="1"/>
        <v>1472933498.8999999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2987503.62</v>
      </c>
      <c r="F17" s="21">
        <f t="shared" ca="1" si="0"/>
        <v>0</v>
      </c>
      <c r="G17" s="21">
        <f t="shared" ca="1" si="0"/>
        <v>1557593.2999999998</v>
      </c>
      <c r="H17" s="22">
        <f t="shared" ca="1" si="1"/>
        <v>4545096.92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267484945.60000002</v>
      </c>
      <c r="F20" s="21">
        <f t="shared" ca="1" si="0"/>
        <v>11330335.890000001</v>
      </c>
      <c r="G20" s="21">
        <f t="shared" ca="1" si="0"/>
        <v>2650394.0699999998</v>
      </c>
      <c r="H20" s="22">
        <f t="shared" ca="1" si="1"/>
        <v>281465675.56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2315209.5699999998</v>
      </c>
      <c r="F21" s="21">
        <f t="shared" ca="1" si="0"/>
        <v>7376465.21</v>
      </c>
      <c r="G21" s="21">
        <f t="shared" ca="1" si="0"/>
        <v>3852355.32</v>
      </c>
      <c r="H21" s="22">
        <f t="shared" ca="1" si="1"/>
        <v>13544030.1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1463361367.8299999</v>
      </c>
      <c r="F22" s="21">
        <f t="shared" ca="1" si="0"/>
        <v>656363455.68000007</v>
      </c>
      <c r="G22" s="21">
        <f t="shared" ca="1" si="0"/>
        <v>17961745.73</v>
      </c>
      <c r="H22" s="22">
        <f t="shared" ca="1" si="1"/>
        <v>2137686569.24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7889041.8599999985</v>
      </c>
      <c r="F23" s="21">
        <f t="shared" ca="1" si="2"/>
        <v>120530.04</v>
      </c>
      <c r="G23" s="21">
        <f t="shared" ca="1" si="2"/>
        <v>1802791.2800000003</v>
      </c>
      <c r="H23" s="22">
        <f ca="1">+SUM(D23:G23)</f>
        <v>9812363.1799999997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21142570.3700004</v>
      </c>
      <c r="F24" s="21">
        <f t="shared" ca="1" si="2"/>
        <v>108361.5</v>
      </c>
      <c r="G24" s="21">
        <f t="shared" ca="1" si="2"/>
        <v>5985824.7500000596</v>
      </c>
      <c r="H24" s="22">
        <f ca="1">+SUM(D24:G24)</f>
        <v>27236756.620000459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2220658.8699999996</v>
      </c>
      <c r="F25" s="21">
        <f t="shared" ca="1" si="2"/>
        <v>29738.73</v>
      </c>
      <c r="G25" s="21">
        <f t="shared" ca="1" si="2"/>
        <v>276527.48999999987</v>
      </c>
      <c r="H25" s="22">
        <f t="shared" ref="H25:H46" ca="1" si="3">+SUM(D25:G25)</f>
        <v>2526925.0899999994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286273292.88144773</v>
      </c>
      <c r="F26" s="21">
        <f t="shared" ca="1" si="2"/>
        <v>27646896.674737003</v>
      </c>
      <c r="G26" s="21">
        <f t="shared" ca="1" si="2"/>
        <v>4824664.6316834725</v>
      </c>
      <c r="H26" s="22">
        <f t="shared" ca="1" si="3"/>
        <v>318744854.18786818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4350374.84</v>
      </c>
      <c r="F27" s="21">
        <f t="shared" ca="1" si="2"/>
        <v>0</v>
      </c>
      <c r="G27" s="21">
        <f t="shared" ca="1" si="2"/>
        <v>2138397.44</v>
      </c>
      <c r="H27" s="22">
        <f t="shared" ca="1" si="3"/>
        <v>6488772.2799999993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11986.76</v>
      </c>
      <c r="H28" s="22">
        <f t="shared" ca="1" si="3"/>
        <v>11986.76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7621090.1500000004</v>
      </c>
      <c r="F29" s="21">
        <f t="shared" ca="1" si="2"/>
        <v>24399.079999999998</v>
      </c>
      <c r="G29" s="21">
        <f t="shared" ca="1" si="2"/>
        <v>2220695.3600000003</v>
      </c>
      <c r="H29" s="22">
        <f t="shared" ca="1" si="3"/>
        <v>9866184.5899999999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128362856.93569642</v>
      </c>
      <c r="F30" s="21">
        <f t="shared" ca="1" si="2"/>
        <v>11431748.739999998</v>
      </c>
      <c r="G30" s="21">
        <f t="shared" ca="1" si="2"/>
        <v>14535424.75</v>
      </c>
      <c r="H30" s="22">
        <f t="shared" ca="1" si="3"/>
        <v>154330030.42569643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87983712.680000007</v>
      </c>
      <c r="F31" s="21">
        <f t="shared" ca="1" si="2"/>
        <v>59228.459374999999</v>
      </c>
      <c r="G31" s="21">
        <f t="shared" ca="1" si="2"/>
        <v>8072746.6900000004</v>
      </c>
      <c r="H31" s="22">
        <f t="shared" ca="1" si="3"/>
        <v>96115687.829374999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37021556.350000516</v>
      </c>
      <c r="F32" s="21">
        <f t="shared" ca="1" si="2"/>
        <v>68526.14</v>
      </c>
      <c r="G32" s="21">
        <f t="shared" ca="1" si="2"/>
        <v>4824735.8500000108</v>
      </c>
      <c r="H32" s="22">
        <f t="shared" ca="1" si="3"/>
        <v>41914818.340000525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2966249.6399999987</v>
      </c>
      <c r="F33" s="21">
        <f t="shared" ca="1" si="2"/>
        <v>25672.290000000005</v>
      </c>
      <c r="G33" s="21">
        <f t="shared" ca="1" si="2"/>
        <v>1243416.9499999979</v>
      </c>
      <c r="H33" s="22">
        <f t="shared" ca="1" si="3"/>
        <v>4235338.8799999971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51023.71</v>
      </c>
      <c r="F34" s="21">
        <f t="shared" ca="1" si="2"/>
        <v>0</v>
      </c>
      <c r="G34" s="21">
        <f t="shared" ca="1" si="2"/>
        <v>206864.44</v>
      </c>
      <c r="H34" s="22">
        <f t="shared" ca="1" si="3"/>
        <v>257888.15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975068</v>
      </c>
      <c r="F35" s="21">
        <f t="shared" ca="1" si="2"/>
        <v>15625</v>
      </c>
      <c r="G35" s="21">
        <f t="shared" ca="1" si="2"/>
        <v>167212</v>
      </c>
      <c r="H35" s="22">
        <f t="shared" ca="1" si="3"/>
        <v>1157905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339975612.65999919</v>
      </c>
      <c r="F37" s="21">
        <f t="shared" ca="1" si="2"/>
        <v>0</v>
      </c>
      <c r="G37" s="21">
        <f t="shared" ca="1" si="2"/>
        <v>898062.04</v>
      </c>
      <c r="H37" s="22">
        <f t="shared" ca="1" si="3"/>
        <v>340873674.69999921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32608779.489999998</v>
      </c>
      <c r="F38" s="21">
        <f t="shared" ca="1" si="2"/>
        <v>0</v>
      </c>
      <c r="G38" s="21">
        <f t="shared" ca="1" si="2"/>
        <v>458242.07</v>
      </c>
      <c r="H38" s="22">
        <f t="shared" ca="1" si="3"/>
        <v>33067021.559999999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1773437038.1500001</v>
      </c>
      <c r="F39" s="21">
        <f t="shared" ca="1" si="4"/>
        <v>11198500.609999999</v>
      </c>
      <c r="G39" s="21">
        <f t="shared" ca="1" si="4"/>
        <v>4627402.3600000003</v>
      </c>
      <c r="H39" s="22">
        <f t="shared" ca="1" si="3"/>
        <v>1789262941.1199999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139061.63</v>
      </c>
      <c r="H40" s="22">
        <f t="shared" ca="1" si="3"/>
        <v>139061.63</v>
      </c>
    </row>
    <row r="41" spans="1:8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2">
        <f t="shared" ca="1" si="3"/>
        <v>0</v>
      </c>
    </row>
    <row r="42" spans="1:8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0</v>
      </c>
      <c r="E42" s="21">
        <f t="shared" ca="1" si="4"/>
        <v>14714655.560000036</v>
      </c>
      <c r="F42" s="21">
        <f t="shared" ca="1" si="4"/>
        <v>0</v>
      </c>
      <c r="G42" s="21">
        <f t="shared" ca="1" si="4"/>
        <v>1135117.2600000016</v>
      </c>
      <c r="H42" s="22">
        <f t="shared" ref="H42" ca="1" si="5">+SUM(D42:G42)</f>
        <v>15849772.820000038</v>
      </c>
    </row>
    <row r="43" spans="1:8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531121.68000000005</v>
      </c>
      <c r="F43" s="21">
        <f t="shared" ca="1" si="4"/>
        <v>0</v>
      </c>
      <c r="G43" s="21">
        <f t="shared" ca="1" si="4"/>
        <v>116577.05999999998</v>
      </c>
      <c r="H43" s="22">
        <f t="shared" ca="1" si="3"/>
        <v>647698.74</v>
      </c>
    </row>
    <row r="44" spans="1:8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2">
        <f t="shared" ca="1" si="3"/>
        <v>0</v>
      </c>
    </row>
    <row r="45" spans="1:8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1397.45</v>
      </c>
      <c r="H45" s="22">
        <f t="shared" ca="1" si="3"/>
        <v>1397.45</v>
      </c>
    </row>
    <row r="46" spans="1:8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7257.76</v>
      </c>
      <c r="H46" s="22">
        <f t="shared" ca="1" si="3"/>
        <v>7257.76</v>
      </c>
    </row>
    <row r="47" spans="1:8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ref="H47:H60" ca="1" si="6">+SUM(D47:G47)</f>
        <v>0</v>
      </c>
    </row>
    <row r="48" spans="1:8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2">
        <f t="shared" ca="1" si="6"/>
        <v>0</v>
      </c>
    </row>
    <row r="49" spans="1:8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-71138.2</v>
      </c>
      <c r="H49" s="22">
        <f t="shared" ca="1" si="6"/>
        <v>-71138.2</v>
      </c>
    </row>
    <row r="50" spans="1:8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136878122.03664398</v>
      </c>
      <c r="F50" s="21">
        <f t="shared" ca="1" si="4"/>
        <v>11191706.452939002</v>
      </c>
      <c r="G50" s="21">
        <f t="shared" ca="1" si="4"/>
        <v>0</v>
      </c>
      <c r="H50" s="22">
        <f t="shared" ca="1" si="6"/>
        <v>148069828.48958299</v>
      </c>
    </row>
    <row r="51" spans="1:8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-74670.880000000092</v>
      </c>
      <c r="H51" s="22">
        <f t="shared" ca="1" si="6"/>
        <v>-74670.880000000092</v>
      </c>
    </row>
    <row r="52" spans="1:8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ref="H52" ca="1" si="7">+SUM(D52:G52)</f>
        <v>0</v>
      </c>
    </row>
    <row r="53" spans="1:8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ref="H53:H55" ca="1" si="8">+SUM(D53:G53)</f>
        <v>0</v>
      </c>
    </row>
    <row r="54" spans="1:8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8"/>
        <v>0</v>
      </c>
    </row>
    <row r="55" spans="1:8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G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2">
        <f t="shared" ca="1" si="8"/>
        <v>0</v>
      </c>
    </row>
    <row r="56" spans="1:8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2">
        <f t="shared" ca="1" si="6"/>
        <v>0</v>
      </c>
    </row>
    <row r="57" spans="1:8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2">
        <f t="shared" ca="1" si="6"/>
        <v>0</v>
      </c>
    </row>
    <row r="58" spans="1:8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ca="1" si="6"/>
        <v>0</v>
      </c>
    </row>
    <row r="59" spans="1:8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ca="1" si="6"/>
        <v>0</v>
      </c>
    </row>
    <row r="60" spans="1:8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6"/>
        <v>0</v>
      </c>
    </row>
    <row r="61" spans="1:8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ref="H61" ca="1" si="10">+SUM(D61:G61)</f>
        <v>0</v>
      </c>
    </row>
    <row r="62" spans="1:8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ref="H62:H75" ca="1" si="11">+SUM(D62:G62)</f>
        <v>0</v>
      </c>
    </row>
    <row r="63" spans="1:8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G75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2">
        <f t="shared" ca="1" si="11"/>
        <v>0</v>
      </c>
    </row>
    <row r="72" spans="1:8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2">
        <f t="shared" ca="1" si="11"/>
        <v>0</v>
      </c>
    </row>
    <row r="73" spans="1:8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2"/>
        <v>0</v>
      </c>
      <c r="E73" s="21">
        <f t="shared" ca="1" si="12"/>
        <v>0</v>
      </c>
      <c r="F73" s="21">
        <f t="shared" ca="1" si="12"/>
        <v>0</v>
      </c>
      <c r="G73" s="21">
        <f t="shared" ca="1" si="12"/>
        <v>0</v>
      </c>
      <c r="H73" s="22">
        <f t="shared" ca="1" si="11"/>
        <v>0</v>
      </c>
    </row>
    <row r="74" spans="1:8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2"/>
        <v>0</v>
      </c>
      <c r="E74" s="21">
        <f t="shared" ca="1" si="12"/>
        <v>0</v>
      </c>
      <c r="F74" s="21">
        <f t="shared" ca="1" si="12"/>
        <v>0</v>
      </c>
      <c r="G74" s="21">
        <f t="shared" ca="1" si="12"/>
        <v>0</v>
      </c>
      <c r="H74" s="22">
        <f t="shared" ca="1" si="11"/>
        <v>0</v>
      </c>
    </row>
    <row r="75" spans="1:8" ht="13.8" x14ac:dyDescent="0.3">
      <c r="A75" s="64" t="s">
        <v>284</v>
      </c>
      <c r="B75" s="20">
        <v>3018</v>
      </c>
      <c r="C75" s="65" t="s">
        <v>252</v>
      </c>
      <c r="D75" s="21">
        <f t="shared" ca="1" si="12"/>
        <v>0</v>
      </c>
      <c r="E75" s="21">
        <f t="shared" ca="1" si="12"/>
        <v>0</v>
      </c>
      <c r="F75" s="21">
        <f t="shared" ca="1" si="12"/>
        <v>0</v>
      </c>
      <c r="G75" s="21">
        <f t="shared" ca="1" si="12"/>
        <v>0</v>
      </c>
      <c r="H75" s="22">
        <f t="shared" ca="1" si="11"/>
        <v>0</v>
      </c>
    </row>
    <row r="76" spans="1:8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0</v>
      </c>
      <c r="E76" s="56">
        <f ca="1">SUMIF($C$7:$C$75,"HD",E$7:E$75)</f>
        <v>10553287329.653679</v>
      </c>
      <c r="F76" s="56">
        <f ca="1">SUMIF($C$7:$C$75,"HD",F$7:F$75)</f>
        <v>1010818627.0944571</v>
      </c>
      <c r="G76" s="56">
        <f ca="1">SUMIF($C$7:$C$75,"HD",G$7:G$75)</f>
        <v>658368491.57167661</v>
      </c>
      <c r="H76" s="56">
        <f ca="1">SUMIF($C$7:$C$75,"HD",H$7:H$75)</f>
        <v>12222474448.319809</v>
      </c>
    </row>
    <row r="77" spans="1:8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  <c r="G77" s="56">
        <f ca="1">SUMIF($C$7:$C$75,"H",G$7:G$75)+SUMIF($C$7:$C$75,"E",G$7:G$75)</f>
        <v>0</v>
      </c>
      <c r="H77" s="56">
        <f ca="1">SUMIF($C$7:$C$75,"H",H$7:H$75)+SUMIF($C$7:$C$75,"E",H$7:H$75)</f>
        <v>0</v>
      </c>
    </row>
    <row r="78" spans="1:8" ht="13.8" x14ac:dyDescent="0.3">
      <c r="A78" s="66" t="s">
        <v>292</v>
      </c>
      <c r="B78" s="55">
        <v>9003</v>
      </c>
      <c r="C78" s="65" t="s">
        <v>293</v>
      </c>
      <c r="D78" s="56">
        <f ca="1">D76+D77</f>
        <v>0</v>
      </c>
      <c r="E78" s="56">
        <f ca="1">E76+E77</f>
        <v>10553287329.653679</v>
      </c>
      <c r="F78" s="56">
        <f ca="1">F76+F77</f>
        <v>1010818627.0944571</v>
      </c>
      <c r="G78" s="56">
        <f ca="1">G76+G77</f>
        <v>658368491.57167661</v>
      </c>
      <c r="H78" s="56">
        <f ca="1">H76+H77</f>
        <v>12222474448.319809</v>
      </c>
    </row>
  </sheetData>
  <mergeCells count="1">
    <mergeCell ref="E2:G2"/>
  </mergeCells>
  <dataValidations count="1">
    <dataValidation type="list" allowBlank="1" showInputMessage="1" showErrorMessage="1" sqref="B2" xr:uid="{CFDD5DDB-54C4-4BA7-B04D-2B071323345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72D3-72F4-46D5-AD37-5824F4327522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715</v>
      </c>
      <c r="E5" s="10">
        <v>903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76</v>
      </c>
      <c r="E6" s="7" t="s">
        <v>77</v>
      </c>
      <c r="F6" s="69" t="s">
        <v>337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443777452.66000032</v>
      </c>
      <c r="E8" s="21">
        <f t="shared" ca="1" si="0"/>
        <v>0</v>
      </c>
      <c r="F8" s="22">
        <f t="shared" ca="1" si="1"/>
        <v>443777452.66000032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724509133.93999994</v>
      </c>
      <c r="E9" s="21">
        <f t="shared" ca="1" si="0"/>
        <v>161354442.74000004</v>
      </c>
      <c r="F9" s="22">
        <f t="shared" ca="1" si="1"/>
        <v>885863576.67999995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1749675683.10989</v>
      </c>
      <c r="E10" s="21">
        <f t="shared" ca="1" si="0"/>
        <v>0</v>
      </c>
      <c r="F10" s="22">
        <f t="shared" ca="1" si="1"/>
        <v>1749675683.10989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774361700.79999995</v>
      </c>
      <c r="E11" s="21">
        <f t="shared" ca="1" si="0"/>
        <v>2182.23</v>
      </c>
      <c r="F11" s="22">
        <f t="shared" ca="1" si="1"/>
        <v>774363883.02999997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870027508.98000002</v>
      </c>
      <c r="E13" s="21">
        <f t="shared" ca="1" si="0"/>
        <v>11120480.717405999</v>
      </c>
      <c r="F13" s="22">
        <f t="shared" ca="1" si="1"/>
        <v>881147989.69740605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1369783997.6799998</v>
      </c>
      <c r="E14" s="21">
        <f t="shared" ca="1" si="0"/>
        <v>101350330.91</v>
      </c>
      <c r="F14" s="22">
        <f t="shared" ca="1" si="1"/>
        <v>1471134328.5899999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2987503.62</v>
      </c>
      <c r="E17" s="21">
        <f t="shared" ca="1" si="0"/>
        <v>0</v>
      </c>
      <c r="F17" s="22">
        <f t="shared" ca="1" si="1"/>
        <v>2987503.62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267484945.60000002</v>
      </c>
      <c r="E20" s="21">
        <f t="shared" ca="1" si="0"/>
        <v>11330335.890000001</v>
      </c>
      <c r="F20" s="22">
        <f t="shared" ca="1" si="1"/>
        <v>278815281.49000001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2315209.5699999998</v>
      </c>
      <c r="E21" s="21">
        <f t="shared" ca="1" si="0"/>
        <v>7376465.21</v>
      </c>
      <c r="F21" s="22">
        <f t="shared" ca="1" si="1"/>
        <v>9691674.7799999993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1463361367.8299999</v>
      </c>
      <c r="E22" s="21">
        <f t="shared" ca="1" si="0"/>
        <v>656363455.68000007</v>
      </c>
      <c r="F22" s="22">
        <f t="shared" ca="1" si="1"/>
        <v>2119724823.51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7889041.8599999985</v>
      </c>
      <c r="E23" s="21">
        <f t="shared" ca="1" si="2"/>
        <v>120530.04</v>
      </c>
      <c r="F23" s="22">
        <f ca="1">+SUM(D23:E23)</f>
        <v>8009571.8999999985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21142570.3700004</v>
      </c>
      <c r="E24" s="21">
        <f t="shared" ca="1" si="2"/>
        <v>108361.5</v>
      </c>
      <c r="F24" s="22">
        <f ca="1">+SUM(D24:E24)</f>
        <v>21250931.8700004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2220658.8699999996</v>
      </c>
      <c r="E25" s="21">
        <f t="shared" ca="1" si="2"/>
        <v>29738.73</v>
      </c>
      <c r="F25" s="22">
        <f t="shared" ref="F25:F46" ca="1" si="3">+SUM(D25:E25)</f>
        <v>2250397.5999999996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286273292.88144773</v>
      </c>
      <c r="E26" s="21">
        <f t="shared" ca="1" si="2"/>
        <v>27646896.674737003</v>
      </c>
      <c r="F26" s="22">
        <f t="shared" ca="1" si="3"/>
        <v>313920189.55618471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4350374.84</v>
      </c>
      <c r="E27" s="21">
        <f t="shared" ca="1" si="2"/>
        <v>0</v>
      </c>
      <c r="F27" s="22">
        <f t="shared" ca="1" si="3"/>
        <v>4350374.84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7621090.1500000004</v>
      </c>
      <c r="E29" s="21">
        <f t="shared" ca="1" si="2"/>
        <v>24399.079999999998</v>
      </c>
      <c r="F29" s="22">
        <f t="shared" ca="1" si="3"/>
        <v>7645489.2300000004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128362856.93569642</v>
      </c>
      <c r="E30" s="21">
        <f t="shared" ca="1" si="2"/>
        <v>11431748.739999998</v>
      </c>
      <c r="F30" s="22">
        <f t="shared" ca="1" si="3"/>
        <v>139794605.67569643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87983712.680000007</v>
      </c>
      <c r="E31" s="21">
        <f t="shared" ca="1" si="2"/>
        <v>59228.459374999999</v>
      </c>
      <c r="F31" s="22">
        <f t="shared" ca="1" si="3"/>
        <v>88042941.139375001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37021556.350000516</v>
      </c>
      <c r="E32" s="21">
        <f t="shared" ca="1" si="2"/>
        <v>68526.14</v>
      </c>
      <c r="F32" s="22">
        <f t="shared" ca="1" si="3"/>
        <v>37090082.490000516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2966249.6399999987</v>
      </c>
      <c r="E33" s="21">
        <f t="shared" ca="1" si="2"/>
        <v>25672.290000000005</v>
      </c>
      <c r="F33" s="22">
        <f t="shared" ca="1" si="3"/>
        <v>2991921.9299999988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51023.71</v>
      </c>
      <c r="E34" s="21">
        <f t="shared" ca="1" si="2"/>
        <v>0</v>
      </c>
      <c r="F34" s="22">
        <f t="shared" ca="1" si="3"/>
        <v>51023.71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975068</v>
      </c>
      <c r="E35" s="21">
        <f t="shared" ca="1" si="2"/>
        <v>15625</v>
      </c>
      <c r="F35" s="22">
        <f t="shared" ca="1" si="3"/>
        <v>990693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339975612.65999919</v>
      </c>
      <c r="E37" s="21">
        <f t="shared" ca="1" si="2"/>
        <v>0</v>
      </c>
      <c r="F37" s="22">
        <f t="shared" ca="1" si="3"/>
        <v>339975612.65999919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32608779.489999998</v>
      </c>
      <c r="E38" s="21">
        <f t="shared" ca="1" si="2"/>
        <v>0</v>
      </c>
      <c r="F38" s="22">
        <f t="shared" ca="1" si="3"/>
        <v>32608779.489999998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1773437038.1500001</v>
      </c>
      <c r="E39" s="21">
        <f t="shared" ca="1" si="4"/>
        <v>11198500.609999999</v>
      </c>
      <c r="F39" s="22">
        <f t="shared" ca="1" si="3"/>
        <v>1784635538.76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14714655.560000036</v>
      </c>
      <c r="E42" s="21">
        <f t="shared" ca="1" si="4"/>
        <v>0</v>
      </c>
      <c r="F42" s="22">
        <f t="shared" ref="F42" ca="1" si="5">+SUM(D42:E42)</f>
        <v>14714655.560000036</v>
      </c>
    </row>
    <row r="43" spans="1:6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531121.68000000005</v>
      </c>
      <c r="E43" s="21">
        <f t="shared" ca="1" si="4"/>
        <v>0</v>
      </c>
      <c r="F43" s="22">
        <f t="shared" ca="1" si="3"/>
        <v>531121.68000000005</v>
      </c>
    </row>
    <row r="44" spans="1:6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ca="1" si="6"/>
        <v>0</v>
      </c>
    </row>
    <row r="50" spans="1:6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136878122.03664398</v>
      </c>
      <c r="E50" s="21">
        <f t="shared" ca="1" si="4"/>
        <v>11191706.452939002</v>
      </c>
      <c r="F50" s="22">
        <f t="shared" ca="1" si="6"/>
        <v>148069828.48958299</v>
      </c>
    </row>
    <row r="51" spans="1:6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6"/>
        <v>0</v>
      </c>
    </row>
    <row r="52" spans="1:6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ref="F52" ca="1" si="7">+SUM(D52:E52)</f>
        <v>0</v>
      </c>
    </row>
    <row r="53" spans="1:6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9"/>
        <v>0</v>
      </c>
      <c r="E58" s="21">
        <f t="shared" ca="1" si="9"/>
        <v>0</v>
      </c>
      <c r="F58" s="22">
        <f t="shared" ca="1" si="6"/>
        <v>0</v>
      </c>
    </row>
    <row r="59" spans="1:6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9"/>
        <v>0</v>
      </c>
      <c r="E59" s="21">
        <f t="shared" ca="1" si="9"/>
        <v>0</v>
      </c>
      <c r="F59" s="22">
        <f t="shared" ca="1" si="6"/>
        <v>0</v>
      </c>
    </row>
    <row r="60" spans="1:6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0</v>
      </c>
      <c r="F60" s="22">
        <f t="shared" ca="1" si="6"/>
        <v>0</v>
      </c>
    </row>
    <row r="61" spans="1:6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0</v>
      </c>
      <c r="F61" s="22">
        <f t="shared" ref="F61" ca="1" si="10">+SUM(D61:E61)</f>
        <v>0</v>
      </c>
    </row>
    <row r="62" spans="1:6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0</v>
      </c>
      <c r="F62" s="22">
        <f t="shared" ref="F62:F75" ca="1" si="11">+SUM(D62:E62)</f>
        <v>0</v>
      </c>
    </row>
    <row r="63" spans="1:6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E75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2">
        <f t="shared" ca="1" si="11"/>
        <v>0</v>
      </c>
    </row>
    <row r="72" spans="1:6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2"/>
        <v>0</v>
      </c>
      <c r="E72" s="21">
        <f t="shared" ca="1" si="12"/>
        <v>0</v>
      </c>
      <c r="F72" s="22">
        <f t="shared" ca="1" si="11"/>
        <v>0</v>
      </c>
    </row>
    <row r="73" spans="1:6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2"/>
        <v>0</v>
      </c>
      <c r="E73" s="21">
        <f t="shared" ca="1" si="12"/>
        <v>0</v>
      </c>
      <c r="F73" s="22">
        <f t="shared" ca="1" si="11"/>
        <v>0</v>
      </c>
    </row>
    <row r="74" spans="1:6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2"/>
        <v>0</v>
      </c>
      <c r="E74" s="21">
        <f t="shared" ca="1" si="12"/>
        <v>0</v>
      </c>
      <c r="F74" s="22">
        <f t="shared" ca="1" si="11"/>
        <v>0</v>
      </c>
    </row>
    <row r="75" spans="1:6" ht="13.8" x14ac:dyDescent="0.3">
      <c r="A75" s="64" t="s">
        <v>284</v>
      </c>
      <c r="B75" s="20">
        <v>3018</v>
      </c>
      <c r="C75" s="65" t="s">
        <v>252</v>
      </c>
      <c r="D75" s="21">
        <f t="shared" ca="1" si="12"/>
        <v>0</v>
      </c>
      <c r="E75" s="21">
        <f t="shared" ca="1" si="12"/>
        <v>0</v>
      </c>
      <c r="F75" s="22">
        <f t="shared" ca="1" si="11"/>
        <v>0</v>
      </c>
    </row>
    <row r="76" spans="1:6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10553287329.653679</v>
      </c>
      <c r="E76" s="56">
        <f ca="1">SUMIF($C$7:$C$75,"HD",E$7:E$75)</f>
        <v>1010818627.0944571</v>
      </c>
      <c r="F76" s="56">
        <f ca="1">SUMIF($C$7:$C$75,"HD",F$7:F$75)</f>
        <v>11564105956.748135</v>
      </c>
    </row>
    <row r="77" spans="1:6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</row>
    <row r="78" spans="1:6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10553287329.653679</v>
      </c>
      <c r="E78" s="56">
        <f ca="1">E76+E77</f>
        <v>1010818627.0944571</v>
      </c>
      <c r="F78" s="56">
        <f ca="1">F76+F77</f>
        <v>11564105956.748135</v>
      </c>
    </row>
  </sheetData>
  <mergeCells count="1">
    <mergeCell ref="E2:G2"/>
  </mergeCells>
  <dataValidations count="1">
    <dataValidation type="list" allowBlank="1" showInputMessage="1" showErrorMessage="1" sqref="B2" xr:uid="{7D33A65F-186E-4C47-BEC4-C7796D7ACBF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DC19-B08D-4DD5-A2D0-536736FB69D7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338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728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2807071.4300000072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3423968.95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9879023.2100000009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17700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222363686.81999999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500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326354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1613319.98</v>
      </c>
    </row>
    <row r="47" spans="1: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</row>
    <row r="55" spans="1: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</row>
    <row r="56" spans="1: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</row>
    <row r="57" spans="1: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</row>
    <row r="58" spans="1: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</row>
    <row r="59" spans="1: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"/>
        <v>0</v>
      </c>
    </row>
    <row r="73" spans="1: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"/>
        <v>0</v>
      </c>
    </row>
    <row r="74" spans="1: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"/>
        <v>0</v>
      </c>
    </row>
    <row r="75" spans="1:4" ht="13.8" x14ac:dyDescent="0.3">
      <c r="A75" s="64" t="s">
        <v>284</v>
      </c>
      <c r="B75" s="20">
        <v>3018</v>
      </c>
      <c r="C75" s="65" t="s">
        <v>252</v>
      </c>
      <c r="D75" s="21">
        <f t="shared" ca="1" si="1"/>
        <v>0</v>
      </c>
    </row>
    <row r="76" spans="1:4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240431624.38999999</v>
      </c>
    </row>
    <row r="77" spans="1:4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</row>
    <row r="78" spans="1: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240431624.38999999</v>
      </c>
    </row>
  </sheetData>
  <mergeCells count="1">
    <mergeCell ref="E2:G2"/>
  </mergeCells>
  <dataValidations count="1">
    <dataValidation type="list" allowBlank="1" showInputMessage="1" showErrorMessage="1" sqref="B2" xr:uid="{1CBFFE5A-7EE5-4E47-9034-F5AEEC2F704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4E43-2B98-407D-AF6E-E24C073F0AB8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339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735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56694948.759999998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2500.9699999999998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</row>
    <row r="55" spans="1: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</row>
    <row r="56" spans="1: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</row>
    <row r="57" spans="1: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</row>
    <row r="58" spans="1: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</row>
    <row r="59" spans="1: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2007</v>
      </c>
      <c r="C60" s="65" t="s">
        <v>247</v>
      </c>
      <c r="D60" s="21">
        <f ca="1">IFERROR(INDIRECT("'"&amp;$B$2&amp;"'!"&amp;ADDRESS(MATCH($B60,INDIRECT("'"&amp;$B$2&amp;"'!$B$1:$B$1095"),0),MATCH(D$5,INDIRECT("'"&amp;$B$2&amp;"'!5:5"),0))),0)</f>
        <v>0</v>
      </c>
    </row>
    <row r="61" spans="1:4" ht="12.75" customHeight="1" x14ac:dyDescent="0.3">
      <c r="A61" s="64" t="s">
        <v>256</v>
      </c>
      <c r="B61" s="20">
        <v>2008</v>
      </c>
      <c r="C61" s="65" t="s">
        <v>247</v>
      </c>
      <c r="D61" s="21">
        <f ca="1">IFERROR(INDIRECT("'"&amp;$B$2&amp;"'!"&amp;ADDRESS(MATCH($B61,INDIRECT("'"&amp;$B$2&amp;"'!$B$1:$B$1095"),0),MATCH(D$5,INDIRECT("'"&amp;$B$2&amp;"'!5:5"),0))),0)</f>
        <v>0</v>
      </c>
    </row>
    <row r="62" spans="1: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"/>
        <v>0</v>
      </c>
    </row>
    <row r="73" spans="1: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"/>
        <v>0</v>
      </c>
    </row>
    <row r="74" spans="1: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"/>
        <v>0</v>
      </c>
    </row>
    <row r="75" spans="1:4" ht="13.8" x14ac:dyDescent="0.3">
      <c r="A75" s="64" t="s">
        <v>284</v>
      </c>
      <c r="B75" s="20">
        <v>3018</v>
      </c>
      <c r="C75" s="65" t="s">
        <v>252</v>
      </c>
      <c r="D75" s="21">
        <f t="shared" ca="1" si="1"/>
        <v>0</v>
      </c>
    </row>
    <row r="76" spans="1:4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56697449.729999997</v>
      </c>
    </row>
    <row r="77" spans="1:4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</row>
    <row r="78" spans="1: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56697449.729999997</v>
      </c>
    </row>
  </sheetData>
  <mergeCells count="1">
    <mergeCell ref="E2:G2"/>
  </mergeCells>
  <dataValidations count="1">
    <dataValidation type="list" allowBlank="1" showInputMessage="1" showErrorMessage="1" sqref="B2" xr:uid="{038CF7D9-22BD-44ED-A9B7-72A384EED9C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B0C3-52B7-4E46-AE09-A37B35C3F50C}">
  <dimension ref="A1:R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8" width="15.6640625" style="3" customWidth="1"/>
    <col min="19" max="16384" width="9.109375" style="3"/>
  </cols>
  <sheetData>
    <row r="1" spans="1:18" ht="15" customHeight="1" x14ac:dyDescent="0.3">
      <c r="A1" s="1" t="s">
        <v>0</v>
      </c>
      <c r="B1" s="2"/>
      <c r="C1" s="2"/>
    </row>
    <row r="2" spans="1:18" ht="15" customHeight="1" x14ac:dyDescent="0.3">
      <c r="A2" s="1" t="s">
        <v>340</v>
      </c>
      <c r="B2" s="68" t="s">
        <v>8</v>
      </c>
      <c r="C2" s="2"/>
      <c r="E2" s="81" t="s">
        <v>1</v>
      </c>
      <c r="F2" s="82"/>
      <c r="G2" s="83"/>
      <c r="H2" s="5"/>
    </row>
    <row r="3" spans="1:18" ht="15" customHeight="1" x14ac:dyDescent="0.3">
      <c r="A3" s="4" t="s">
        <v>357</v>
      </c>
      <c r="B3" s="2"/>
      <c r="C3" s="2"/>
    </row>
    <row r="4" spans="1:18" ht="22.5" customHeight="1" x14ac:dyDescent="0.25"/>
    <row r="5" spans="1:18" ht="22.5" customHeight="1" x14ac:dyDescent="0.25">
      <c r="D5" s="10">
        <v>719</v>
      </c>
      <c r="E5" s="10">
        <v>720</v>
      </c>
      <c r="F5" s="10">
        <v>721</v>
      </c>
      <c r="G5" s="10">
        <v>722</v>
      </c>
      <c r="H5" s="10">
        <v>725</v>
      </c>
      <c r="I5" s="10">
        <v>726</v>
      </c>
      <c r="J5" s="10">
        <v>730</v>
      </c>
      <c r="K5" s="10">
        <v>731</v>
      </c>
      <c r="L5" s="10">
        <v>732</v>
      </c>
      <c r="M5" s="10">
        <v>733</v>
      </c>
      <c r="N5" s="10">
        <v>734</v>
      </c>
      <c r="O5" s="10">
        <v>769</v>
      </c>
      <c r="P5" s="10">
        <v>770</v>
      </c>
      <c r="Q5" s="10">
        <v>771</v>
      </c>
      <c r="R5" s="69"/>
    </row>
    <row r="6" spans="1:18" ht="79.5" customHeight="1" x14ac:dyDescent="0.25">
      <c r="A6" s="63" t="s">
        <v>142</v>
      </c>
      <c r="B6" s="63" t="s">
        <v>143</v>
      </c>
      <c r="C6" s="63" t="s">
        <v>144</v>
      </c>
      <c r="D6" s="7" t="s">
        <v>84</v>
      </c>
      <c r="E6" s="7" t="s">
        <v>85</v>
      </c>
      <c r="F6" s="7" t="s">
        <v>86</v>
      </c>
      <c r="G6" s="7" t="s">
        <v>87</v>
      </c>
      <c r="H6" s="7" t="s">
        <v>88</v>
      </c>
      <c r="I6" s="7" t="s">
        <v>89</v>
      </c>
      <c r="J6" s="7" t="s">
        <v>90</v>
      </c>
      <c r="K6" s="7" t="s">
        <v>91</v>
      </c>
      <c r="L6" s="7" t="s">
        <v>92</v>
      </c>
      <c r="M6" s="7" t="s">
        <v>93</v>
      </c>
      <c r="N6" s="7" t="s">
        <v>94</v>
      </c>
      <c r="O6" s="7" t="s">
        <v>95</v>
      </c>
      <c r="P6" s="7" t="s">
        <v>96</v>
      </c>
      <c r="Q6" s="7" t="s">
        <v>341</v>
      </c>
      <c r="R6" s="69" t="s">
        <v>342</v>
      </c>
    </row>
    <row r="7" spans="1:1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Q22" ca="1" si="0">IFERROR(INDIRECT("'"&amp;$B$2&amp;"'!"&amp;ADDRESS(MATCH($B7,INDIRECT("'"&amp;$B$2&amp;"'!$B$1:$B$1095"),0),MATCH(D$5,INDIRECT("'"&amp;$B$2&amp;"'!5:5"),0))),0)</f>
        <v>284055.11</v>
      </c>
      <c r="E7" s="21">
        <f t="shared" ca="1" si="0"/>
        <v>14282535.710000001</v>
      </c>
      <c r="F7" s="21">
        <f t="shared" ca="1" si="0"/>
        <v>0</v>
      </c>
      <c r="G7" s="21">
        <f t="shared" ca="1" si="0"/>
        <v>2090635.64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4298961.78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2">
        <f ca="1">+SUM(D7:Q7)</f>
        <v>20956188.240000002</v>
      </c>
    </row>
    <row r="8" spans="1:1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39482315.459999979</v>
      </c>
      <c r="E8" s="21">
        <f t="shared" ca="1" si="0"/>
        <v>277806689.96999997</v>
      </c>
      <c r="F8" s="21">
        <f t="shared" ca="1" si="0"/>
        <v>15415.999999999854</v>
      </c>
      <c r="G8" s="21">
        <f t="shared" ca="1" si="0"/>
        <v>0</v>
      </c>
      <c r="H8" s="21">
        <f t="shared" ca="1" si="0"/>
        <v>0</v>
      </c>
      <c r="I8" s="21">
        <f t="shared" ca="1" si="0"/>
        <v>1333268.1499999985</v>
      </c>
      <c r="J8" s="21">
        <f t="shared" ca="1" si="0"/>
        <v>125481.35000000009</v>
      </c>
      <c r="K8" s="21">
        <f t="shared" ca="1" si="0"/>
        <v>72172.920000000042</v>
      </c>
      <c r="L8" s="21">
        <f t="shared" ca="1" si="0"/>
        <v>0</v>
      </c>
      <c r="M8" s="21">
        <f t="shared" ca="1" si="0"/>
        <v>39306324.800000012</v>
      </c>
      <c r="N8" s="21">
        <f t="shared" ca="1" si="0"/>
        <v>0</v>
      </c>
      <c r="O8" s="21">
        <f t="shared" ca="1" si="0"/>
        <v>0</v>
      </c>
      <c r="P8" s="21">
        <f t="shared" ca="1" si="0"/>
        <v>0</v>
      </c>
      <c r="Q8" s="21">
        <f t="shared" ca="1" si="0"/>
        <v>-3548035.3300000131</v>
      </c>
      <c r="R8" s="22">
        <f t="shared" ref="R8:R18" ca="1" si="1">+SUM(D8:Q8)</f>
        <v>354593633.31999993</v>
      </c>
    </row>
    <row r="9" spans="1:1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1062249.1599999997</v>
      </c>
      <c r="E9" s="21">
        <f t="shared" ca="1" si="0"/>
        <v>67401942.990000159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58725.499999999993</v>
      </c>
      <c r="J9" s="21">
        <f t="shared" ca="1" si="0"/>
        <v>4318916.93</v>
      </c>
      <c r="K9" s="21">
        <f t="shared" ca="1" si="0"/>
        <v>480</v>
      </c>
      <c r="L9" s="21">
        <f t="shared" ca="1" si="0"/>
        <v>0</v>
      </c>
      <c r="M9" s="21">
        <f t="shared" ca="1" si="0"/>
        <v>51420237.510000005</v>
      </c>
      <c r="N9" s="21">
        <f t="shared" ca="1" si="0"/>
        <v>0</v>
      </c>
      <c r="O9" s="21">
        <f t="shared" ca="1" si="0"/>
        <v>0</v>
      </c>
      <c r="P9" s="21">
        <f t="shared" ca="1" si="0"/>
        <v>0</v>
      </c>
      <c r="Q9" s="21">
        <f t="shared" ca="1" si="0"/>
        <v>21275487.969999999</v>
      </c>
      <c r="R9" s="22">
        <f t="shared" ca="1" si="1"/>
        <v>145538040.06000018</v>
      </c>
    </row>
    <row r="10" spans="1:1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80927711.280000001</v>
      </c>
      <c r="E10" s="21">
        <f t="shared" ca="1" si="0"/>
        <v>442698825.740071</v>
      </c>
      <c r="F10" s="21">
        <f t="shared" ca="1" si="0"/>
        <v>3.0013325158506632E-11</v>
      </c>
      <c r="G10" s="21">
        <f t="shared" ca="1" si="0"/>
        <v>0</v>
      </c>
      <c r="H10" s="21">
        <f t="shared" ca="1" si="0"/>
        <v>0</v>
      </c>
      <c r="I10" s="21">
        <f t="shared" ca="1" si="0"/>
        <v>172444.38</v>
      </c>
      <c r="J10" s="21">
        <f t="shared" ca="1" si="0"/>
        <v>23348414.170000002</v>
      </c>
      <c r="K10" s="21">
        <f t="shared" ca="1" si="0"/>
        <v>0</v>
      </c>
      <c r="L10" s="21">
        <f t="shared" ca="1" si="0"/>
        <v>0</v>
      </c>
      <c r="M10" s="21">
        <f t="shared" ca="1" si="0"/>
        <v>234283695.39999998</v>
      </c>
      <c r="N10" s="21">
        <f t="shared" ca="1" si="0"/>
        <v>0</v>
      </c>
      <c r="O10" s="21">
        <f t="shared" ca="1" si="0"/>
        <v>0</v>
      </c>
      <c r="P10" s="21">
        <f t="shared" ca="1" si="0"/>
        <v>0</v>
      </c>
      <c r="Q10" s="21">
        <f t="shared" ca="1" si="0"/>
        <v>753222.86</v>
      </c>
      <c r="R10" s="22">
        <f t="shared" ca="1" si="1"/>
        <v>782184313.83007097</v>
      </c>
    </row>
    <row r="11" spans="1:1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211577.1</v>
      </c>
      <c r="E11" s="21">
        <f t="shared" ca="1" si="0"/>
        <v>3265757.31</v>
      </c>
      <c r="F11" s="21">
        <f t="shared" ca="1" si="0"/>
        <v>476.6</v>
      </c>
      <c r="G11" s="21">
        <f t="shared" ca="1" si="0"/>
        <v>0</v>
      </c>
      <c r="H11" s="21">
        <f t="shared" ca="1" si="0"/>
        <v>0</v>
      </c>
      <c r="I11" s="21">
        <f t="shared" ca="1" si="0"/>
        <v>19158.900000000001</v>
      </c>
      <c r="J11" s="21">
        <f t="shared" ca="1" si="0"/>
        <v>1671176.4</v>
      </c>
      <c r="K11" s="21">
        <f t="shared" ca="1" si="0"/>
        <v>-2085.0500000000002</v>
      </c>
      <c r="L11" s="21">
        <f t="shared" ca="1" si="0"/>
        <v>0</v>
      </c>
      <c r="M11" s="21">
        <f t="shared" ca="1" si="0"/>
        <v>1472.5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2">
        <f t="shared" ca="1" si="1"/>
        <v>5167533.7600000007</v>
      </c>
    </row>
    <row r="12" spans="1:1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2">
        <f t="shared" ca="1" si="1"/>
        <v>0</v>
      </c>
    </row>
    <row r="13" spans="1:1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9262.25</v>
      </c>
      <c r="E13" s="21">
        <f t="shared" ca="1" si="0"/>
        <v>889544.28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1379780.68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0</v>
      </c>
      <c r="P13" s="21">
        <f t="shared" ca="1" si="0"/>
        <v>0</v>
      </c>
      <c r="Q13" s="21">
        <f t="shared" ca="1" si="0"/>
        <v>0</v>
      </c>
      <c r="R13" s="22">
        <f t="shared" ca="1" si="1"/>
        <v>2278587.21</v>
      </c>
    </row>
    <row r="14" spans="1:1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1160403.03</v>
      </c>
      <c r="E14" s="21">
        <f t="shared" ca="1" si="0"/>
        <v>11160569.099999998</v>
      </c>
      <c r="F14" s="21">
        <f t="shared" ca="1" si="0"/>
        <v>0</v>
      </c>
      <c r="G14" s="21">
        <f t="shared" ca="1" si="0"/>
        <v>0</v>
      </c>
      <c r="H14" s="21">
        <f t="shared" ca="1" si="0"/>
        <v>50124.15</v>
      </c>
      <c r="I14" s="21">
        <f t="shared" ca="1" si="0"/>
        <v>317703.43</v>
      </c>
      <c r="J14" s="21">
        <f t="shared" ca="1" si="0"/>
        <v>4393402.3899999997</v>
      </c>
      <c r="K14" s="21">
        <f t="shared" ca="1" si="0"/>
        <v>0</v>
      </c>
      <c r="L14" s="21">
        <f t="shared" ca="1" si="0"/>
        <v>0</v>
      </c>
      <c r="M14" s="21">
        <f t="shared" ca="1" si="0"/>
        <v>3370822.8099999996</v>
      </c>
      <c r="N14" s="21">
        <f t="shared" ca="1" si="0"/>
        <v>0</v>
      </c>
      <c r="O14" s="21">
        <f t="shared" ca="1" si="0"/>
        <v>0</v>
      </c>
      <c r="P14" s="21">
        <f t="shared" ca="1" si="0"/>
        <v>0</v>
      </c>
      <c r="Q14" s="21">
        <f t="shared" ca="1" si="0"/>
        <v>0</v>
      </c>
      <c r="R14" s="22">
        <f t="shared" ca="1" si="1"/>
        <v>20453024.909999996</v>
      </c>
    </row>
    <row r="15" spans="1:1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2">
        <f t="shared" ca="1" si="1"/>
        <v>0</v>
      </c>
    </row>
    <row r="16" spans="1:1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2">
        <f t="shared" ca="1" si="1"/>
        <v>0</v>
      </c>
    </row>
    <row r="17" spans="1:1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11722021.77</v>
      </c>
      <c r="E17" s="21">
        <f t="shared" ca="1" si="0"/>
        <v>26323538.5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541143.30000000005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3987667.4</v>
      </c>
      <c r="N17" s="21">
        <f t="shared" ca="1" si="0"/>
        <v>8428.57</v>
      </c>
      <c r="O17" s="21">
        <f t="shared" ca="1" si="0"/>
        <v>0</v>
      </c>
      <c r="P17" s="21">
        <f t="shared" ca="1" si="0"/>
        <v>0</v>
      </c>
      <c r="Q17" s="21">
        <f t="shared" ca="1" si="0"/>
        <v>236537</v>
      </c>
      <c r="R17" s="22">
        <f t="shared" ca="1" si="1"/>
        <v>42819336.539999992</v>
      </c>
    </row>
    <row r="18" spans="1:1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15738</v>
      </c>
      <c r="E18" s="21">
        <f t="shared" ca="1" si="0"/>
        <v>65269.03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1126229.94</v>
      </c>
      <c r="K18" s="21">
        <f t="shared" ca="1" si="0"/>
        <v>0</v>
      </c>
      <c r="L18" s="21">
        <f t="shared" ca="1" si="0"/>
        <v>0</v>
      </c>
      <c r="M18" s="21">
        <f t="shared" ca="1" si="0"/>
        <v>22380.95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0</v>
      </c>
      <c r="R18" s="22">
        <f t="shared" ca="1" si="1"/>
        <v>1229617.92</v>
      </c>
    </row>
    <row r="19" spans="1:1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2">
        <f t="shared" ref="R19:R41" ca="1" si="2">+SUM(D19:Q19)</f>
        <v>0</v>
      </c>
    </row>
    <row r="20" spans="1:1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540538.69999999995</v>
      </c>
      <c r="E20" s="21">
        <f t="shared" ca="1" si="0"/>
        <v>1898192.9500000002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1222385.03</v>
      </c>
      <c r="K20" s="21">
        <f t="shared" ca="1" si="0"/>
        <v>0</v>
      </c>
      <c r="L20" s="21">
        <f t="shared" ca="1" si="0"/>
        <v>0</v>
      </c>
      <c r="M20" s="21">
        <f t="shared" ca="1" si="0"/>
        <v>662160.94999999995</v>
      </c>
      <c r="N20" s="21">
        <f t="shared" ca="1" si="0"/>
        <v>0</v>
      </c>
      <c r="O20" s="21">
        <f t="shared" ca="1" si="0"/>
        <v>0</v>
      </c>
      <c r="P20" s="21">
        <f t="shared" ca="1" si="0"/>
        <v>0</v>
      </c>
      <c r="Q20" s="21">
        <f t="shared" ca="1" si="0"/>
        <v>0</v>
      </c>
      <c r="R20" s="22">
        <f t="shared" ca="1" si="2"/>
        <v>4323277.6300000008</v>
      </c>
    </row>
    <row r="21" spans="1:1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395880.67</v>
      </c>
      <c r="E21" s="21">
        <f t="shared" ca="1" si="0"/>
        <v>964789.9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18225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0</v>
      </c>
      <c r="P21" s="21">
        <f t="shared" ca="1" si="0"/>
        <v>0</v>
      </c>
      <c r="Q21" s="21">
        <f t="shared" ca="1" si="0"/>
        <v>242533.75</v>
      </c>
      <c r="R21" s="22">
        <f t="shared" ca="1" si="2"/>
        <v>1621429.32</v>
      </c>
    </row>
    <row r="22" spans="1:1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160454254.88999999</v>
      </c>
      <c r="E22" s="21">
        <f t="shared" ca="1" si="0"/>
        <v>363248363.25</v>
      </c>
      <c r="F22" s="21">
        <f t="shared" ca="1" si="0"/>
        <v>37139.67</v>
      </c>
      <c r="G22" s="21">
        <f t="shared" ca="1" si="0"/>
        <v>0</v>
      </c>
      <c r="H22" s="21">
        <f t="shared" ca="1" si="0"/>
        <v>0</v>
      </c>
      <c r="I22" s="21">
        <f t="shared" ca="1" si="0"/>
        <v>8773732.2300000004</v>
      </c>
      <c r="J22" s="21">
        <f t="shared" ca="1" si="0"/>
        <v>19973385.369999997</v>
      </c>
      <c r="K22" s="21">
        <f t="shared" ca="1" si="0"/>
        <v>36321.410000000003</v>
      </c>
      <c r="L22" s="21">
        <f t="shared" ca="1" si="0"/>
        <v>0</v>
      </c>
      <c r="M22" s="21">
        <f t="shared" ca="1" si="0"/>
        <v>27802114.109999999</v>
      </c>
      <c r="N22" s="21">
        <f t="shared" ca="1" si="0"/>
        <v>4574673.4400000004</v>
      </c>
      <c r="O22" s="21">
        <f t="shared" ca="1" si="0"/>
        <v>0</v>
      </c>
      <c r="P22" s="21">
        <f t="shared" ca="1" si="0"/>
        <v>0</v>
      </c>
      <c r="Q22" s="21">
        <f t="shared" ca="1" si="0"/>
        <v>0</v>
      </c>
      <c r="R22" s="22">
        <f t="shared" ca="1" si="2"/>
        <v>584899984.37</v>
      </c>
    </row>
    <row r="23" spans="1:1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Q38" ca="1" si="3">IFERROR(INDIRECT("'"&amp;$B$2&amp;"'!"&amp;ADDRESS(MATCH($B23,INDIRECT("'"&amp;$B$2&amp;"'!$B$1:$B$1095"),0),MATCH(D$5,INDIRECT("'"&amp;$B$2&amp;"'!5:5"),0))),0)</f>
        <v>3625560.7600000002</v>
      </c>
      <c r="E23" s="21">
        <f t="shared" ca="1" si="3"/>
        <v>22236291.120000001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568042.34</v>
      </c>
      <c r="J23" s="21">
        <f t="shared" ca="1" si="3"/>
        <v>0</v>
      </c>
      <c r="K23" s="21">
        <f t="shared" ca="1" si="3"/>
        <v>-10.950000000000001</v>
      </c>
      <c r="L23" s="21">
        <f t="shared" ca="1" si="3"/>
        <v>0</v>
      </c>
      <c r="M23" s="21">
        <f t="shared" ca="1" si="3"/>
        <v>229031.61000000002</v>
      </c>
      <c r="N23" s="21">
        <f t="shared" ca="1" si="3"/>
        <v>0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2">
        <f t="shared" ca="1" si="2"/>
        <v>26658914.880000003</v>
      </c>
    </row>
    <row r="24" spans="1:1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3530118.8900001198</v>
      </c>
      <c r="E24" s="21">
        <f t="shared" ca="1" si="3"/>
        <v>8833395.0700000003</v>
      </c>
      <c r="F24" s="21">
        <f t="shared" ca="1" si="3"/>
        <v>0</v>
      </c>
      <c r="G24" s="21">
        <f t="shared" ca="1" si="3"/>
        <v>0</v>
      </c>
      <c r="H24" s="21">
        <f t="shared" ca="1" si="3"/>
        <v>0</v>
      </c>
      <c r="I24" s="21">
        <f t="shared" ca="1" si="3"/>
        <v>399300.47</v>
      </c>
      <c r="J24" s="21">
        <f t="shared" ca="1" si="3"/>
        <v>1735</v>
      </c>
      <c r="K24" s="21">
        <f t="shared" ca="1" si="3"/>
        <v>0</v>
      </c>
      <c r="L24" s="21">
        <f t="shared" ca="1" si="3"/>
        <v>0</v>
      </c>
      <c r="M24" s="21">
        <f t="shared" ca="1" si="3"/>
        <v>446422.76</v>
      </c>
      <c r="N24" s="21">
        <f t="shared" ca="1" si="3"/>
        <v>20617</v>
      </c>
      <c r="O24" s="21">
        <f t="shared" ca="1" si="3"/>
        <v>0</v>
      </c>
      <c r="P24" s="21">
        <f t="shared" ca="1" si="3"/>
        <v>0</v>
      </c>
      <c r="Q24" s="21">
        <f t="shared" ca="1" si="3"/>
        <v>0</v>
      </c>
      <c r="R24" s="22">
        <f t="shared" ca="1" si="2"/>
        <v>13231589.190000121</v>
      </c>
    </row>
    <row r="25" spans="1:1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317.22000000000003</v>
      </c>
      <c r="E25" s="21">
        <f t="shared" ca="1" si="3"/>
        <v>10326.629999999999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810</v>
      </c>
      <c r="K25" s="21">
        <f t="shared" ca="1" si="3"/>
        <v>0</v>
      </c>
      <c r="L25" s="21">
        <f t="shared" ca="1" si="3"/>
        <v>0</v>
      </c>
      <c r="M25" s="21">
        <f t="shared" ca="1" si="3"/>
        <v>61471.02</v>
      </c>
      <c r="N25" s="21">
        <f t="shared" ca="1" si="3"/>
        <v>0</v>
      </c>
      <c r="O25" s="21">
        <f t="shared" ca="1" si="3"/>
        <v>0</v>
      </c>
      <c r="P25" s="21">
        <f t="shared" ca="1" si="3"/>
        <v>0</v>
      </c>
      <c r="Q25" s="21">
        <f t="shared" ca="1" si="3"/>
        <v>0</v>
      </c>
      <c r="R25" s="22">
        <f t="shared" ca="1" si="2"/>
        <v>72924.87</v>
      </c>
    </row>
    <row r="26" spans="1:1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1240416.737863</v>
      </c>
      <c r="E26" s="21">
        <f t="shared" ca="1" si="3"/>
        <v>7316837.0510919271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24231.239990000002</v>
      </c>
      <c r="J26" s="21">
        <f t="shared" ca="1" si="3"/>
        <v>1187968.99</v>
      </c>
      <c r="K26" s="21">
        <f t="shared" ca="1" si="3"/>
        <v>3291.7599942000002</v>
      </c>
      <c r="L26" s="21">
        <f t="shared" ca="1" si="3"/>
        <v>0</v>
      </c>
      <c r="M26" s="21">
        <f t="shared" ca="1" si="3"/>
        <v>72053.450015000009</v>
      </c>
      <c r="N26" s="21">
        <f t="shared" ca="1" si="3"/>
        <v>0</v>
      </c>
      <c r="O26" s="21">
        <f t="shared" ca="1" si="3"/>
        <v>0</v>
      </c>
      <c r="P26" s="21">
        <f t="shared" ca="1" si="3"/>
        <v>0</v>
      </c>
      <c r="Q26" s="21">
        <f t="shared" ca="1" si="3"/>
        <v>0</v>
      </c>
      <c r="R26" s="22">
        <f t="shared" ca="1" si="2"/>
        <v>9844799.2289541252</v>
      </c>
    </row>
    <row r="27" spans="1:1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29107.1</v>
      </c>
      <c r="E27" s="21">
        <f t="shared" ca="1" si="3"/>
        <v>151680556.21000001</v>
      </c>
      <c r="F27" s="21">
        <f t="shared" ca="1" si="3"/>
        <v>0</v>
      </c>
      <c r="G27" s="21">
        <f t="shared" ca="1" si="3"/>
        <v>0</v>
      </c>
      <c r="H27" s="21">
        <f t="shared" ca="1" si="3"/>
        <v>0</v>
      </c>
      <c r="I27" s="21">
        <f t="shared" ca="1" si="3"/>
        <v>0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394159.55</v>
      </c>
      <c r="N27" s="21">
        <f t="shared" ca="1" si="3"/>
        <v>0</v>
      </c>
      <c r="O27" s="21">
        <f t="shared" ca="1" si="3"/>
        <v>0</v>
      </c>
      <c r="P27" s="21">
        <f t="shared" ca="1" si="3"/>
        <v>0</v>
      </c>
      <c r="Q27" s="21">
        <f t="shared" ca="1" si="3"/>
        <v>0</v>
      </c>
      <c r="R27" s="22">
        <f t="shared" ca="1" si="2"/>
        <v>152103822.86000001</v>
      </c>
    </row>
    <row r="28" spans="1:1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133348.16</v>
      </c>
      <c r="E28" s="21">
        <f t="shared" ca="1" si="3"/>
        <v>6081820.2800000003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71527.55</v>
      </c>
      <c r="N28" s="21">
        <f t="shared" ca="1" si="3"/>
        <v>0</v>
      </c>
      <c r="O28" s="21">
        <f t="shared" ca="1" si="3"/>
        <v>0</v>
      </c>
      <c r="P28" s="21">
        <f t="shared" ca="1" si="3"/>
        <v>0</v>
      </c>
      <c r="Q28" s="21">
        <f t="shared" ca="1" si="3"/>
        <v>0</v>
      </c>
      <c r="R28" s="22">
        <f t="shared" ca="1" si="2"/>
        <v>6286695.9900000002</v>
      </c>
    </row>
    <row r="29" spans="1:1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83402.62999999999</v>
      </c>
      <c r="E29" s="21">
        <f t="shared" ca="1" si="3"/>
        <v>28770672.086000003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5365</v>
      </c>
      <c r="J29" s="21">
        <f t="shared" ca="1" si="3"/>
        <v>8949.86</v>
      </c>
      <c r="K29" s="21">
        <f t="shared" ca="1" si="3"/>
        <v>5928.76</v>
      </c>
      <c r="L29" s="21">
        <f t="shared" ca="1" si="3"/>
        <v>0</v>
      </c>
      <c r="M29" s="21">
        <f t="shared" ca="1" si="3"/>
        <v>0</v>
      </c>
      <c r="N29" s="21">
        <f t="shared" ca="1" si="3"/>
        <v>113307.48</v>
      </c>
      <c r="O29" s="21">
        <f t="shared" ca="1" si="3"/>
        <v>0</v>
      </c>
      <c r="P29" s="21">
        <f t="shared" ca="1" si="3"/>
        <v>0</v>
      </c>
      <c r="Q29" s="21">
        <f t="shared" ca="1" si="3"/>
        <v>319801.44</v>
      </c>
      <c r="R29" s="22">
        <f t="shared" ca="1" si="2"/>
        <v>29307427.256000005</v>
      </c>
    </row>
    <row r="30" spans="1:1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99658.77</v>
      </c>
      <c r="E30" s="21">
        <f t="shared" ca="1" si="3"/>
        <v>4813350.47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0</v>
      </c>
      <c r="K30" s="21">
        <f t="shared" ca="1" si="3"/>
        <v>112460.59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3"/>
        <v>0</v>
      </c>
      <c r="P30" s="21">
        <f t="shared" ca="1" si="3"/>
        <v>0</v>
      </c>
      <c r="Q30" s="21">
        <f t="shared" ca="1" si="3"/>
        <v>0</v>
      </c>
      <c r="R30" s="22">
        <f t="shared" ca="1" si="2"/>
        <v>5025469.8299999991</v>
      </c>
    </row>
    <row r="31" spans="1:1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121896.34044299999</v>
      </c>
      <c r="E31" s="21">
        <f t="shared" ca="1" si="3"/>
        <v>682653.07999500004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2825</v>
      </c>
      <c r="K31" s="21">
        <f t="shared" ca="1" si="3"/>
        <v>0</v>
      </c>
      <c r="L31" s="21">
        <f t="shared" ca="1" si="3"/>
        <v>0</v>
      </c>
      <c r="M31" s="21">
        <f t="shared" ca="1" si="3"/>
        <v>2612728.5862500002</v>
      </c>
      <c r="N31" s="21">
        <f t="shared" ca="1" si="3"/>
        <v>0</v>
      </c>
      <c r="O31" s="21">
        <f t="shared" ca="1" si="3"/>
        <v>0</v>
      </c>
      <c r="P31" s="21">
        <f t="shared" ca="1" si="3"/>
        <v>0</v>
      </c>
      <c r="Q31" s="21">
        <f t="shared" ca="1" si="3"/>
        <v>4024766.7933510002</v>
      </c>
      <c r="R31" s="22">
        <f t="shared" ca="1" si="2"/>
        <v>7444869.8000390008</v>
      </c>
    </row>
    <row r="32" spans="1:1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99455.58000000118</v>
      </c>
      <c r="E32" s="21">
        <f t="shared" ca="1" si="3"/>
        <v>281427.41999999381</v>
      </c>
      <c r="F32" s="21">
        <f t="shared" ca="1" si="3"/>
        <v>-402.04999999999995</v>
      </c>
      <c r="G32" s="21">
        <f t="shared" ca="1" si="3"/>
        <v>0</v>
      </c>
      <c r="H32" s="21">
        <f t="shared" ca="1" si="3"/>
        <v>0</v>
      </c>
      <c r="I32" s="21">
        <f t="shared" ca="1" si="3"/>
        <v>14007</v>
      </c>
      <c r="J32" s="21">
        <f t="shared" ca="1" si="3"/>
        <v>0</v>
      </c>
      <c r="K32" s="21">
        <f t="shared" ca="1" si="3"/>
        <v>5530.5500000000011</v>
      </c>
      <c r="L32" s="21">
        <f t="shared" ca="1" si="3"/>
        <v>0</v>
      </c>
      <c r="M32" s="21">
        <f t="shared" ca="1" si="3"/>
        <v>4761.8999999999996</v>
      </c>
      <c r="N32" s="21">
        <f t="shared" ca="1" si="3"/>
        <v>0</v>
      </c>
      <c r="O32" s="21">
        <f t="shared" ca="1" si="3"/>
        <v>0</v>
      </c>
      <c r="P32" s="21">
        <f t="shared" ca="1" si="3"/>
        <v>0</v>
      </c>
      <c r="Q32" s="21">
        <f t="shared" ca="1" si="3"/>
        <v>0</v>
      </c>
      <c r="R32" s="22">
        <f t="shared" ca="1" si="2"/>
        <v>404780.39999999502</v>
      </c>
    </row>
    <row r="33" spans="1:1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304779.08</v>
      </c>
      <c r="E33" s="21">
        <f t="shared" ca="1" si="3"/>
        <v>7877699.5500000007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0</v>
      </c>
      <c r="K33" s="21">
        <f t="shared" ca="1" si="3"/>
        <v>1200</v>
      </c>
      <c r="L33" s="21">
        <f t="shared" ca="1" si="3"/>
        <v>0</v>
      </c>
      <c r="M33" s="21">
        <f t="shared" ca="1" si="3"/>
        <v>-3666658.8199999994</v>
      </c>
      <c r="N33" s="21">
        <f t="shared" ca="1" si="3"/>
        <v>0</v>
      </c>
      <c r="O33" s="21">
        <f t="shared" ca="1" si="3"/>
        <v>0</v>
      </c>
      <c r="P33" s="21">
        <f t="shared" ca="1" si="3"/>
        <v>0</v>
      </c>
      <c r="Q33" s="21">
        <f t="shared" ca="1" si="3"/>
        <v>0</v>
      </c>
      <c r="R33" s="22">
        <f t="shared" ca="1" si="2"/>
        <v>4517019.8100000015</v>
      </c>
    </row>
    <row r="34" spans="1:1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4425462.2434999999</v>
      </c>
      <c r="E34" s="21">
        <f t="shared" ca="1" si="3"/>
        <v>42528983.155199997</v>
      </c>
      <c r="F34" s="21">
        <f t="shared" ca="1" si="3"/>
        <v>0</v>
      </c>
      <c r="G34" s="21">
        <f t="shared" ca="1" si="3"/>
        <v>0</v>
      </c>
      <c r="H34" s="21">
        <f t="shared" ca="1" si="3"/>
        <v>0</v>
      </c>
      <c r="I34" s="21">
        <f t="shared" ca="1" si="3"/>
        <v>9158.8799999999992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19041935.609999999</v>
      </c>
      <c r="N34" s="21">
        <f t="shared" ca="1" si="3"/>
        <v>136242.25</v>
      </c>
      <c r="O34" s="21">
        <f t="shared" ca="1" si="3"/>
        <v>0</v>
      </c>
      <c r="P34" s="21">
        <f t="shared" ca="1" si="3"/>
        <v>0</v>
      </c>
      <c r="Q34" s="21">
        <f t="shared" ca="1" si="3"/>
        <v>45014501.622400001</v>
      </c>
      <c r="R34" s="22">
        <f t="shared" ca="1" si="2"/>
        <v>111156283.76109999</v>
      </c>
    </row>
    <row r="35" spans="1:1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234830</v>
      </c>
      <c r="E35" s="21">
        <f t="shared" ca="1" si="3"/>
        <v>3253697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20000</v>
      </c>
      <c r="J35" s="21">
        <f t="shared" ca="1" si="3"/>
        <v>17052</v>
      </c>
      <c r="K35" s="21">
        <f t="shared" ca="1" si="3"/>
        <v>0</v>
      </c>
      <c r="L35" s="21">
        <f t="shared" ca="1" si="3"/>
        <v>0</v>
      </c>
      <c r="M35" s="21">
        <f t="shared" ca="1" si="3"/>
        <v>2536749</v>
      </c>
      <c r="N35" s="21">
        <f t="shared" ca="1" si="3"/>
        <v>0</v>
      </c>
      <c r="O35" s="21">
        <f t="shared" ca="1" si="3"/>
        <v>0</v>
      </c>
      <c r="P35" s="21">
        <f t="shared" ca="1" si="3"/>
        <v>0</v>
      </c>
      <c r="Q35" s="21">
        <f t="shared" ca="1" si="3"/>
        <v>0</v>
      </c>
      <c r="R35" s="22">
        <f t="shared" ca="1" si="2"/>
        <v>6062328</v>
      </c>
    </row>
    <row r="36" spans="1:1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3"/>
        <v>0</v>
      </c>
      <c r="P36" s="21">
        <f t="shared" ca="1" si="3"/>
        <v>0</v>
      </c>
      <c r="Q36" s="21">
        <f t="shared" ca="1" si="3"/>
        <v>0</v>
      </c>
      <c r="R36" s="22">
        <f t="shared" ca="1" si="2"/>
        <v>0</v>
      </c>
    </row>
    <row r="37" spans="1:1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2554016.48</v>
      </c>
      <c r="E37" s="21">
        <f t="shared" ca="1" si="3"/>
        <v>21026162.179999899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13624.48</v>
      </c>
      <c r="J37" s="21">
        <f t="shared" ca="1" si="3"/>
        <v>1592522.3599999999</v>
      </c>
      <c r="K37" s="21">
        <f t="shared" ca="1" si="3"/>
        <v>0</v>
      </c>
      <c r="L37" s="21">
        <f t="shared" ca="1" si="3"/>
        <v>0</v>
      </c>
      <c r="M37" s="21">
        <f t="shared" ca="1" si="3"/>
        <v>16505477.130000001</v>
      </c>
      <c r="N37" s="21">
        <f t="shared" ca="1" si="3"/>
        <v>0</v>
      </c>
      <c r="O37" s="21">
        <f t="shared" ca="1" si="3"/>
        <v>0</v>
      </c>
      <c r="P37" s="21">
        <f t="shared" ca="1" si="3"/>
        <v>0</v>
      </c>
      <c r="Q37" s="21">
        <f t="shared" ca="1" si="3"/>
        <v>6289858.9000000004</v>
      </c>
      <c r="R37" s="22">
        <f t="shared" ca="1" si="2"/>
        <v>47981661.529999897</v>
      </c>
    </row>
    <row r="38" spans="1:1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8.66</v>
      </c>
      <c r="E38" s="21">
        <f t="shared" ca="1" si="3"/>
        <v>10.01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1000.04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2">
        <f t="shared" ca="1" si="2"/>
        <v>1018.7099999999999</v>
      </c>
    </row>
    <row r="39" spans="1:1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Q54" ca="1" si="4">IFERROR(INDIRECT("'"&amp;$B$2&amp;"'!"&amp;ADDRESS(MATCH($B39,INDIRECT("'"&amp;$B$2&amp;"'!$B$1:$B$1095"),0),MATCH(D$5,INDIRECT("'"&amp;$B$2&amp;"'!5:5"),0))),0)</f>
        <v>46738.275077999999</v>
      </c>
      <c r="E39" s="21">
        <f t="shared" ca="1" si="4"/>
        <v>603910.55077800003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1750</v>
      </c>
      <c r="J39" s="21">
        <f t="shared" ca="1" si="4"/>
        <v>5653755.2600000007</v>
      </c>
      <c r="K39" s="21">
        <f t="shared" ca="1" si="4"/>
        <v>0</v>
      </c>
      <c r="L39" s="21">
        <f t="shared" ca="1" si="4"/>
        <v>0</v>
      </c>
      <c r="M39" s="21">
        <f t="shared" ca="1" si="4"/>
        <v>10429.06</v>
      </c>
      <c r="N39" s="21">
        <f t="shared" ca="1" si="4"/>
        <v>0</v>
      </c>
      <c r="O39" s="21">
        <f t="shared" ca="1" si="4"/>
        <v>0</v>
      </c>
      <c r="P39" s="21">
        <f t="shared" ca="1" si="4"/>
        <v>0</v>
      </c>
      <c r="Q39" s="21">
        <f t="shared" ca="1" si="4"/>
        <v>0</v>
      </c>
      <c r="R39" s="22">
        <f t="shared" ca="1" si="2"/>
        <v>6316583.1458560005</v>
      </c>
    </row>
    <row r="40" spans="1:1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1">
        <f t="shared" ca="1" si="4"/>
        <v>0</v>
      </c>
      <c r="N40" s="21">
        <f t="shared" ca="1" si="4"/>
        <v>0</v>
      </c>
      <c r="O40" s="21">
        <f t="shared" ca="1" si="4"/>
        <v>0</v>
      </c>
      <c r="P40" s="21">
        <f t="shared" ca="1" si="4"/>
        <v>0</v>
      </c>
      <c r="Q40" s="21">
        <f t="shared" ca="1" si="4"/>
        <v>0</v>
      </c>
      <c r="R40" s="22">
        <f t="shared" ca="1" si="2"/>
        <v>0</v>
      </c>
    </row>
    <row r="41" spans="1:18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0</v>
      </c>
      <c r="L41" s="21">
        <f t="shared" ca="1" si="4"/>
        <v>0</v>
      </c>
      <c r="M41" s="21">
        <f t="shared" ca="1" si="4"/>
        <v>0</v>
      </c>
      <c r="N41" s="21">
        <f t="shared" ca="1" si="4"/>
        <v>0</v>
      </c>
      <c r="O41" s="21">
        <f t="shared" ca="1" si="4"/>
        <v>0</v>
      </c>
      <c r="P41" s="21">
        <f t="shared" ca="1" si="4"/>
        <v>0</v>
      </c>
      <c r="Q41" s="21">
        <f t="shared" ca="1" si="4"/>
        <v>0</v>
      </c>
      <c r="R41" s="22">
        <f t="shared" ca="1" si="2"/>
        <v>0</v>
      </c>
    </row>
    <row r="42" spans="1:18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445866.67</v>
      </c>
      <c r="E42" s="21">
        <f t="shared" ca="1" si="4"/>
        <v>9324.1699999999873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698.44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1">
        <f t="shared" ca="1" si="4"/>
        <v>0</v>
      </c>
      <c r="N42" s="21">
        <f t="shared" ca="1" si="4"/>
        <v>0</v>
      </c>
      <c r="O42" s="21">
        <f t="shared" ca="1" si="4"/>
        <v>0</v>
      </c>
      <c r="P42" s="21">
        <f t="shared" ca="1" si="4"/>
        <v>0</v>
      </c>
      <c r="Q42" s="21">
        <f t="shared" ca="1" si="4"/>
        <v>0</v>
      </c>
      <c r="R42" s="22">
        <f t="shared" ref="R42:R51" ca="1" si="5">+SUM(D42:Q42)</f>
        <v>455889.27999999997</v>
      </c>
    </row>
    <row r="43" spans="1:18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14327.760000000002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1">
        <f t="shared" ca="1" si="4"/>
        <v>0</v>
      </c>
      <c r="N43" s="21">
        <f t="shared" ca="1" si="4"/>
        <v>0</v>
      </c>
      <c r="O43" s="21">
        <f t="shared" ca="1" si="4"/>
        <v>0</v>
      </c>
      <c r="P43" s="21">
        <f t="shared" ca="1" si="4"/>
        <v>0</v>
      </c>
      <c r="Q43" s="21">
        <f t="shared" ca="1" si="4"/>
        <v>0</v>
      </c>
      <c r="R43" s="22">
        <f t="shared" ca="1" si="5"/>
        <v>14327.760000000002</v>
      </c>
    </row>
    <row r="44" spans="1:18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1">
        <f t="shared" ca="1" si="4"/>
        <v>0</v>
      </c>
      <c r="M44" s="21">
        <f t="shared" ca="1" si="4"/>
        <v>0</v>
      </c>
      <c r="N44" s="21">
        <f t="shared" ca="1" si="4"/>
        <v>0</v>
      </c>
      <c r="O44" s="21">
        <f t="shared" ca="1" si="4"/>
        <v>0</v>
      </c>
      <c r="P44" s="21">
        <f t="shared" ca="1" si="4"/>
        <v>0</v>
      </c>
      <c r="Q44" s="21">
        <f t="shared" ca="1" si="4"/>
        <v>0</v>
      </c>
      <c r="R44" s="22">
        <f t="shared" ca="1" si="5"/>
        <v>0</v>
      </c>
    </row>
    <row r="45" spans="1:18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458.4</v>
      </c>
      <c r="E45" s="21">
        <f t="shared" ca="1" si="4"/>
        <v>43200.63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1218478.8899999999</v>
      </c>
      <c r="K45" s="21">
        <f t="shared" ca="1" si="4"/>
        <v>0</v>
      </c>
      <c r="L45" s="21">
        <f t="shared" ca="1" si="4"/>
        <v>0</v>
      </c>
      <c r="M45" s="21">
        <f t="shared" ca="1" si="4"/>
        <v>0</v>
      </c>
      <c r="N45" s="21">
        <f t="shared" ca="1" si="4"/>
        <v>0</v>
      </c>
      <c r="O45" s="21">
        <f t="shared" ca="1" si="4"/>
        <v>0</v>
      </c>
      <c r="P45" s="21">
        <f t="shared" ca="1" si="4"/>
        <v>0</v>
      </c>
      <c r="Q45" s="21">
        <f t="shared" ca="1" si="4"/>
        <v>0</v>
      </c>
      <c r="R45" s="22">
        <f t="shared" ca="1" si="5"/>
        <v>1262137.92</v>
      </c>
    </row>
    <row r="46" spans="1:18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754674.73</v>
      </c>
      <c r="E46" s="21">
        <f t="shared" ca="1" si="4"/>
        <v>1210006.5600000005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1">
        <f t="shared" ca="1" si="4"/>
        <v>0</v>
      </c>
      <c r="M46" s="21">
        <f t="shared" ca="1" si="4"/>
        <v>0</v>
      </c>
      <c r="N46" s="21">
        <f t="shared" ca="1" si="4"/>
        <v>0</v>
      </c>
      <c r="O46" s="21">
        <f t="shared" ca="1" si="4"/>
        <v>0</v>
      </c>
      <c r="P46" s="21">
        <f t="shared" ca="1" si="4"/>
        <v>0</v>
      </c>
      <c r="Q46" s="21">
        <f t="shared" ca="1" si="4"/>
        <v>0</v>
      </c>
      <c r="R46" s="22">
        <f t="shared" ca="1" si="5"/>
        <v>1964681.2900000005</v>
      </c>
    </row>
    <row r="47" spans="1:18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1">
        <f t="shared" ca="1" si="4"/>
        <v>0</v>
      </c>
      <c r="N47" s="21">
        <f t="shared" ca="1" si="4"/>
        <v>0</v>
      </c>
      <c r="O47" s="21">
        <f t="shared" ca="1" si="4"/>
        <v>0</v>
      </c>
      <c r="P47" s="21">
        <f t="shared" ca="1" si="4"/>
        <v>0</v>
      </c>
      <c r="Q47" s="21">
        <f t="shared" ca="1" si="4"/>
        <v>0</v>
      </c>
      <c r="R47" s="22">
        <f t="shared" ca="1" si="5"/>
        <v>0</v>
      </c>
    </row>
    <row r="48" spans="1:18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1">
        <f t="shared" ca="1" si="4"/>
        <v>0</v>
      </c>
      <c r="M48" s="21">
        <f t="shared" ca="1" si="4"/>
        <v>0</v>
      </c>
      <c r="N48" s="21">
        <f t="shared" ca="1" si="4"/>
        <v>0</v>
      </c>
      <c r="O48" s="21">
        <f t="shared" ca="1" si="4"/>
        <v>0</v>
      </c>
      <c r="P48" s="21">
        <f t="shared" ca="1" si="4"/>
        <v>0</v>
      </c>
      <c r="Q48" s="21">
        <f t="shared" ca="1" si="4"/>
        <v>0</v>
      </c>
      <c r="R48" s="22">
        <f t="shared" ca="1" si="5"/>
        <v>0</v>
      </c>
    </row>
    <row r="49" spans="1:18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616.44000000000005</v>
      </c>
      <c r="E49" s="21">
        <f t="shared" ca="1" si="4"/>
        <v>2766.15</v>
      </c>
      <c r="F49" s="21">
        <f t="shared" ca="1" si="4"/>
        <v>88.519999999999897</v>
      </c>
      <c r="G49" s="21">
        <f t="shared" ca="1" si="4"/>
        <v>3.42</v>
      </c>
      <c r="H49" s="21">
        <f t="shared" ca="1" si="4"/>
        <v>0</v>
      </c>
      <c r="I49" s="21">
        <f t="shared" ca="1" si="4"/>
        <v>0</v>
      </c>
      <c r="J49" s="21">
        <f t="shared" ca="1" si="4"/>
        <v>1290098.2031736919</v>
      </c>
      <c r="K49" s="21">
        <f t="shared" ca="1" si="4"/>
        <v>0</v>
      </c>
      <c r="L49" s="21">
        <f t="shared" ca="1" si="4"/>
        <v>0</v>
      </c>
      <c r="M49" s="21">
        <f t="shared" ca="1" si="4"/>
        <v>0</v>
      </c>
      <c r="N49" s="21">
        <f t="shared" ca="1" si="4"/>
        <v>0</v>
      </c>
      <c r="O49" s="21">
        <f t="shared" ca="1" si="4"/>
        <v>0</v>
      </c>
      <c r="P49" s="21">
        <f t="shared" ca="1" si="4"/>
        <v>0</v>
      </c>
      <c r="Q49" s="21">
        <f t="shared" ca="1" si="4"/>
        <v>0</v>
      </c>
      <c r="R49" s="22">
        <f t="shared" ca="1" si="5"/>
        <v>1293572.7331736919</v>
      </c>
    </row>
    <row r="50" spans="1:18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999564.03</v>
      </c>
      <c r="K50" s="21">
        <f t="shared" ca="1" si="4"/>
        <v>0</v>
      </c>
      <c r="L50" s="21">
        <f t="shared" ca="1" si="4"/>
        <v>0</v>
      </c>
      <c r="M50" s="21">
        <f t="shared" ca="1" si="4"/>
        <v>0</v>
      </c>
      <c r="N50" s="21">
        <f t="shared" ca="1" si="4"/>
        <v>0</v>
      </c>
      <c r="O50" s="21">
        <f t="shared" ca="1" si="4"/>
        <v>0</v>
      </c>
      <c r="P50" s="21">
        <f t="shared" ca="1" si="4"/>
        <v>0</v>
      </c>
      <c r="Q50" s="21">
        <f t="shared" ca="1" si="4"/>
        <v>0</v>
      </c>
      <c r="R50" s="22">
        <f t="shared" ca="1" si="5"/>
        <v>999564.03</v>
      </c>
    </row>
    <row r="51" spans="1:18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55.81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1358170.31</v>
      </c>
      <c r="K51" s="21">
        <f t="shared" ca="1" si="4"/>
        <v>0</v>
      </c>
      <c r="L51" s="21">
        <f t="shared" ca="1" si="4"/>
        <v>0</v>
      </c>
      <c r="M51" s="21">
        <f t="shared" ca="1" si="4"/>
        <v>0</v>
      </c>
      <c r="N51" s="21">
        <f t="shared" ca="1" si="4"/>
        <v>0</v>
      </c>
      <c r="O51" s="21">
        <f t="shared" ca="1" si="4"/>
        <v>0</v>
      </c>
      <c r="P51" s="21">
        <f t="shared" ca="1" si="4"/>
        <v>0</v>
      </c>
      <c r="Q51" s="21">
        <f t="shared" ca="1" si="4"/>
        <v>0</v>
      </c>
      <c r="R51" s="22">
        <f t="shared" ca="1" si="5"/>
        <v>1358226.12</v>
      </c>
    </row>
    <row r="52" spans="1:18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28555.279999999999</v>
      </c>
      <c r="E52" s="21">
        <f t="shared" ca="1" si="4"/>
        <v>-7408846.7199999997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1">
        <f t="shared" ca="1" si="4"/>
        <v>455061.19</v>
      </c>
      <c r="N52" s="21">
        <f t="shared" ca="1" si="4"/>
        <v>0</v>
      </c>
      <c r="O52" s="21">
        <f t="shared" ca="1" si="4"/>
        <v>0</v>
      </c>
      <c r="P52" s="21">
        <f t="shared" ca="1" si="4"/>
        <v>0</v>
      </c>
      <c r="Q52" s="21">
        <f t="shared" ca="1" si="4"/>
        <v>0</v>
      </c>
      <c r="R52" s="22">
        <f t="shared" ref="R52" ca="1" si="6">+SUM(D52:Q52)</f>
        <v>-6925230.2499999991</v>
      </c>
    </row>
    <row r="53" spans="1:18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1">
        <f t="shared" ca="1" si="4"/>
        <v>12509823.199999999</v>
      </c>
      <c r="N53" s="21">
        <f t="shared" ca="1" si="4"/>
        <v>0</v>
      </c>
      <c r="O53" s="21">
        <f t="shared" ca="1" si="4"/>
        <v>0</v>
      </c>
      <c r="P53" s="21">
        <f t="shared" ca="1" si="4"/>
        <v>0</v>
      </c>
      <c r="Q53" s="21">
        <f t="shared" ca="1" si="4"/>
        <v>0</v>
      </c>
      <c r="R53" s="22">
        <f t="shared" ref="R53:R55" ca="1" si="7">+SUM(D53:Q53)</f>
        <v>12509823.199999999</v>
      </c>
    </row>
    <row r="54" spans="1:18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1">
        <f t="shared" ca="1" si="4"/>
        <v>0</v>
      </c>
      <c r="N54" s="21">
        <f t="shared" ca="1" si="4"/>
        <v>0</v>
      </c>
      <c r="O54" s="21">
        <f t="shared" ca="1" si="4"/>
        <v>0</v>
      </c>
      <c r="P54" s="21">
        <f t="shared" ca="1" si="4"/>
        <v>0</v>
      </c>
      <c r="Q54" s="21">
        <f t="shared" ca="1" si="4"/>
        <v>0</v>
      </c>
      <c r="R54" s="22">
        <f t="shared" ca="1" si="7"/>
        <v>0</v>
      </c>
    </row>
    <row r="55" spans="1:18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Q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1">
        <f t="shared" ca="1" si="8"/>
        <v>0</v>
      </c>
      <c r="L55" s="21">
        <f t="shared" ca="1" si="8"/>
        <v>0</v>
      </c>
      <c r="M55" s="21">
        <f t="shared" ca="1" si="8"/>
        <v>0</v>
      </c>
      <c r="N55" s="21">
        <f t="shared" ca="1" si="8"/>
        <v>0</v>
      </c>
      <c r="O55" s="21">
        <f t="shared" ca="1" si="8"/>
        <v>0</v>
      </c>
      <c r="P55" s="21">
        <f t="shared" ca="1" si="8"/>
        <v>0</v>
      </c>
      <c r="Q55" s="21">
        <f t="shared" ca="1" si="8"/>
        <v>0</v>
      </c>
      <c r="R55" s="22">
        <f t="shared" ca="1" si="7"/>
        <v>0</v>
      </c>
    </row>
    <row r="56" spans="1:18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1">
        <f t="shared" ca="1" si="8"/>
        <v>0</v>
      </c>
      <c r="L56" s="21">
        <f t="shared" ca="1" si="8"/>
        <v>0</v>
      </c>
      <c r="M56" s="21">
        <f t="shared" ca="1" si="8"/>
        <v>0</v>
      </c>
      <c r="N56" s="21">
        <f t="shared" ca="1" si="8"/>
        <v>0</v>
      </c>
      <c r="O56" s="21">
        <f t="shared" ca="1" si="8"/>
        <v>0</v>
      </c>
      <c r="P56" s="21">
        <f t="shared" ca="1" si="8"/>
        <v>0</v>
      </c>
      <c r="Q56" s="21">
        <f t="shared" ca="1" si="8"/>
        <v>0</v>
      </c>
      <c r="R56" s="22">
        <f t="shared" ref="R56:R64" ca="1" si="9">+SUM(D56:Q56)</f>
        <v>0</v>
      </c>
    </row>
    <row r="57" spans="1:18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1">
        <f t="shared" ca="1" si="8"/>
        <v>0</v>
      </c>
      <c r="L57" s="21">
        <f t="shared" ca="1" si="8"/>
        <v>0</v>
      </c>
      <c r="M57" s="21">
        <f t="shared" ca="1" si="8"/>
        <v>0</v>
      </c>
      <c r="N57" s="21">
        <f t="shared" ca="1" si="8"/>
        <v>0</v>
      </c>
      <c r="O57" s="21">
        <f t="shared" ca="1" si="8"/>
        <v>0</v>
      </c>
      <c r="P57" s="21">
        <f t="shared" ca="1" si="8"/>
        <v>0</v>
      </c>
      <c r="Q57" s="21">
        <f t="shared" ca="1" si="8"/>
        <v>0</v>
      </c>
      <c r="R57" s="22">
        <f t="shared" ca="1" si="9"/>
        <v>0</v>
      </c>
    </row>
    <row r="58" spans="1:18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1">
        <f t="shared" ca="1" si="8"/>
        <v>0</v>
      </c>
      <c r="L58" s="21">
        <f t="shared" ca="1" si="8"/>
        <v>0</v>
      </c>
      <c r="M58" s="21">
        <f t="shared" ca="1" si="8"/>
        <v>0</v>
      </c>
      <c r="N58" s="21">
        <f t="shared" ca="1" si="8"/>
        <v>0</v>
      </c>
      <c r="O58" s="21">
        <f t="shared" ca="1" si="8"/>
        <v>0</v>
      </c>
      <c r="P58" s="21">
        <f t="shared" ca="1" si="8"/>
        <v>0</v>
      </c>
      <c r="Q58" s="21">
        <f t="shared" ca="1" si="8"/>
        <v>0</v>
      </c>
      <c r="R58" s="22">
        <f t="shared" ca="1" si="9"/>
        <v>0</v>
      </c>
    </row>
    <row r="59" spans="1:18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1">
        <f t="shared" ca="1" si="8"/>
        <v>0</v>
      </c>
      <c r="L59" s="21">
        <f t="shared" ca="1" si="8"/>
        <v>0</v>
      </c>
      <c r="M59" s="21">
        <f t="shared" ca="1" si="8"/>
        <v>0</v>
      </c>
      <c r="N59" s="21">
        <f t="shared" ca="1" si="8"/>
        <v>0</v>
      </c>
      <c r="O59" s="21">
        <f t="shared" ca="1" si="8"/>
        <v>0</v>
      </c>
      <c r="P59" s="21">
        <f t="shared" ca="1" si="8"/>
        <v>0</v>
      </c>
      <c r="Q59" s="21">
        <f t="shared" ca="1" si="8"/>
        <v>0</v>
      </c>
      <c r="R59" s="22">
        <f t="shared" ca="1" si="9"/>
        <v>0</v>
      </c>
    </row>
    <row r="60" spans="1:18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1">
        <f t="shared" ca="1" si="8"/>
        <v>0</v>
      </c>
      <c r="L60" s="21">
        <f t="shared" ca="1" si="8"/>
        <v>0</v>
      </c>
      <c r="M60" s="21">
        <f t="shared" ca="1" si="8"/>
        <v>0</v>
      </c>
      <c r="N60" s="21">
        <f t="shared" ca="1" si="8"/>
        <v>0</v>
      </c>
      <c r="O60" s="21">
        <f t="shared" ca="1" si="8"/>
        <v>0</v>
      </c>
      <c r="P60" s="21">
        <f t="shared" ca="1" si="8"/>
        <v>0</v>
      </c>
      <c r="Q60" s="21">
        <f t="shared" ca="1" si="8"/>
        <v>0</v>
      </c>
      <c r="R60" s="22">
        <f t="shared" ca="1" si="9"/>
        <v>0</v>
      </c>
    </row>
    <row r="61" spans="1:18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1">
        <f t="shared" ca="1" si="8"/>
        <v>0</v>
      </c>
      <c r="L61" s="21">
        <f t="shared" ca="1" si="8"/>
        <v>0</v>
      </c>
      <c r="M61" s="21">
        <f t="shared" ca="1" si="8"/>
        <v>0</v>
      </c>
      <c r="N61" s="21">
        <f t="shared" ca="1" si="8"/>
        <v>0</v>
      </c>
      <c r="O61" s="21">
        <f t="shared" ca="1" si="8"/>
        <v>0</v>
      </c>
      <c r="P61" s="21">
        <f t="shared" ca="1" si="8"/>
        <v>0</v>
      </c>
      <c r="Q61" s="21">
        <f t="shared" ca="1" si="8"/>
        <v>0</v>
      </c>
      <c r="R61" s="22">
        <f t="shared" ca="1" si="9"/>
        <v>0</v>
      </c>
    </row>
    <row r="62" spans="1:18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1">
        <f t="shared" ca="1" si="8"/>
        <v>0</v>
      </c>
      <c r="L62" s="21">
        <f t="shared" ca="1" si="8"/>
        <v>0</v>
      </c>
      <c r="M62" s="21">
        <f t="shared" ca="1" si="8"/>
        <v>0</v>
      </c>
      <c r="N62" s="21">
        <f t="shared" ca="1" si="8"/>
        <v>0</v>
      </c>
      <c r="O62" s="21">
        <f t="shared" ca="1" si="8"/>
        <v>0</v>
      </c>
      <c r="P62" s="21">
        <f t="shared" ca="1" si="8"/>
        <v>0</v>
      </c>
      <c r="Q62" s="21">
        <f t="shared" ca="1" si="8"/>
        <v>0</v>
      </c>
      <c r="R62" s="22">
        <f t="shared" ca="1" si="9"/>
        <v>0</v>
      </c>
    </row>
    <row r="63" spans="1:18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1">
        <f t="shared" ca="1" si="8"/>
        <v>0</v>
      </c>
      <c r="L63" s="21">
        <f t="shared" ca="1" si="8"/>
        <v>0</v>
      </c>
      <c r="M63" s="21">
        <f t="shared" ca="1" si="8"/>
        <v>0</v>
      </c>
      <c r="N63" s="21">
        <f t="shared" ca="1" si="8"/>
        <v>0</v>
      </c>
      <c r="O63" s="21">
        <f t="shared" ca="1" si="8"/>
        <v>0</v>
      </c>
      <c r="P63" s="21">
        <f t="shared" ca="1" si="8"/>
        <v>0</v>
      </c>
      <c r="Q63" s="21">
        <f t="shared" ca="1" si="8"/>
        <v>0</v>
      </c>
      <c r="R63" s="22">
        <f t="shared" ca="1" si="9"/>
        <v>0</v>
      </c>
    </row>
    <row r="64" spans="1:18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1">
        <f t="shared" ca="1" si="8"/>
        <v>0</v>
      </c>
      <c r="L64" s="21">
        <f t="shared" ca="1" si="8"/>
        <v>0</v>
      </c>
      <c r="M64" s="21">
        <f t="shared" ca="1" si="8"/>
        <v>0</v>
      </c>
      <c r="N64" s="21">
        <f t="shared" ca="1" si="8"/>
        <v>0</v>
      </c>
      <c r="O64" s="21">
        <f t="shared" ca="1" si="8"/>
        <v>0</v>
      </c>
      <c r="P64" s="21">
        <f t="shared" ca="1" si="8"/>
        <v>0</v>
      </c>
      <c r="Q64" s="21">
        <f t="shared" ca="1" si="8"/>
        <v>0</v>
      </c>
      <c r="R64" s="22">
        <f t="shared" ca="1" si="9"/>
        <v>0</v>
      </c>
    </row>
    <row r="65" spans="1:18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1">
        <f t="shared" ca="1" si="8"/>
        <v>0</v>
      </c>
      <c r="L65" s="21">
        <f t="shared" ca="1" si="8"/>
        <v>0</v>
      </c>
      <c r="M65" s="21">
        <f t="shared" ca="1" si="8"/>
        <v>0</v>
      </c>
      <c r="N65" s="21">
        <f t="shared" ca="1" si="8"/>
        <v>0</v>
      </c>
      <c r="O65" s="21">
        <f t="shared" ca="1" si="8"/>
        <v>0</v>
      </c>
      <c r="P65" s="21">
        <f t="shared" ca="1" si="8"/>
        <v>0</v>
      </c>
      <c r="Q65" s="21">
        <f t="shared" ca="1" si="8"/>
        <v>0</v>
      </c>
      <c r="R65" s="22">
        <f t="shared" ref="R65:R72" ca="1" si="10">+SUM(D65:Q65)</f>
        <v>0</v>
      </c>
    </row>
    <row r="66" spans="1:18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1">
        <f t="shared" ca="1" si="8"/>
        <v>0</v>
      </c>
      <c r="L66" s="21">
        <f t="shared" ca="1" si="8"/>
        <v>0</v>
      </c>
      <c r="M66" s="21">
        <f t="shared" ca="1" si="8"/>
        <v>0</v>
      </c>
      <c r="N66" s="21">
        <f t="shared" ca="1" si="8"/>
        <v>0</v>
      </c>
      <c r="O66" s="21">
        <f t="shared" ca="1" si="8"/>
        <v>0</v>
      </c>
      <c r="P66" s="21">
        <f t="shared" ca="1" si="8"/>
        <v>0</v>
      </c>
      <c r="Q66" s="21">
        <f t="shared" ca="1" si="8"/>
        <v>0</v>
      </c>
      <c r="R66" s="22">
        <f t="shared" ca="1" si="10"/>
        <v>0</v>
      </c>
    </row>
    <row r="67" spans="1:18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1">
        <f t="shared" ca="1" si="8"/>
        <v>0</v>
      </c>
      <c r="L67" s="21">
        <f t="shared" ca="1" si="8"/>
        <v>0</v>
      </c>
      <c r="M67" s="21">
        <f t="shared" ca="1" si="8"/>
        <v>0</v>
      </c>
      <c r="N67" s="21">
        <f t="shared" ca="1" si="8"/>
        <v>0</v>
      </c>
      <c r="O67" s="21">
        <f t="shared" ca="1" si="8"/>
        <v>0</v>
      </c>
      <c r="P67" s="21">
        <f t="shared" ca="1" si="8"/>
        <v>0</v>
      </c>
      <c r="Q67" s="21">
        <f t="shared" ca="1" si="8"/>
        <v>0</v>
      </c>
      <c r="R67" s="22">
        <f t="shared" ca="1" si="10"/>
        <v>0</v>
      </c>
    </row>
    <row r="68" spans="1:18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1">
        <f t="shared" ca="1" si="8"/>
        <v>0</v>
      </c>
      <c r="L68" s="21">
        <f t="shared" ca="1" si="8"/>
        <v>0</v>
      </c>
      <c r="M68" s="21">
        <f t="shared" ca="1" si="8"/>
        <v>0</v>
      </c>
      <c r="N68" s="21">
        <f t="shared" ca="1" si="8"/>
        <v>0</v>
      </c>
      <c r="O68" s="21">
        <f t="shared" ca="1" si="8"/>
        <v>0</v>
      </c>
      <c r="P68" s="21">
        <f t="shared" ca="1" si="8"/>
        <v>0</v>
      </c>
      <c r="Q68" s="21">
        <f t="shared" ca="1" si="8"/>
        <v>0</v>
      </c>
      <c r="R68" s="22">
        <f t="shared" ca="1" si="10"/>
        <v>0</v>
      </c>
    </row>
    <row r="69" spans="1:18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1">
        <f t="shared" ca="1" si="8"/>
        <v>0</v>
      </c>
      <c r="L69" s="21">
        <f t="shared" ca="1" si="8"/>
        <v>0</v>
      </c>
      <c r="M69" s="21">
        <f t="shared" ca="1" si="8"/>
        <v>0</v>
      </c>
      <c r="N69" s="21">
        <f t="shared" ca="1" si="8"/>
        <v>0</v>
      </c>
      <c r="O69" s="21">
        <f t="shared" ca="1" si="8"/>
        <v>0</v>
      </c>
      <c r="P69" s="21">
        <f t="shared" ca="1" si="8"/>
        <v>0</v>
      </c>
      <c r="Q69" s="21">
        <f t="shared" ca="1" si="8"/>
        <v>0</v>
      </c>
      <c r="R69" s="22">
        <f t="shared" ca="1" si="10"/>
        <v>0</v>
      </c>
    </row>
    <row r="70" spans="1:18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1">
        <f t="shared" ca="1" si="8"/>
        <v>0</v>
      </c>
      <c r="L70" s="21">
        <f t="shared" ca="1" si="8"/>
        <v>0</v>
      </c>
      <c r="M70" s="21">
        <f t="shared" ca="1" si="8"/>
        <v>0</v>
      </c>
      <c r="N70" s="21">
        <f t="shared" ca="1" si="8"/>
        <v>0</v>
      </c>
      <c r="O70" s="21">
        <f t="shared" ca="1" si="8"/>
        <v>0</v>
      </c>
      <c r="P70" s="21">
        <f t="shared" ca="1" si="8"/>
        <v>0</v>
      </c>
      <c r="Q70" s="21">
        <f t="shared" ca="1" si="8"/>
        <v>0</v>
      </c>
      <c r="R70" s="22">
        <f t="shared" ca="1" si="10"/>
        <v>0</v>
      </c>
    </row>
    <row r="71" spans="1:18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Q75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1">
        <f t="shared" ca="1" si="11"/>
        <v>0</v>
      </c>
      <c r="L71" s="21">
        <f t="shared" ca="1" si="11"/>
        <v>0</v>
      </c>
      <c r="M71" s="21">
        <f t="shared" ca="1" si="11"/>
        <v>0</v>
      </c>
      <c r="N71" s="21">
        <f t="shared" ca="1" si="11"/>
        <v>0</v>
      </c>
      <c r="O71" s="21">
        <f t="shared" ca="1" si="11"/>
        <v>0</v>
      </c>
      <c r="P71" s="21">
        <f t="shared" ca="1" si="11"/>
        <v>0</v>
      </c>
      <c r="Q71" s="21">
        <f t="shared" ca="1" si="11"/>
        <v>0</v>
      </c>
      <c r="R71" s="22">
        <f t="shared" ca="1" si="10"/>
        <v>0</v>
      </c>
    </row>
    <row r="72" spans="1:18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1">
        <f t="shared" ca="1" si="11"/>
        <v>0</v>
      </c>
      <c r="L72" s="21">
        <f t="shared" ca="1" si="11"/>
        <v>0</v>
      </c>
      <c r="M72" s="21">
        <f t="shared" ca="1" si="11"/>
        <v>0</v>
      </c>
      <c r="N72" s="21">
        <f t="shared" ca="1" si="11"/>
        <v>0</v>
      </c>
      <c r="O72" s="21">
        <f t="shared" ca="1" si="11"/>
        <v>0</v>
      </c>
      <c r="P72" s="21">
        <f t="shared" ca="1" si="11"/>
        <v>0</v>
      </c>
      <c r="Q72" s="21">
        <f t="shared" ca="1" si="11"/>
        <v>0</v>
      </c>
      <c r="R72" s="22">
        <f t="shared" ca="1" si="10"/>
        <v>0</v>
      </c>
    </row>
    <row r="73" spans="1:18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1">
        <f t="shared" ca="1" si="11"/>
        <v>0</v>
      </c>
      <c r="H73" s="21">
        <f t="shared" ca="1" si="11"/>
        <v>0</v>
      </c>
      <c r="I73" s="21">
        <f t="shared" ca="1" si="11"/>
        <v>0</v>
      </c>
      <c r="J73" s="21">
        <f t="shared" ca="1" si="11"/>
        <v>0</v>
      </c>
      <c r="K73" s="21">
        <f t="shared" ca="1" si="11"/>
        <v>0</v>
      </c>
      <c r="L73" s="21">
        <f t="shared" ca="1" si="11"/>
        <v>0</v>
      </c>
      <c r="M73" s="21">
        <f t="shared" ca="1" si="11"/>
        <v>0</v>
      </c>
      <c r="N73" s="21">
        <f t="shared" ca="1" si="11"/>
        <v>0</v>
      </c>
      <c r="O73" s="21">
        <f t="shared" ca="1" si="11"/>
        <v>0</v>
      </c>
      <c r="P73" s="21">
        <f t="shared" ca="1" si="11"/>
        <v>0</v>
      </c>
      <c r="Q73" s="21">
        <f t="shared" ca="1" si="11"/>
        <v>0</v>
      </c>
      <c r="R73" s="22">
        <f t="shared" ref="R73:R78" ca="1" si="12">+SUM(D73:Q73)</f>
        <v>0</v>
      </c>
    </row>
    <row r="74" spans="1:18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1">
        <f t="shared" ca="1" si="11"/>
        <v>0</v>
      </c>
      <c r="H74" s="21">
        <f t="shared" ca="1" si="11"/>
        <v>0</v>
      </c>
      <c r="I74" s="21">
        <f t="shared" ca="1" si="11"/>
        <v>0</v>
      </c>
      <c r="J74" s="21">
        <f t="shared" ca="1" si="11"/>
        <v>0</v>
      </c>
      <c r="K74" s="21">
        <f t="shared" ca="1" si="11"/>
        <v>0</v>
      </c>
      <c r="L74" s="21">
        <f t="shared" ca="1" si="11"/>
        <v>0</v>
      </c>
      <c r="M74" s="21">
        <f t="shared" ca="1" si="11"/>
        <v>0</v>
      </c>
      <c r="N74" s="21">
        <f t="shared" ca="1" si="11"/>
        <v>0</v>
      </c>
      <c r="O74" s="21">
        <f t="shared" ca="1" si="11"/>
        <v>0</v>
      </c>
      <c r="P74" s="21">
        <f t="shared" ca="1" si="11"/>
        <v>0</v>
      </c>
      <c r="Q74" s="21">
        <f t="shared" ca="1" si="11"/>
        <v>0</v>
      </c>
      <c r="R74" s="22">
        <f t="shared" ca="1" si="12"/>
        <v>0</v>
      </c>
    </row>
    <row r="75" spans="1:18" ht="13.8" x14ac:dyDescent="0.3">
      <c r="A75" s="64" t="s">
        <v>284</v>
      </c>
      <c r="B75" s="20">
        <v>3018</v>
      </c>
      <c r="C75" s="65" t="s">
        <v>252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1">
        <f t="shared" ca="1" si="11"/>
        <v>0</v>
      </c>
      <c r="H75" s="21">
        <f t="shared" ca="1" si="11"/>
        <v>0</v>
      </c>
      <c r="I75" s="21">
        <f t="shared" ca="1" si="11"/>
        <v>0</v>
      </c>
      <c r="J75" s="21">
        <f t="shared" ca="1" si="11"/>
        <v>0</v>
      </c>
      <c r="K75" s="21">
        <f t="shared" ca="1" si="11"/>
        <v>0</v>
      </c>
      <c r="L75" s="21">
        <f t="shared" ca="1" si="11"/>
        <v>0</v>
      </c>
      <c r="M75" s="21">
        <f t="shared" ca="1" si="11"/>
        <v>0</v>
      </c>
      <c r="N75" s="21">
        <f t="shared" ca="1" si="11"/>
        <v>0</v>
      </c>
      <c r="O75" s="21">
        <f t="shared" ca="1" si="11"/>
        <v>0</v>
      </c>
      <c r="P75" s="21">
        <f t="shared" ca="1" si="11"/>
        <v>0</v>
      </c>
      <c r="Q75" s="21">
        <f t="shared" ca="1" si="11"/>
        <v>0</v>
      </c>
      <c r="R75" s="22">
        <f t="shared" ca="1" si="12"/>
        <v>0</v>
      </c>
    </row>
    <row r="76" spans="1:18" ht="13.8" x14ac:dyDescent="0.3">
      <c r="A76" s="66" t="s">
        <v>286</v>
      </c>
      <c r="B76" s="55">
        <v>9000</v>
      </c>
      <c r="C76" s="65" t="s">
        <v>287</v>
      </c>
      <c r="D76" s="56">
        <f t="shared" ref="D76:Q76" ca="1" si="13">SUMIF($C$7:$C$75,"HD",D$7:D$75)</f>
        <v>314025295.86688411</v>
      </c>
      <c r="E76" s="56">
        <f t="shared" ca="1" si="13"/>
        <v>1509874644.9531357</v>
      </c>
      <c r="F76" s="56">
        <f t="shared" ca="1" si="13"/>
        <v>52718.739999999874</v>
      </c>
      <c r="G76" s="56">
        <f t="shared" ca="1" si="13"/>
        <v>2090639.0599999998</v>
      </c>
      <c r="H76" s="56">
        <f t="shared" ca="1" si="13"/>
        <v>50124.15</v>
      </c>
      <c r="I76" s="56">
        <f t="shared" ca="1" si="13"/>
        <v>12291578.779989999</v>
      </c>
      <c r="J76" s="56">
        <f t="shared" ca="1" si="13"/>
        <v>70891102.16317369</v>
      </c>
      <c r="K76" s="56">
        <f t="shared" ca="1" si="13"/>
        <v>235289.9899942</v>
      </c>
      <c r="L76" s="56">
        <f t="shared" ca="1" si="13"/>
        <v>0</v>
      </c>
      <c r="M76" s="56">
        <f t="shared" ca="1" si="13"/>
        <v>416440811.00626498</v>
      </c>
      <c r="N76" s="56">
        <f t="shared" ca="1" si="13"/>
        <v>4853268.7400000012</v>
      </c>
      <c r="O76" s="56">
        <f t="shared" ca="1" si="13"/>
        <v>0</v>
      </c>
      <c r="P76" s="56">
        <f t="shared" ca="1" si="13"/>
        <v>0</v>
      </c>
      <c r="Q76" s="56">
        <f t="shared" ca="1" si="13"/>
        <v>74608675.005750984</v>
      </c>
      <c r="R76" s="56">
        <f t="shared" ca="1" si="12"/>
        <v>2405414148.4551935</v>
      </c>
    </row>
    <row r="77" spans="1:18" ht="13.8" x14ac:dyDescent="0.3">
      <c r="A77" s="66" t="s">
        <v>289</v>
      </c>
      <c r="B77" s="55">
        <v>9001</v>
      </c>
      <c r="C77" s="65" t="s">
        <v>290</v>
      </c>
      <c r="D77" s="56">
        <f t="shared" ref="D77:Q77" ca="1" si="14">SUMIF($C$7:$C$75,"H",D$7:D$75)+SUMIF($C$7:$C$75,"E",D$7:D$75)</f>
        <v>0</v>
      </c>
      <c r="E77" s="56">
        <f t="shared" ca="1" si="14"/>
        <v>0</v>
      </c>
      <c r="F77" s="56">
        <f t="shared" ca="1" si="14"/>
        <v>0</v>
      </c>
      <c r="G77" s="56">
        <f t="shared" ca="1" si="14"/>
        <v>0</v>
      </c>
      <c r="H77" s="56">
        <f t="shared" ca="1" si="14"/>
        <v>0</v>
      </c>
      <c r="I77" s="56">
        <f t="shared" ca="1" si="14"/>
        <v>0</v>
      </c>
      <c r="J77" s="56">
        <f t="shared" ca="1" si="14"/>
        <v>0</v>
      </c>
      <c r="K77" s="56">
        <f t="shared" ca="1" si="14"/>
        <v>0</v>
      </c>
      <c r="L77" s="56">
        <f t="shared" ca="1" si="14"/>
        <v>0</v>
      </c>
      <c r="M77" s="56">
        <f t="shared" ca="1" si="14"/>
        <v>0</v>
      </c>
      <c r="N77" s="56">
        <f t="shared" ca="1" si="14"/>
        <v>0</v>
      </c>
      <c r="O77" s="56">
        <f t="shared" ca="1" si="14"/>
        <v>0</v>
      </c>
      <c r="P77" s="56">
        <f t="shared" ca="1" si="14"/>
        <v>0</v>
      </c>
      <c r="Q77" s="56">
        <f t="shared" ca="1" si="14"/>
        <v>0</v>
      </c>
      <c r="R77" s="56">
        <f t="shared" ca="1" si="12"/>
        <v>0</v>
      </c>
    </row>
    <row r="78" spans="1:18" ht="13.8" x14ac:dyDescent="0.3">
      <c r="A78" s="66" t="s">
        <v>292</v>
      </c>
      <c r="B78" s="55">
        <v>9003</v>
      </c>
      <c r="C78" s="65" t="s">
        <v>293</v>
      </c>
      <c r="D78" s="56">
        <f t="shared" ref="D78:P78" ca="1" si="15">D76+D77</f>
        <v>314025295.86688411</v>
      </c>
      <c r="E78" s="56">
        <f t="shared" ca="1" si="15"/>
        <v>1509874644.9531357</v>
      </c>
      <c r="F78" s="56">
        <f t="shared" ca="1" si="15"/>
        <v>52718.739999999874</v>
      </c>
      <c r="G78" s="56">
        <f t="shared" ca="1" si="15"/>
        <v>2090639.0599999998</v>
      </c>
      <c r="H78" s="56">
        <f t="shared" ca="1" si="15"/>
        <v>50124.15</v>
      </c>
      <c r="I78" s="56">
        <f t="shared" ca="1" si="15"/>
        <v>12291578.779989999</v>
      </c>
      <c r="J78" s="56">
        <f t="shared" ca="1" si="15"/>
        <v>70891102.16317369</v>
      </c>
      <c r="K78" s="56">
        <f t="shared" ca="1" si="15"/>
        <v>235289.9899942</v>
      </c>
      <c r="L78" s="56">
        <f t="shared" ca="1" si="15"/>
        <v>0</v>
      </c>
      <c r="M78" s="56">
        <f t="shared" ca="1" si="15"/>
        <v>416440811.00626498</v>
      </c>
      <c r="N78" s="56">
        <f t="shared" ca="1" si="15"/>
        <v>4853268.7400000012</v>
      </c>
      <c r="O78" s="56">
        <f t="shared" ca="1" si="15"/>
        <v>0</v>
      </c>
      <c r="P78" s="56">
        <f t="shared" ca="1" si="15"/>
        <v>0</v>
      </c>
      <c r="Q78" s="56">
        <f ca="1">Q76+Q77</f>
        <v>74608675.005750984</v>
      </c>
      <c r="R78" s="56">
        <f t="shared" ca="1" si="12"/>
        <v>2405414148.4551935</v>
      </c>
    </row>
  </sheetData>
  <mergeCells count="1">
    <mergeCell ref="E2:G2"/>
  </mergeCells>
  <dataValidations count="1">
    <dataValidation type="list" allowBlank="1" showInputMessage="1" showErrorMessage="1" sqref="B2" xr:uid="{B3D0F244-B220-42E3-8182-D08AAD679C8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CBA0-8249-43A7-8D93-4CE2FB3FA137}">
  <dimension ref="A1:J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0" width="15.6640625" style="3" customWidth="1"/>
    <col min="11" max="16384" width="9.109375" style="3"/>
  </cols>
  <sheetData>
    <row r="1" spans="1:10" ht="15" customHeight="1" x14ac:dyDescent="0.3">
      <c r="A1" s="1" t="s">
        <v>0</v>
      </c>
      <c r="B1" s="2"/>
      <c r="C1" s="2"/>
    </row>
    <row r="2" spans="1:10" ht="15" customHeight="1" x14ac:dyDescent="0.3">
      <c r="A2" s="1" t="s">
        <v>103</v>
      </c>
      <c r="B2" s="68" t="s">
        <v>8</v>
      </c>
      <c r="C2" s="2"/>
      <c r="E2" s="81" t="s">
        <v>1</v>
      </c>
      <c r="F2" s="82"/>
      <c r="G2" s="83"/>
      <c r="H2" s="5"/>
    </row>
    <row r="3" spans="1:10" ht="15" customHeight="1" x14ac:dyDescent="0.3">
      <c r="A3" s="4" t="s">
        <v>357</v>
      </c>
      <c r="B3" s="2"/>
      <c r="C3" s="2"/>
    </row>
    <row r="4" spans="1:10" ht="22.5" customHeight="1" x14ac:dyDescent="0.25"/>
    <row r="5" spans="1:10" ht="22.5" customHeight="1" x14ac:dyDescent="0.25">
      <c r="D5" s="10">
        <v>707</v>
      </c>
      <c r="E5" s="10">
        <v>745</v>
      </c>
      <c r="F5" s="10">
        <v>746</v>
      </c>
      <c r="G5" s="10">
        <v>747</v>
      </c>
      <c r="H5" s="10">
        <v>755</v>
      </c>
      <c r="I5" s="10">
        <v>756</v>
      </c>
      <c r="J5" s="10"/>
    </row>
    <row r="6" spans="1:10" ht="79.5" customHeight="1" x14ac:dyDescent="0.25">
      <c r="A6" s="63" t="s">
        <v>142</v>
      </c>
      <c r="B6" s="63" t="s">
        <v>143</v>
      </c>
      <c r="C6" s="63" t="s">
        <v>144</v>
      </c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104</v>
      </c>
      <c r="J6" s="69" t="s">
        <v>343</v>
      </c>
    </row>
    <row r="7" spans="1:10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I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ca="1">+SUM(D7:I7)</f>
        <v>0</v>
      </c>
    </row>
    <row r="8" spans="1:10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ref="J8:J71" ca="1" si="1">+SUM(D8:I8)</f>
        <v>0</v>
      </c>
    </row>
    <row r="9" spans="1:10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1"/>
        <v>0</v>
      </c>
    </row>
    <row r="10" spans="1:10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63783351.390000001</v>
      </c>
      <c r="I10" s="21">
        <f t="shared" ca="1" si="0"/>
        <v>0</v>
      </c>
      <c r="J10" s="21">
        <f t="shared" ca="1" si="1"/>
        <v>63783351.390000001</v>
      </c>
    </row>
    <row r="11" spans="1:10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1"/>
        <v>0</v>
      </c>
    </row>
    <row r="12" spans="1:10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41330339.916249484</v>
      </c>
      <c r="I12" s="21">
        <f t="shared" ca="1" si="0"/>
        <v>0</v>
      </c>
      <c r="J12" s="21">
        <f t="shared" ca="1" si="1"/>
        <v>41330339.916249484</v>
      </c>
    </row>
    <row r="13" spans="1:10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1"/>
        <v>0</v>
      </c>
    </row>
    <row r="14" spans="1:10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1"/>
        <v>0</v>
      </c>
    </row>
    <row r="15" spans="1:10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1"/>
        <v>0</v>
      </c>
    </row>
    <row r="16" spans="1:10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39234858.658727005</v>
      </c>
      <c r="I16" s="21">
        <f t="shared" ca="1" si="0"/>
        <v>19825664.297629002</v>
      </c>
      <c r="J16" s="21">
        <f t="shared" ca="1" si="1"/>
        <v>59060522.956356004</v>
      </c>
    </row>
    <row r="17" spans="1:10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1"/>
        <v>0</v>
      </c>
    </row>
    <row r="18" spans="1:10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1"/>
        <v>0</v>
      </c>
    </row>
    <row r="19" spans="1:10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92565226.025043994</v>
      </c>
      <c r="I19" s="21">
        <f t="shared" ca="1" si="0"/>
        <v>4815167.590032001</v>
      </c>
      <c r="J19" s="21">
        <f t="shared" ca="1" si="1"/>
        <v>97380393.615075991</v>
      </c>
    </row>
    <row r="20" spans="1:10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1"/>
        <v>0</v>
      </c>
    </row>
    <row r="21" spans="1:10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1"/>
        <v>0</v>
      </c>
    </row>
    <row r="22" spans="1:10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1765813.83</v>
      </c>
      <c r="I22" s="21">
        <f t="shared" ca="1" si="0"/>
        <v>0</v>
      </c>
      <c r="J22" s="21">
        <f t="shared" ca="1" si="1"/>
        <v>1765813.83</v>
      </c>
    </row>
    <row r="23" spans="1:10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I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1"/>
        <v>0</v>
      </c>
    </row>
    <row r="24" spans="1:10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1"/>
        <v>0</v>
      </c>
    </row>
    <row r="25" spans="1:10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1"/>
        <v>0</v>
      </c>
    </row>
    <row r="26" spans="1:10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1"/>
        <v>0</v>
      </c>
    </row>
    <row r="27" spans="1:10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1"/>
        <v>0</v>
      </c>
    </row>
    <row r="28" spans="1:10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1"/>
        <v>0</v>
      </c>
    </row>
    <row r="29" spans="1:10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1"/>
        <v>0</v>
      </c>
    </row>
    <row r="30" spans="1:10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1"/>
        <v>0</v>
      </c>
    </row>
    <row r="31" spans="1:10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1"/>
        <v>0</v>
      </c>
    </row>
    <row r="32" spans="1:10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1"/>
        <v>0</v>
      </c>
    </row>
    <row r="33" spans="1:10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1"/>
        <v>0</v>
      </c>
    </row>
    <row r="34" spans="1:10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1"/>
        <v>0</v>
      </c>
    </row>
    <row r="35" spans="1:10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1"/>
        <v>0</v>
      </c>
    </row>
    <row r="36" spans="1:10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1"/>
        <v>0</v>
      </c>
    </row>
    <row r="37" spans="1:10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1"/>
        <v>0</v>
      </c>
    </row>
    <row r="38" spans="1:10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1"/>
        <v>0</v>
      </c>
    </row>
    <row r="39" spans="1:10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I54" ca="1" si="3">IFERROR(INDIRECT("'"&amp;$B$2&amp;"'!"&amp;ADDRESS(MATCH($B39,INDIRECT("'"&amp;$B$2&amp;"'!$B$1:$B$1095"),0),MATCH(D$5,INDIRECT("'"&amp;$B$2&amp;"'!5:5"),0))),0)</f>
        <v>0</v>
      </c>
      <c r="E39" s="21">
        <f t="shared" ca="1" si="3"/>
        <v>0</v>
      </c>
      <c r="F39" s="21">
        <f t="shared" ca="1" si="3"/>
        <v>0</v>
      </c>
      <c r="G39" s="21">
        <f t="shared" ca="1" si="3"/>
        <v>0</v>
      </c>
      <c r="H39" s="21">
        <f t="shared" ca="1" si="3"/>
        <v>0</v>
      </c>
      <c r="I39" s="21">
        <f t="shared" ca="1" si="3"/>
        <v>0</v>
      </c>
      <c r="J39" s="21">
        <f t="shared" ca="1" si="1"/>
        <v>0</v>
      </c>
    </row>
    <row r="40" spans="1:10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3"/>
        <v>0</v>
      </c>
      <c r="E40" s="21">
        <f t="shared" ca="1" si="3"/>
        <v>0</v>
      </c>
      <c r="F40" s="21">
        <f t="shared" ca="1" si="3"/>
        <v>0</v>
      </c>
      <c r="G40" s="21">
        <f t="shared" ca="1" si="3"/>
        <v>0</v>
      </c>
      <c r="H40" s="21">
        <f t="shared" ca="1" si="3"/>
        <v>0</v>
      </c>
      <c r="I40" s="21">
        <f t="shared" ca="1" si="3"/>
        <v>0</v>
      </c>
      <c r="J40" s="21">
        <f t="shared" ca="1" si="1"/>
        <v>0</v>
      </c>
    </row>
    <row r="41" spans="1:10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3"/>
        <v>0</v>
      </c>
      <c r="E41" s="21">
        <f t="shared" ca="1" si="3"/>
        <v>0</v>
      </c>
      <c r="F41" s="21">
        <f t="shared" ca="1" si="3"/>
        <v>0</v>
      </c>
      <c r="G41" s="21">
        <f t="shared" ca="1" si="3"/>
        <v>0</v>
      </c>
      <c r="H41" s="21">
        <f t="shared" ca="1" si="3"/>
        <v>0</v>
      </c>
      <c r="I41" s="21">
        <f t="shared" ca="1" si="3"/>
        <v>0</v>
      </c>
      <c r="J41" s="21">
        <f t="shared" ca="1" si="1"/>
        <v>0</v>
      </c>
    </row>
    <row r="42" spans="1:10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3"/>
        <v>0</v>
      </c>
      <c r="E42" s="21">
        <f t="shared" ca="1" si="3"/>
        <v>0</v>
      </c>
      <c r="F42" s="21">
        <f t="shared" ca="1" si="3"/>
        <v>0</v>
      </c>
      <c r="G42" s="21">
        <f t="shared" ca="1" si="3"/>
        <v>0</v>
      </c>
      <c r="H42" s="21">
        <f t="shared" ca="1" si="3"/>
        <v>0</v>
      </c>
      <c r="I42" s="21">
        <f t="shared" ca="1" si="3"/>
        <v>0</v>
      </c>
      <c r="J42" s="21">
        <f t="shared" ca="1" si="1"/>
        <v>0</v>
      </c>
    </row>
    <row r="43" spans="1:10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3"/>
        <v>0</v>
      </c>
      <c r="E43" s="21">
        <f t="shared" ca="1" si="3"/>
        <v>0</v>
      </c>
      <c r="F43" s="21">
        <f t="shared" ca="1" si="3"/>
        <v>0</v>
      </c>
      <c r="G43" s="21">
        <f t="shared" ca="1" si="3"/>
        <v>0</v>
      </c>
      <c r="H43" s="21">
        <f t="shared" ca="1" si="3"/>
        <v>0</v>
      </c>
      <c r="I43" s="21">
        <f t="shared" ca="1" si="3"/>
        <v>0</v>
      </c>
      <c r="J43" s="21">
        <f t="shared" ca="1" si="1"/>
        <v>0</v>
      </c>
    </row>
    <row r="44" spans="1:10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3"/>
        <v>0</v>
      </c>
      <c r="E44" s="21">
        <f t="shared" ca="1" si="3"/>
        <v>0</v>
      </c>
      <c r="F44" s="21">
        <f t="shared" ca="1" si="3"/>
        <v>0</v>
      </c>
      <c r="G44" s="21">
        <f t="shared" ca="1" si="3"/>
        <v>0</v>
      </c>
      <c r="H44" s="21">
        <f t="shared" ca="1" si="3"/>
        <v>0</v>
      </c>
      <c r="I44" s="21">
        <f t="shared" ca="1" si="3"/>
        <v>0</v>
      </c>
      <c r="J44" s="21">
        <f t="shared" ca="1" si="1"/>
        <v>0</v>
      </c>
    </row>
    <row r="45" spans="1:10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3"/>
        <v>0</v>
      </c>
      <c r="E45" s="21">
        <f t="shared" ca="1" si="3"/>
        <v>0</v>
      </c>
      <c r="F45" s="21">
        <f t="shared" ca="1" si="3"/>
        <v>0</v>
      </c>
      <c r="G45" s="21">
        <f t="shared" ca="1" si="3"/>
        <v>0</v>
      </c>
      <c r="H45" s="21">
        <f t="shared" ca="1" si="3"/>
        <v>0</v>
      </c>
      <c r="I45" s="21">
        <f t="shared" ca="1" si="3"/>
        <v>0</v>
      </c>
      <c r="J45" s="21">
        <f t="shared" ca="1" si="1"/>
        <v>0</v>
      </c>
    </row>
    <row r="46" spans="1:10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3"/>
        <v>0</v>
      </c>
      <c r="E46" s="21">
        <f t="shared" ca="1" si="3"/>
        <v>0</v>
      </c>
      <c r="F46" s="21">
        <f t="shared" ca="1" si="3"/>
        <v>0</v>
      </c>
      <c r="G46" s="21">
        <f t="shared" ca="1" si="3"/>
        <v>0</v>
      </c>
      <c r="H46" s="21">
        <f t="shared" ca="1" si="3"/>
        <v>0</v>
      </c>
      <c r="I46" s="21">
        <f t="shared" ca="1" si="3"/>
        <v>0</v>
      </c>
      <c r="J46" s="21">
        <f t="shared" ca="1" si="1"/>
        <v>0</v>
      </c>
    </row>
    <row r="47" spans="1:10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3"/>
        <v>0</v>
      </c>
      <c r="E47" s="21">
        <f t="shared" ca="1" si="3"/>
        <v>0</v>
      </c>
      <c r="F47" s="21">
        <f t="shared" ca="1" si="3"/>
        <v>0</v>
      </c>
      <c r="G47" s="21">
        <f t="shared" ca="1" si="3"/>
        <v>0</v>
      </c>
      <c r="H47" s="21">
        <f t="shared" ca="1" si="3"/>
        <v>0</v>
      </c>
      <c r="I47" s="21">
        <f t="shared" ca="1" si="3"/>
        <v>0</v>
      </c>
      <c r="J47" s="21">
        <f t="shared" ca="1" si="1"/>
        <v>0</v>
      </c>
    </row>
    <row r="48" spans="1:10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3"/>
        <v>0</v>
      </c>
      <c r="E48" s="21">
        <f t="shared" ca="1" si="3"/>
        <v>0</v>
      </c>
      <c r="F48" s="21">
        <f t="shared" ca="1" si="3"/>
        <v>0</v>
      </c>
      <c r="G48" s="21">
        <f t="shared" ca="1" si="3"/>
        <v>0</v>
      </c>
      <c r="H48" s="21">
        <f t="shared" ca="1" si="3"/>
        <v>0</v>
      </c>
      <c r="I48" s="21">
        <f t="shared" ca="1" si="3"/>
        <v>0</v>
      </c>
      <c r="J48" s="21">
        <f t="shared" ca="1" si="1"/>
        <v>0</v>
      </c>
    </row>
    <row r="49" spans="1:10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3"/>
        <v>0</v>
      </c>
      <c r="E49" s="21">
        <f t="shared" ca="1" si="3"/>
        <v>0</v>
      </c>
      <c r="F49" s="21">
        <f t="shared" ca="1" si="3"/>
        <v>0</v>
      </c>
      <c r="G49" s="21">
        <f t="shared" ca="1" si="3"/>
        <v>0</v>
      </c>
      <c r="H49" s="21">
        <f t="shared" ca="1" si="3"/>
        <v>0</v>
      </c>
      <c r="I49" s="21">
        <f t="shared" ca="1" si="3"/>
        <v>0</v>
      </c>
      <c r="J49" s="21">
        <f t="shared" ca="1" si="1"/>
        <v>0</v>
      </c>
    </row>
    <row r="50" spans="1:10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3"/>
        <v>0</v>
      </c>
      <c r="E50" s="21">
        <f t="shared" ca="1" si="3"/>
        <v>0</v>
      </c>
      <c r="F50" s="21">
        <f t="shared" ca="1" si="3"/>
        <v>0</v>
      </c>
      <c r="G50" s="21">
        <f t="shared" ca="1" si="3"/>
        <v>0</v>
      </c>
      <c r="H50" s="21">
        <f t="shared" ca="1" si="3"/>
        <v>0</v>
      </c>
      <c r="I50" s="21">
        <f t="shared" ca="1" si="3"/>
        <v>0</v>
      </c>
      <c r="J50" s="21">
        <f t="shared" ca="1" si="1"/>
        <v>0</v>
      </c>
    </row>
    <row r="51" spans="1:10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3"/>
        <v>0</v>
      </c>
      <c r="E51" s="21">
        <f t="shared" ca="1" si="3"/>
        <v>0</v>
      </c>
      <c r="F51" s="21">
        <f t="shared" ca="1" si="3"/>
        <v>0</v>
      </c>
      <c r="G51" s="21">
        <f t="shared" ca="1" si="3"/>
        <v>0</v>
      </c>
      <c r="H51" s="21">
        <f t="shared" ca="1" si="3"/>
        <v>0</v>
      </c>
      <c r="I51" s="21">
        <f t="shared" ca="1" si="3"/>
        <v>0</v>
      </c>
      <c r="J51" s="21">
        <f t="shared" ca="1" si="1"/>
        <v>0</v>
      </c>
    </row>
    <row r="52" spans="1:10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3"/>
        <v>0</v>
      </c>
      <c r="E52" s="21">
        <f t="shared" ca="1" si="3"/>
        <v>0</v>
      </c>
      <c r="F52" s="21">
        <f t="shared" ca="1" si="3"/>
        <v>0</v>
      </c>
      <c r="G52" s="21">
        <f t="shared" ca="1" si="3"/>
        <v>0</v>
      </c>
      <c r="H52" s="21">
        <f t="shared" ca="1" si="3"/>
        <v>0</v>
      </c>
      <c r="I52" s="21">
        <f t="shared" ca="1" si="3"/>
        <v>0</v>
      </c>
      <c r="J52" s="21">
        <f t="shared" ca="1" si="1"/>
        <v>0</v>
      </c>
    </row>
    <row r="53" spans="1:10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3"/>
        <v>0</v>
      </c>
      <c r="E53" s="21">
        <f t="shared" ca="1" si="3"/>
        <v>0</v>
      </c>
      <c r="F53" s="21">
        <f t="shared" ca="1" si="3"/>
        <v>0</v>
      </c>
      <c r="G53" s="21">
        <f t="shared" ca="1" si="3"/>
        <v>0</v>
      </c>
      <c r="H53" s="21">
        <f t="shared" ca="1" si="3"/>
        <v>0</v>
      </c>
      <c r="I53" s="21">
        <f t="shared" ca="1" si="3"/>
        <v>0</v>
      </c>
      <c r="J53" s="21">
        <f t="shared" ca="1" si="1"/>
        <v>0</v>
      </c>
    </row>
    <row r="54" spans="1:10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3"/>
        <v>0</v>
      </c>
      <c r="E54" s="21">
        <f t="shared" ca="1" si="3"/>
        <v>0</v>
      </c>
      <c r="F54" s="21">
        <f t="shared" ca="1" si="3"/>
        <v>0</v>
      </c>
      <c r="G54" s="21">
        <f t="shared" ca="1" si="3"/>
        <v>0</v>
      </c>
      <c r="H54" s="21">
        <f t="shared" ca="1" si="3"/>
        <v>0</v>
      </c>
      <c r="I54" s="21">
        <f t="shared" ca="1" si="3"/>
        <v>0</v>
      </c>
      <c r="J54" s="21">
        <f t="shared" ca="1" si="1"/>
        <v>0</v>
      </c>
    </row>
    <row r="55" spans="1:10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I70" ca="1" si="4">IFERROR(INDIRECT("'"&amp;$B$2&amp;"'!"&amp;ADDRESS(MATCH($B55,INDIRECT("'"&amp;$B$2&amp;"'!$B$1:$B$1095"),0),MATCH(D$5,INDIRECT("'"&amp;$B$2&amp;"'!5:5"),0))),0)</f>
        <v>0</v>
      </c>
      <c r="E55" s="21">
        <f t="shared" ca="1" si="4"/>
        <v>0</v>
      </c>
      <c r="F55" s="21">
        <f t="shared" ca="1" si="4"/>
        <v>0</v>
      </c>
      <c r="G55" s="21">
        <f t="shared" ca="1" si="4"/>
        <v>0</v>
      </c>
      <c r="H55" s="21">
        <f t="shared" ca="1" si="4"/>
        <v>0</v>
      </c>
      <c r="I55" s="21">
        <f t="shared" ca="1" si="4"/>
        <v>0</v>
      </c>
      <c r="J55" s="21">
        <f t="shared" ca="1" si="1"/>
        <v>0</v>
      </c>
    </row>
    <row r="56" spans="1:10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4"/>
        <v>0</v>
      </c>
      <c r="E56" s="21">
        <f t="shared" ca="1" si="4"/>
        <v>0</v>
      </c>
      <c r="F56" s="21">
        <f t="shared" ca="1" si="4"/>
        <v>0</v>
      </c>
      <c r="G56" s="21">
        <f t="shared" ca="1" si="4"/>
        <v>0</v>
      </c>
      <c r="H56" s="21">
        <f t="shared" ca="1" si="4"/>
        <v>0</v>
      </c>
      <c r="I56" s="21">
        <f t="shared" ca="1" si="4"/>
        <v>0</v>
      </c>
      <c r="J56" s="21">
        <f t="shared" ca="1" si="1"/>
        <v>0</v>
      </c>
    </row>
    <row r="57" spans="1:10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4"/>
        <v>0</v>
      </c>
      <c r="E57" s="21">
        <f t="shared" ca="1" si="4"/>
        <v>0</v>
      </c>
      <c r="F57" s="21">
        <f t="shared" ca="1" si="4"/>
        <v>0</v>
      </c>
      <c r="G57" s="21">
        <f t="shared" ca="1" si="4"/>
        <v>0</v>
      </c>
      <c r="H57" s="21">
        <f t="shared" ca="1" si="4"/>
        <v>0</v>
      </c>
      <c r="I57" s="21">
        <f t="shared" ca="1" si="4"/>
        <v>0</v>
      </c>
      <c r="J57" s="21">
        <f t="shared" ca="1" si="1"/>
        <v>0</v>
      </c>
    </row>
    <row r="58" spans="1:10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4"/>
        <v>0</v>
      </c>
      <c r="E58" s="21">
        <f t="shared" ca="1" si="4"/>
        <v>0</v>
      </c>
      <c r="F58" s="21">
        <f t="shared" ca="1" si="4"/>
        <v>0</v>
      </c>
      <c r="G58" s="21">
        <f t="shared" ca="1" si="4"/>
        <v>0</v>
      </c>
      <c r="H58" s="21">
        <f t="shared" ca="1" si="4"/>
        <v>0</v>
      </c>
      <c r="I58" s="21">
        <f t="shared" ca="1" si="4"/>
        <v>0</v>
      </c>
      <c r="J58" s="21">
        <f t="shared" ca="1" si="1"/>
        <v>0</v>
      </c>
    </row>
    <row r="59" spans="1:10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4"/>
        <v>0</v>
      </c>
      <c r="E59" s="21">
        <f t="shared" ca="1" si="4"/>
        <v>0</v>
      </c>
      <c r="F59" s="21">
        <f t="shared" ca="1" si="4"/>
        <v>0</v>
      </c>
      <c r="G59" s="21">
        <f t="shared" ca="1" si="4"/>
        <v>0</v>
      </c>
      <c r="H59" s="21">
        <f t="shared" ca="1" si="4"/>
        <v>0</v>
      </c>
      <c r="I59" s="21">
        <f t="shared" ca="1" si="4"/>
        <v>0</v>
      </c>
      <c r="J59" s="21">
        <f t="shared" ca="1" si="1"/>
        <v>0</v>
      </c>
    </row>
    <row r="60" spans="1:10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4"/>
        <v>0</v>
      </c>
      <c r="E60" s="21">
        <f t="shared" ca="1" si="4"/>
        <v>0</v>
      </c>
      <c r="F60" s="21">
        <f t="shared" ca="1" si="4"/>
        <v>0</v>
      </c>
      <c r="G60" s="21">
        <f t="shared" ca="1" si="4"/>
        <v>0</v>
      </c>
      <c r="H60" s="21">
        <f t="shared" ca="1" si="4"/>
        <v>0</v>
      </c>
      <c r="I60" s="21">
        <f t="shared" ca="1" si="4"/>
        <v>0</v>
      </c>
      <c r="J60" s="21">
        <f t="shared" ca="1" si="1"/>
        <v>0</v>
      </c>
    </row>
    <row r="61" spans="1:10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4"/>
        <v>0</v>
      </c>
      <c r="E61" s="21">
        <f t="shared" ca="1" si="4"/>
        <v>0</v>
      </c>
      <c r="F61" s="21">
        <f t="shared" ca="1" si="4"/>
        <v>0</v>
      </c>
      <c r="G61" s="21">
        <f t="shared" ca="1" si="4"/>
        <v>0</v>
      </c>
      <c r="H61" s="21">
        <f t="shared" ca="1" si="4"/>
        <v>0</v>
      </c>
      <c r="I61" s="21">
        <f t="shared" ca="1" si="4"/>
        <v>0</v>
      </c>
      <c r="J61" s="21">
        <f t="shared" ca="1" si="1"/>
        <v>0</v>
      </c>
    </row>
    <row r="62" spans="1:10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4"/>
        <v>0</v>
      </c>
      <c r="E62" s="21">
        <f t="shared" ca="1" si="4"/>
        <v>0</v>
      </c>
      <c r="F62" s="21">
        <f t="shared" ca="1" si="4"/>
        <v>0</v>
      </c>
      <c r="G62" s="21">
        <f t="shared" ca="1" si="4"/>
        <v>0</v>
      </c>
      <c r="H62" s="21">
        <f t="shared" ca="1" si="4"/>
        <v>0</v>
      </c>
      <c r="I62" s="21">
        <f t="shared" ca="1" si="4"/>
        <v>0</v>
      </c>
      <c r="J62" s="21">
        <f t="shared" ca="1" si="1"/>
        <v>0</v>
      </c>
    </row>
    <row r="63" spans="1:10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4"/>
        <v>0</v>
      </c>
      <c r="E63" s="21">
        <f t="shared" ca="1" si="4"/>
        <v>0</v>
      </c>
      <c r="F63" s="21">
        <f t="shared" ca="1" si="4"/>
        <v>0</v>
      </c>
      <c r="G63" s="21">
        <f t="shared" ca="1" si="4"/>
        <v>0</v>
      </c>
      <c r="H63" s="21">
        <f t="shared" ca="1" si="4"/>
        <v>0</v>
      </c>
      <c r="I63" s="21">
        <f t="shared" ca="1" si="4"/>
        <v>0</v>
      </c>
      <c r="J63" s="21">
        <f t="shared" ca="1" si="1"/>
        <v>0</v>
      </c>
    </row>
    <row r="64" spans="1:10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4"/>
        <v>0</v>
      </c>
      <c r="E64" s="21">
        <f t="shared" ca="1" si="4"/>
        <v>0</v>
      </c>
      <c r="F64" s="21">
        <f t="shared" ca="1" si="4"/>
        <v>0</v>
      </c>
      <c r="G64" s="21">
        <f t="shared" ca="1" si="4"/>
        <v>0</v>
      </c>
      <c r="H64" s="21">
        <f t="shared" ca="1" si="4"/>
        <v>0</v>
      </c>
      <c r="I64" s="21">
        <f t="shared" ca="1" si="4"/>
        <v>0</v>
      </c>
      <c r="J64" s="21">
        <f t="shared" ca="1" si="1"/>
        <v>0</v>
      </c>
    </row>
    <row r="65" spans="1:10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4"/>
        <v>0</v>
      </c>
      <c r="E65" s="21">
        <f t="shared" ca="1" si="4"/>
        <v>0</v>
      </c>
      <c r="F65" s="21">
        <f t="shared" ca="1" si="4"/>
        <v>0</v>
      </c>
      <c r="G65" s="21">
        <f t="shared" ca="1" si="4"/>
        <v>0</v>
      </c>
      <c r="H65" s="21">
        <f t="shared" ca="1" si="4"/>
        <v>0</v>
      </c>
      <c r="I65" s="21">
        <f t="shared" ca="1" si="4"/>
        <v>0</v>
      </c>
      <c r="J65" s="21">
        <f t="shared" ca="1" si="1"/>
        <v>0</v>
      </c>
    </row>
    <row r="66" spans="1:10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4"/>
        <v>0</v>
      </c>
      <c r="E66" s="21">
        <f t="shared" ca="1" si="4"/>
        <v>0</v>
      </c>
      <c r="F66" s="21">
        <f t="shared" ca="1" si="4"/>
        <v>0</v>
      </c>
      <c r="G66" s="21">
        <f t="shared" ca="1" si="4"/>
        <v>0</v>
      </c>
      <c r="H66" s="21">
        <f t="shared" ca="1" si="4"/>
        <v>0</v>
      </c>
      <c r="I66" s="21">
        <f t="shared" ca="1" si="4"/>
        <v>0</v>
      </c>
      <c r="J66" s="21">
        <f t="shared" ca="1" si="1"/>
        <v>0</v>
      </c>
    </row>
    <row r="67" spans="1:10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4"/>
        <v>0</v>
      </c>
      <c r="E67" s="21">
        <f t="shared" ca="1" si="4"/>
        <v>0</v>
      </c>
      <c r="F67" s="21">
        <f t="shared" ca="1" si="4"/>
        <v>0</v>
      </c>
      <c r="G67" s="21">
        <f t="shared" ca="1" si="4"/>
        <v>0</v>
      </c>
      <c r="H67" s="21">
        <f t="shared" ca="1" si="4"/>
        <v>0</v>
      </c>
      <c r="I67" s="21">
        <f t="shared" ca="1" si="4"/>
        <v>0</v>
      </c>
      <c r="J67" s="21">
        <f t="shared" ca="1" si="1"/>
        <v>0</v>
      </c>
    </row>
    <row r="68" spans="1:10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4"/>
        <v>0</v>
      </c>
      <c r="E68" s="21">
        <f t="shared" ca="1" si="4"/>
        <v>0</v>
      </c>
      <c r="F68" s="21">
        <f t="shared" ca="1" si="4"/>
        <v>0</v>
      </c>
      <c r="G68" s="21">
        <f t="shared" ca="1" si="4"/>
        <v>0</v>
      </c>
      <c r="H68" s="21">
        <f t="shared" ca="1" si="4"/>
        <v>0</v>
      </c>
      <c r="I68" s="21">
        <f t="shared" ca="1" si="4"/>
        <v>0</v>
      </c>
      <c r="J68" s="21">
        <f t="shared" ca="1" si="1"/>
        <v>0</v>
      </c>
    </row>
    <row r="69" spans="1:10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4"/>
        <v>0</v>
      </c>
      <c r="E69" s="21">
        <f t="shared" ca="1" si="4"/>
        <v>0</v>
      </c>
      <c r="F69" s="21">
        <f t="shared" ca="1" si="4"/>
        <v>0</v>
      </c>
      <c r="G69" s="21">
        <f t="shared" ca="1" si="4"/>
        <v>0</v>
      </c>
      <c r="H69" s="21">
        <f t="shared" ca="1" si="4"/>
        <v>0</v>
      </c>
      <c r="I69" s="21">
        <f t="shared" ca="1" si="4"/>
        <v>0</v>
      </c>
      <c r="J69" s="21">
        <f t="shared" ca="1" si="1"/>
        <v>0</v>
      </c>
    </row>
    <row r="70" spans="1:10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4"/>
        <v>0</v>
      </c>
      <c r="E70" s="21">
        <f t="shared" ca="1" si="4"/>
        <v>0</v>
      </c>
      <c r="F70" s="21">
        <f t="shared" ca="1" si="4"/>
        <v>0</v>
      </c>
      <c r="G70" s="21">
        <f t="shared" ca="1" si="4"/>
        <v>0</v>
      </c>
      <c r="H70" s="21">
        <f t="shared" ca="1" si="4"/>
        <v>0</v>
      </c>
      <c r="I70" s="21">
        <f t="shared" ca="1" si="4"/>
        <v>0</v>
      </c>
      <c r="J70" s="21">
        <f t="shared" ca="1" si="1"/>
        <v>0</v>
      </c>
    </row>
    <row r="71" spans="1:10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I75" ca="1" si="5">IFERROR(INDIRECT("'"&amp;$B$2&amp;"'!"&amp;ADDRESS(MATCH($B71,INDIRECT("'"&amp;$B$2&amp;"'!$B$1:$B$1095"),0),MATCH(D$5,INDIRECT("'"&amp;$B$2&amp;"'!5:5"),0))),0)</f>
        <v>0</v>
      </c>
      <c r="E71" s="21">
        <f t="shared" ca="1" si="5"/>
        <v>0</v>
      </c>
      <c r="F71" s="21">
        <f t="shared" ca="1" si="5"/>
        <v>0</v>
      </c>
      <c r="G71" s="21">
        <f t="shared" ca="1" si="5"/>
        <v>0</v>
      </c>
      <c r="H71" s="21">
        <f t="shared" ca="1" si="5"/>
        <v>0</v>
      </c>
      <c r="I71" s="21">
        <f t="shared" ca="1" si="5"/>
        <v>0</v>
      </c>
      <c r="J71" s="21">
        <f t="shared" ca="1" si="1"/>
        <v>0</v>
      </c>
    </row>
    <row r="72" spans="1:10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5"/>
        <v>0</v>
      </c>
      <c r="E72" s="21">
        <f t="shared" ca="1" si="5"/>
        <v>0</v>
      </c>
      <c r="F72" s="21">
        <f t="shared" ca="1" si="5"/>
        <v>0</v>
      </c>
      <c r="G72" s="21">
        <f t="shared" ca="1" si="5"/>
        <v>0</v>
      </c>
      <c r="H72" s="21">
        <f t="shared" ca="1" si="5"/>
        <v>0</v>
      </c>
      <c r="I72" s="21">
        <f t="shared" ca="1" si="5"/>
        <v>0</v>
      </c>
      <c r="J72" s="21">
        <f t="shared" ref="J72:J75" ca="1" si="6">+SUM(D72:I72)</f>
        <v>0</v>
      </c>
    </row>
    <row r="73" spans="1:10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5"/>
        <v>0</v>
      </c>
      <c r="E73" s="21">
        <f t="shared" ca="1" si="5"/>
        <v>0</v>
      </c>
      <c r="F73" s="21">
        <f t="shared" ca="1" si="5"/>
        <v>0</v>
      </c>
      <c r="G73" s="21">
        <f t="shared" ca="1" si="5"/>
        <v>0</v>
      </c>
      <c r="H73" s="21">
        <f t="shared" ca="1" si="5"/>
        <v>0</v>
      </c>
      <c r="I73" s="21">
        <f t="shared" ca="1" si="5"/>
        <v>0</v>
      </c>
      <c r="J73" s="21">
        <f t="shared" ca="1" si="6"/>
        <v>0</v>
      </c>
    </row>
    <row r="74" spans="1:10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5"/>
        <v>0</v>
      </c>
      <c r="E74" s="21">
        <f t="shared" ca="1" si="5"/>
        <v>0</v>
      </c>
      <c r="F74" s="21">
        <f t="shared" ca="1" si="5"/>
        <v>0</v>
      </c>
      <c r="G74" s="21">
        <f t="shared" ca="1" si="5"/>
        <v>0</v>
      </c>
      <c r="H74" s="21">
        <f t="shared" ca="1" si="5"/>
        <v>0</v>
      </c>
      <c r="I74" s="21">
        <f t="shared" ca="1" si="5"/>
        <v>0</v>
      </c>
      <c r="J74" s="21">
        <f t="shared" ca="1" si="6"/>
        <v>0</v>
      </c>
    </row>
    <row r="75" spans="1:10" ht="13.8" x14ac:dyDescent="0.3">
      <c r="A75" s="64" t="s">
        <v>284</v>
      </c>
      <c r="B75" s="20">
        <v>3018</v>
      </c>
      <c r="C75" s="65" t="s">
        <v>252</v>
      </c>
      <c r="D75" s="21">
        <f t="shared" ca="1" si="5"/>
        <v>0</v>
      </c>
      <c r="E75" s="21">
        <f t="shared" ca="1" si="5"/>
        <v>0</v>
      </c>
      <c r="F75" s="21">
        <f t="shared" ca="1" si="5"/>
        <v>0</v>
      </c>
      <c r="G75" s="21">
        <f t="shared" ca="1" si="5"/>
        <v>0</v>
      </c>
      <c r="H75" s="21">
        <f t="shared" ca="1" si="5"/>
        <v>0</v>
      </c>
      <c r="I75" s="21">
        <f t="shared" ca="1" si="5"/>
        <v>0</v>
      </c>
      <c r="J75" s="21">
        <f t="shared" ca="1" si="6"/>
        <v>0</v>
      </c>
    </row>
    <row r="76" spans="1:10" ht="13.8" x14ac:dyDescent="0.3">
      <c r="A76" s="66" t="s">
        <v>286</v>
      </c>
      <c r="B76" s="55">
        <v>9000</v>
      </c>
      <c r="C76" s="65" t="s">
        <v>287</v>
      </c>
      <c r="D76" s="56">
        <f t="shared" ref="D76:J76" ca="1" si="7">SUMIF($C$7:$C$75,"HD",D$7:D$75)</f>
        <v>0</v>
      </c>
      <c r="E76" s="56">
        <f t="shared" ca="1" si="7"/>
        <v>0</v>
      </c>
      <c r="F76" s="56">
        <f t="shared" ca="1" si="7"/>
        <v>0</v>
      </c>
      <c r="G76" s="56">
        <f t="shared" ca="1" si="7"/>
        <v>0</v>
      </c>
      <c r="H76" s="56">
        <f t="shared" ca="1" si="7"/>
        <v>238679589.8200205</v>
      </c>
      <c r="I76" s="56">
        <f t="shared" ca="1" si="7"/>
        <v>24640831.887661003</v>
      </c>
      <c r="J76" s="56">
        <f t="shared" ca="1" si="7"/>
        <v>263320421.70768151</v>
      </c>
    </row>
    <row r="77" spans="1:10" ht="13.8" x14ac:dyDescent="0.3">
      <c r="A77" s="66" t="s">
        <v>289</v>
      </c>
      <c r="B77" s="55">
        <v>9001</v>
      </c>
      <c r="C77" s="65" t="s">
        <v>290</v>
      </c>
      <c r="D77" s="56">
        <f t="shared" ref="D77:J77" ca="1" si="8">SUMIF($C$7:$C$75,"H",D$7:D$75)+SUMIF($C$7:$C$75,"E",D$7:D$75)</f>
        <v>0</v>
      </c>
      <c r="E77" s="56">
        <f t="shared" ca="1" si="8"/>
        <v>0</v>
      </c>
      <c r="F77" s="56">
        <f t="shared" ca="1" si="8"/>
        <v>0</v>
      </c>
      <c r="G77" s="56">
        <f t="shared" ca="1" si="8"/>
        <v>0</v>
      </c>
      <c r="H77" s="56">
        <f t="shared" ca="1" si="8"/>
        <v>0</v>
      </c>
      <c r="I77" s="56">
        <f t="shared" ca="1" si="8"/>
        <v>0</v>
      </c>
      <c r="J77" s="56">
        <f t="shared" ca="1" si="8"/>
        <v>0</v>
      </c>
    </row>
    <row r="78" spans="1:10" ht="13.8" x14ac:dyDescent="0.3">
      <c r="A78" s="66" t="s">
        <v>292</v>
      </c>
      <c r="B78" s="55">
        <v>9003</v>
      </c>
      <c r="C78" s="65" t="s">
        <v>293</v>
      </c>
      <c r="D78" s="56">
        <f ca="1">D76+D77</f>
        <v>0</v>
      </c>
      <c r="E78" s="56">
        <f t="shared" ref="E78:J78" ca="1" si="9">E76+E77</f>
        <v>0</v>
      </c>
      <c r="F78" s="56">
        <f t="shared" ca="1" si="9"/>
        <v>0</v>
      </c>
      <c r="G78" s="56">
        <f t="shared" ca="1" si="9"/>
        <v>0</v>
      </c>
      <c r="H78" s="56">
        <f t="shared" ca="1" si="9"/>
        <v>238679589.8200205</v>
      </c>
      <c r="I78" s="56">
        <f t="shared" ca="1" si="9"/>
        <v>24640831.887661003</v>
      </c>
      <c r="J78" s="56">
        <f t="shared" ca="1" si="9"/>
        <v>263320421.70768151</v>
      </c>
    </row>
  </sheetData>
  <mergeCells count="1">
    <mergeCell ref="E2:G2"/>
  </mergeCells>
  <dataValidations count="1">
    <dataValidation type="list" allowBlank="1" showInputMessage="1" showErrorMessage="1" sqref="B2" xr:uid="{AABB80B0-FE3E-4D00-A964-89402D1FC52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FDCA-9502-4596-ABC2-A52C0493E4E1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344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705</v>
      </c>
      <c r="E5" s="10">
        <v>706</v>
      </c>
      <c r="F5" s="10">
        <v>708</v>
      </c>
      <c r="G5" s="10">
        <v>736</v>
      </c>
      <c r="H5" s="10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106</v>
      </c>
      <c r="E6" s="7" t="s">
        <v>107</v>
      </c>
      <c r="F6" s="7" t="s">
        <v>108</v>
      </c>
      <c r="G6" s="7" t="s">
        <v>109</v>
      </c>
      <c r="H6" s="69" t="s">
        <v>345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37937.480000000003</v>
      </c>
      <c r="H7" s="22">
        <f ca="1">+SUM(D7:G7)</f>
        <v>37937.480000000003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927514.9299999997</v>
      </c>
      <c r="H8" s="22">
        <f t="shared" ref="H8:H22" ca="1" si="1">+SUM(D8:G8)</f>
        <v>927514.9299999997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24025185.280000001</v>
      </c>
      <c r="E10" s="21">
        <f t="shared" ca="1" si="0"/>
        <v>0</v>
      </c>
      <c r="F10" s="21">
        <f t="shared" ca="1" si="0"/>
        <v>0</v>
      </c>
      <c r="G10" s="21">
        <f t="shared" ca="1" si="0"/>
        <v>119469.85000000002</v>
      </c>
      <c r="H10" s="22">
        <f t="shared" ca="1" si="1"/>
        <v>24144655.130000003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2091289.08</v>
      </c>
      <c r="E11" s="21">
        <f t="shared" ca="1" si="0"/>
        <v>0</v>
      </c>
      <c r="F11" s="21">
        <f t="shared" ca="1" si="0"/>
        <v>0</v>
      </c>
      <c r="G11" s="21">
        <f t="shared" ca="1" si="0"/>
        <v>1983</v>
      </c>
      <c r="H11" s="22">
        <f t="shared" ca="1" si="1"/>
        <v>2093272.08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7685.6200000000008</v>
      </c>
      <c r="H14" s="22">
        <f t="shared" ca="1" si="1"/>
        <v>7685.6200000000008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114528.89</v>
      </c>
      <c r="H17" s="22">
        <f t="shared" ca="1" si="1"/>
        <v>114528.89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7654325.5463199988</v>
      </c>
      <c r="F19" s="21">
        <f t="shared" ca="1" si="0"/>
        <v>0</v>
      </c>
      <c r="G19" s="21">
        <f t="shared" ca="1" si="0"/>
        <v>0</v>
      </c>
      <c r="H19" s="22">
        <f t="shared" ca="1" si="1"/>
        <v>7654325.5463199988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4500</v>
      </c>
      <c r="F20" s="21">
        <f t="shared" ca="1" si="0"/>
        <v>0</v>
      </c>
      <c r="G20" s="21">
        <f t="shared" ca="1" si="0"/>
        <v>560</v>
      </c>
      <c r="H20" s="22">
        <f t="shared" ca="1" si="1"/>
        <v>5060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111248.5</v>
      </c>
      <c r="H21" s="22">
        <f t="shared" ca="1" si="1"/>
        <v>111248.5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544074.88</v>
      </c>
      <c r="H22" s="22">
        <f t="shared" ca="1" si="1"/>
        <v>544074.88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42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11590.8</v>
      </c>
      <c r="H23" s="22">
        <f t="shared" ref="H23:H41" ca="1" si="3">+SUM(D23:G23)</f>
        <v>11590.8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1376653.01</v>
      </c>
      <c r="H24" s="22">
        <f t="shared" ca="1" si="3"/>
        <v>1376653.01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0.5</v>
      </c>
      <c r="H25" s="22">
        <f t="shared" ca="1" si="3"/>
        <v>0.5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36608.507508099996</v>
      </c>
      <c r="H26" s="22">
        <f t="shared" ca="1" si="3"/>
        <v>36608.507508099996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1064411.42</v>
      </c>
      <c r="E27" s="21">
        <f t="shared" ca="1" si="2"/>
        <v>0</v>
      </c>
      <c r="F27" s="21">
        <f t="shared" ca="1" si="2"/>
        <v>0</v>
      </c>
      <c r="G27" s="21">
        <f t="shared" ca="1" si="2"/>
        <v>656.23</v>
      </c>
      <c r="H27" s="22">
        <f t="shared" ca="1" si="3"/>
        <v>1065067.6499999999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546430.52</v>
      </c>
      <c r="H28" s="22">
        <f t="shared" ca="1" si="3"/>
        <v>546430.52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2">
        <f t="shared" ca="1" si="3"/>
        <v>0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1881999.38</v>
      </c>
      <c r="H30" s="22">
        <f t="shared" ca="1" si="3"/>
        <v>1881999.38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-223034.1</v>
      </c>
      <c r="E31" s="21">
        <f t="shared" ca="1" si="2"/>
        <v>0</v>
      </c>
      <c r="F31" s="21">
        <f t="shared" ca="1" si="2"/>
        <v>0</v>
      </c>
      <c r="G31" s="21">
        <f t="shared" ca="1" si="2"/>
        <v>572342.58788699994</v>
      </c>
      <c r="H31" s="22">
        <f t="shared" ca="1" si="3"/>
        <v>349308.48788699997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342605.28</v>
      </c>
      <c r="E32" s="21">
        <f t="shared" ca="1" si="2"/>
        <v>0</v>
      </c>
      <c r="F32" s="21">
        <f t="shared" ca="1" si="2"/>
        <v>0</v>
      </c>
      <c r="G32" s="21">
        <f t="shared" ca="1" si="2"/>
        <v>3102.4399999999996</v>
      </c>
      <c r="H32" s="22">
        <f t="shared" ca="1" si="3"/>
        <v>345707.72000000003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2492151.600000001</v>
      </c>
      <c r="E33" s="21">
        <f t="shared" ca="1" si="2"/>
        <v>0</v>
      </c>
      <c r="F33" s="21">
        <f t="shared" ca="1" si="2"/>
        <v>0</v>
      </c>
      <c r="G33" s="21">
        <f t="shared" ca="1" si="2"/>
        <v>2222.4300000000003</v>
      </c>
      <c r="H33" s="22">
        <f t="shared" ca="1" si="3"/>
        <v>2494374.0300000012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420670.55</v>
      </c>
      <c r="H34" s="22">
        <f t="shared" ca="1" si="3"/>
        <v>420670.55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100</v>
      </c>
      <c r="H35" s="22">
        <f t="shared" ca="1" si="3"/>
        <v>100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2337931.34</v>
      </c>
      <c r="H37" s="22">
        <f t="shared" ca="1" si="3"/>
        <v>2337931.34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0.9</v>
      </c>
      <c r="H38" s="22">
        <f t="shared" ca="1" si="3"/>
        <v>0.9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2"/>
        <v>18193932.420000002</v>
      </c>
      <c r="E39" s="21">
        <f t="shared" ca="1" si="2"/>
        <v>0</v>
      </c>
      <c r="F39" s="21">
        <f t="shared" ca="1" si="2"/>
        <v>535878.88</v>
      </c>
      <c r="G39" s="21">
        <f t="shared" ca="1" si="2"/>
        <v>3173.19</v>
      </c>
      <c r="H39" s="22">
        <f t="shared" ca="1" si="3"/>
        <v>18732984.490000002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2"/>
        <v>7138.71</v>
      </c>
      <c r="E40" s="21">
        <f t="shared" ca="1" si="2"/>
        <v>0</v>
      </c>
      <c r="F40" s="21">
        <f t="shared" ca="1" si="2"/>
        <v>0</v>
      </c>
      <c r="G40" s="21">
        <f t="shared" ca="1" si="2"/>
        <v>0</v>
      </c>
      <c r="H40" s="22">
        <f t="shared" ca="1" si="3"/>
        <v>7138.71</v>
      </c>
    </row>
    <row r="41" spans="1:8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2"/>
        <v>0</v>
      </c>
      <c r="E41" s="21">
        <f t="shared" ca="1" si="2"/>
        <v>0</v>
      </c>
      <c r="F41" s="21">
        <f t="shared" ca="1" si="2"/>
        <v>0</v>
      </c>
      <c r="G41" s="21">
        <f t="shared" ca="1" si="2"/>
        <v>0</v>
      </c>
      <c r="H41" s="22">
        <f t="shared" ca="1" si="3"/>
        <v>0</v>
      </c>
    </row>
    <row r="42" spans="1:8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2"/>
        <v>0</v>
      </c>
      <c r="E42" s="21">
        <f t="shared" ca="1" si="2"/>
        <v>0</v>
      </c>
      <c r="F42" s="21">
        <f t="shared" ca="1" si="2"/>
        <v>0</v>
      </c>
      <c r="G42" s="21">
        <f t="shared" ca="1" si="2"/>
        <v>125</v>
      </c>
      <c r="H42" s="22">
        <f t="shared" ref="H42" ca="1" si="4">+SUM(D42:G42)</f>
        <v>125</v>
      </c>
    </row>
    <row r="43" spans="1:8" ht="12.75" customHeight="1" x14ac:dyDescent="0.3">
      <c r="A43" s="64" t="s">
        <v>218</v>
      </c>
      <c r="B43" s="20">
        <v>1049</v>
      </c>
      <c r="C43" s="65" t="s">
        <v>147</v>
      </c>
      <c r="D43" s="21">
        <f t="shared" ref="D43:G58" ca="1" si="5">IFERROR(INDIRECT("'"&amp;$B$2&amp;"'!"&amp;ADDRESS(MATCH($B43,INDIRECT("'"&amp;$B$2&amp;"'!$B$1:$B$1095"),0),MATCH(D$5,INDIRECT("'"&amp;$B$2&amp;"'!5:5"),0))),0)</f>
        <v>0</v>
      </c>
      <c r="E43" s="21">
        <f t="shared" ca="1" si="5"/>
        <v>0</v>
      </c>
      <c r="F43" s="21">
        <f t="shared" ca="1" si="5"/>
        <v>0</v>
      </c>
      <c r="G43" s="21">
        <f t="shared" ca="1" si="5"/>
        <v>0</v>
      </c>
      <c r="H43" s="22">
        <f t="shared" ref="H43:H60" ca="1" si="6">+SUM(D43:G43)</f>
        <v>0</v>
      </c>
    </row>
    <row r="44" spans="1:8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5"/>
        <v>0</v>
      </c>
      <c r="E44" s="21">
        <f t="shared" ca="1" si="5"/>
        <v>0</v>
      </c>
      <c r="F44" s="21">
        <f t="shared" ca="1" si="5"/>
        <v>0</v>
      </c>
      <c r="G44" s="21">
        <f t="shared" ca="1" si="5"/>
        <v>0</v>
      </c>
      <c r="H44" s="22">
        <f t="shared" ca="1" si="6"/>
        <v>0</v>
      </c>
    </row>
    <row r="45" spans="1:8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5"/>
        <v>951119.89</v>
      </c>
      <c r="E45" s="21">
        <f t="shared" ca="1" si="5"/>
        <v>0</v>
      </c>
      <c r="F45" s="21">
        <f t="shared" ca="1" si="5"/>
        <v>0</v>
      </c>
      <c r="G45" s="21">
        <f t="shared" ca="1" si="5"/>
        <v>0</v>
      </c>
      <c r="H45" s="22">
        <f t="shared" ca="1" si="6"/>
        <v>951119.89</v>
      </c>
    </row>
    <row r="46" spans="1:8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5"/>
        <v>0</v>
      </c>
      <c r="E46" s="21">
        <f t="shared" ca="1" si="5"/>
        <v>0</v>
      </c>
      <c r="F46" s="21">
        <f t="shared" ca="1" si="5"/>
        <v>0</v>
      </c>
      <c r="G46" s="21">
        <f t="shared" ca="1" si="5"/>
        <v>0.1</v>
      </c>
      <c r="H46" s="22">
        <f t="shared" ca="1" si="6"/>
        <v>0.1</v>
      </c>
    </row>
    <row r="47" spans="1:8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5"/>
        <v>0</v>
      </c>
      <c r="E47" s="21">
        <f t="shared" ca="1" si="5"/>
        <v>0</v>
      </c>
      <c r="F47" s="21">
        <f t="shared" ca="1" si="5"/>
        <v>0</v>
      </c>
      <c r="G47" s="21">
        <f t="shared" ca="1" si="5"/>
        <v>0</v>
      </c>
      <c r="H47" s="22">
        <f t="shared" ca="1" si="6"/>
        <v>0</v>
      </c>
    </row>
    <row r="48" spans="1:8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5"/>
        <v>0</v>
      </c>
      <c r="E48" s="21">
        <f t="shared" ca="1" si="5"/>
        <v>0</v>
      </c>
      <c r="F48" s="21">
        <f t="shared" ca="1" si="5"/>
        <v>0</v>
      </c>
      <c r="G48" s="21">
        <f t="shared" ca="1" si="5"/>
        <v>0</v>
      </c>
      <c r="H48" s="22">
        <f t="shared" ca="1" si="6"/>
        <v>0</v>
      </c>
    </row>
    <row r="49" spans="1:8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5"/>
        <v>0</v>
      </c>
      <c r="E49" s="21">
        <f t="shared" ca="1" si="5"/>
        <v>0</v>
      </c>
      <c r="F49" s="21">
        <f t="shared" ca="1" si="5"/>
        <v>0</v>
      </c>
      <c r="G49" s="21">
        <f t="shared" ca="1" si="5"/>
        <v>0</v>
      </c>
      <c r="H49" s="22">
        <f t="shared" ca="1" si="6"/>
        <v>0</v>
      </c>
    </row>
    <row r="50" spans="1:8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5"/>
        <v>0</v>
      </c>
      <c r="E50" s="21">
        <f t="shared" ca="1" si="5"/>
        <v>0</v>
      </c>
      <c r="F50" s="21">
        <f t="shared" ca="1" si="5"/>
        <v>0</v>
      </c>
      <c r="G50" s="21">
        <f t="shared" ca="1" si="5"/>
        <v>0</v>
      </c>
      <c r="H50" s="22">
        <f t="shared" ca="1" si="6"/>
        <v>0</v>
      </c>
    </row>
    <row r="51" spans="1:8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5"/>
        <v>0</v>
      </c>
      <c r="E51" s="21">
        <f t="shared" ca="1" si="5"/>
        <v>0</v>
      </c>
      <c r="F51" s="21">
        <f t="shared" ca="1" si="5"/>
        <v>0</v>
      </c>
      <c r="G51" s="21">
        <f t="shared" ca="1" si="5"/>
        <v>0</v>
      </c>
      <c r="H51" s="22">
        <f t="shared" ca="1" si="6"/>
        <v>0</v>
      </c>
    </row>
    <row r="52" spans="1:8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5"/>
        <v>2100000</v>
      </c>
      <c r="E52" s="21">
        <f t="shared" ca="1" si="5"/>
        <v>0</v>
      </c>
      <c r="F52" s="21">
        <f t="shared" ca="1" si="5"/>
        <v>0</v>
      </c>
      <c r="G52" s="21">
        <f t="shared" ca="1" si="5"/>
        <v>15903.46</v>
      </c>
      <c r="H52" s="22">
        <f t="shared" ref="H52:H56" ca="1" si="7">+SUM(D52:G52)</f>
        <v>2115903.46</v>
      </c>
    </row>
    <row r="53" spans="1:8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5"/>
        <v>0</v>
      </c>
      <c r="E53" s="21">
        <f t="shared" ca="1" si="5"/>
        <v>0</v>
      </c>
      <c r="F53" s="21">
        <f t="shared" ca="1" si="5"/>
        <v>0</v>
      </c>
      <c r="G53" s="21">
        <f t="shared" ca="1" si="5"/>
        <v>0</v>
      </c>
      <c r="H53" s="22">
        <f t="shared" ref="H53:H55" ca="1" si="8">+SUM(D53:G53)</f>
        <v>0</v>
      </c>
    </row>
    <row r="54" spans="1:8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5"/>
        <v>0</v>
      </c>
      <c r="E54" s="21">
        <f t="shared" ca="1" si="5"/>
        <v>0</v>
      </c>
      <c r="F54" s="21">
        <f t="shared" ca="1" si="5"/>
        <v>0</v>
      </c>
      <c r="G54" s="21">
        <f t="shared" ca="1" si="5"/>
        <v>0</v>
      </c>
      <c r="H54" s="22">
        <f t="shared" ca="1" si="8"/>
        <v>0</v>
      </c>
    </row>
    <row r="55" spans="1:8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5"/>
        <v>0</v>
      </c>
      <c r="E55" s="21">
        <f t="shared" ca="1" si="5"/>
        <v>0</v>
      </c>
      <c r="F55" s="21">
        <f t="shared" ca="1" si="5"/>
        <v>0</v>
      </c>
      <c r="G55" s="21">
        <f t="shared" ca="1" si="5"/>
        <v>0</v>
      </c>
      <c r="H55" s="22">
        <f t="shared" ca="1" si="8"/>
        <v>0</v>
      </c>
    </row>
    <row r="56" spans="1:8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5"/>
        <v>0</v>
      </c>
      <c r="E56" s="21">
        <f t="shared" ca="1" si="5"/>
        <v>0</v>
      </c>
      <c r="F56" s="21">
        <f t="shared" ca="1" si="5"/>
        <v>0</v>
      </c>
      <c r="G56" s="21">
        <f t="shared" ca="1" si="5"/>
        <v>0</v>
      </c>
      <c r="H56" s="22">
        <f t="shared" ca="1" si="7"/>
        <v>0</v>
      </c>
    </row>
    <row r="57" spans="1:8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5"/>
        <v>0</v>
      </c>
      <c r="E57" s="21">
        <f t="shared" ca="1" si="5"/>
        <v>0</v>
      </c>
      <c r="F57" s="21">
        <f t="shared" ca="1" si="5"/>
        <v>0</v>
      </c>
      <c r="G57" s="21">
        <f t="shared" ca="1" si="5"/>
        <v>0</v>
      </c>
      <c r="H57" s="22">
        <f t="shared" ca="1" si="6"/>
        <v>0</v>
      </c>
    </row>
    <row r="58" spans="1:8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5"/>
        <v>0</v>
      </c>
      <c r="E58" s="21">
        <f t="shared" ca="1" si="5"/>
        <v>0</v>
      </c>
      <c r="F58" s="21">
        <f t="shared" ca="1" si="5"/>
        <v>0</v>
      </c>
      <c r="G58" s="21">
        <f t="shared" ca="1" si="5"/>
        <v>0</v>
      </c>
      <c r="H58" s="22">
        <f t="shared" ca="1" si="6"/>
        <v>0</v>
      </c>
    </row>
    <row r="59" spans="1:8" ht="12.75" customHeight="1" x14ac:dyDescent="0.3">
      <c r="A59" s="64" t="s">
        <v>251</v>
      </c>
      <c r="B59" s="20">
        <v>2006</v>
      </c>
      <c r="C59" s="65" t="s">
        <v>252</v>
      </c>
      <c r="D59" s="21">
        <f t="shared" ref="D59:G75" ca="1" si="9">IFERROR(INDIRECT("'"&amp;$B$2&amp;"'!"&amp;ADDRESS(MATCH($B59,INDIRECT("'"&amp;$B$2&amp;"'!$B$1:$B$1095"),0),MATCH(D$5,INDIRECT("'"&amp;$B$2&amp;"'!5:5"),0))),0)</f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ca="1" si="6"/>
        <v>0</v>
      </c>
    </row>
    <row r="60" spans="1:8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6"/>
        <v>0</v>
      </c>
    </row>
    <row r="61" spans="1:8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ref="H61" ca="1" si="10">+SUM(D61:G61)</f>
        <v>0</v>
      </c>
    </row>
    <row r="62" spans="1:8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ref="H62:H72" ca="1" si="11">+SUM(D62:G62)</f>
        <v>0</v>
      </c>
    </row>
    <row r="63" spans="1:8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3">
      <c r="A71" s="64" t="s">
        <v>276</v>
      </c>
      <c r="B71" s="20">
        <v>3011</v>
      </c>
      <c r="C71" s="65" t="s">
        <v>252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t="shared" ca="1" si="11"/>
        <v>0</v>
      </c>
    </row>
    <row r="72" spans="1:8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t="shared" ca="1" si="11"/>
        <v>0</v>
      </c>
    </row>
    <row r="73" spans="1:8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9"/>
        <v>0</v>
      </c>
      <c r="E73" s="21">
        <f t="shared" ca="1" si="9"/>
        <v>0</v>
      </c>
      <c r="F73" s="21">
        <f t="shared" ca="1" si="9"/>
        <v>0</v>
      </c>
      <c r="G73" s="21">
        <f t="shared" ca="1" si="9"/>
        <v>0</v>
      </c>
      <c r="H73" s="22">
        <f ca="1">+SUM(D73:G73)</f>
        <v>0</v>
      </c>
    </row>
    <row r="74" spans="1:8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9"/>
        <v>0</v>
      </c>
      <c r="E74" s="21">
        <f t="shared" ca="1" si="9"/>
        <v>0</v>
      </c>
      <c r="F74" s="21">
        <f t="shared" ca="1" si="9"/>
        <v>0</v>
      </c>
      <c r="G74" s="21">
        <f t="shared" ca="1" si="9"/>
        <v>0</v>
      </c>
      <c r="H74" s="22">
        <f ca="1">+SUM(D74:G74)</f>
        <v>0</v>
      </c>
    </row>
    <row r="75" spans="1:8" ht="12.75" customHeight="1" x14ac:dyDescent="0.3">
      <c r="A75" s="64" t="s">
        <v>284</v>
      </c>
      <c r="B75" s="20">
        <v>3018</v>
      </c>
      <c r="C75" s="65" t="s">
        <v>252</v>
      </c>
      <c r="D75" s="21">
        <f t="shared" ca="1" si="9"/>
        <v>0</v>
      </c>
      <c r="E75" s="21">
        <f t="shared" ca="1" si="9"/>
        <v>0</v>
      </c>
      <c r="F75" s="21">
        <f t="shared" ca="1" si="9"/>
        <v>0</v>
      </c>
      <c r="G75" s="21">
        <f t="shared" ca="1" si="9"/>
        <v>0</v>
      </c>
      <c r="H75" s="22">
        <f ca="1">+SUM(D75:G75)</f>
        <v>0</v>
      </c>
    </row>
    <row r="76" spans="1:8" ht="12.75" customHeight="1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51044799.580000006</v>
      </c>
      <c r="E76" s="56">
        <f ca="1">SUMIF($C$7:$C$75,"HD",E$7:E$75)</f>
        <v>7658825.5463199988</v>
      </c>
      <c r="F76" s="56">
        <f ca="1">SUMIF($C$7:$C$75,"HD",F$7:F$75)</f>
        <v>535878.88</v>
      </c>
      <c r="G76" s="56">
        <f ca="1">SUMIF($C$7:$C$75,"HD",G$7:G$75)</f>
        <v>9074514.0953951012</v>
      </c>
      <c r="H76" s="56">
        <f ca="1">SUMIF($C$7:$C$75,"HD",H$7:H$75)</f>
        <v>68314018.101715103</v>
      </c>
    </row>
    <row r="77" spans="1:8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  <c r="G77" s="56">
        <f ca="1">SUMIF($C$7:$C$75,"H",G$7:G$75)+SUMIF($C$7:$C$75,"E",G$7:G$75)</f>
        <v>0</v>
      </c>
      <c r="H77" s="56">
        <f ca="1">SUMIF($C$7:$C$75,"H",H$7:H$75)+SUMIF($C$7:$C$75,"E",H$7:H$75)</f>
        <v>0</v>
      </c>
    </row>
    <row r="78" spans="1:8" ht="13.8" x14ac:dyDescent="0.3">
      <c r="A78" s="66" t="s">
        <v>292</v>
      </c>
      <c r="B78" s="55">
        <v>9003</v>
      </c>
      <c r="C78" s="65" t="s">
        <v>293</v>
      </c>
      <c r="D78" s="56">
        <f ca="1">D76+D77</f>
        <v>51044799.580000006</v>
      </c>
      <c r="E78" s="56">
        <f ca="1">E76+E77</f>
        <v>7658825.5463199988</v>
      </c>
      <c r="F78" s="56">
        <f ca="1">F76+F77</f>
        <v>535878.88</v>
      </c>
      <c r="G78" s="56">
        <f ca="1">G76+G77</f>
        <v>9074514.0953951012</v>
      </c>
      <c r="H78" s="56">
        <f ca="1">H76+H77</f>
        <v>68314018.101715103</v>
      </c>
    </row>
  </sheetData>
  <mergeCells count="1">
    <mergeCell ref="E2:G2"/>
  </mergeCells>
  <dataValidations count="1">
    <dataValidation type="list" allowBlank="1" showInputMessage="1" showErrorMessage="1" sqref="B2" xr:uid="{676BEF02-1B18-43D4-8E20-A9801039A4B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2ADF-2B9C-482A-9B13-550F8819F170}">
  <dimension ref="A1:M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3" width="15.6640625" style="3" customWidth="1"/>
    <col min="14" max="14" width="4" style="3" customWidth="1"/>
    <col min="15" max="16384" width="9.109375" style="3"/>
  </cols>
  <sheetData>
    <row r="1" spans="1:13" ht="15" customHeight="1" x14ac:dyDescent="0.3">
      <c r="A1" s="1" t="s">
        <v>0</v>
      </c>
      <c r="B1" s="2"/>
      <c r="C1" s="2"/>
    </row>
    <row r="2" spans="1:13" ht="15" customHeight="1" x14ac:dyDescent="0.3">
      <c r="A2" s="1" t="s">
        <v>346</v>
      </c>
      <c r="B2" s="68" t="s">
        <v>8</v>
      </c>
      <c r="C2" s="2"/>
      <c r="E2" s="81" t="s">
        <v>1</v>
      </c>
      <c r="F2" s="82"/>
      <c r="G2" s="83"/>
      <c r="H2" s="5"/>
    </row>
    <row r="3" spans="1:13" ht="15" customHeight="1" x14ac:dyDescent="0.3">
      <c r="A3" s="4" t="s">
        <v>357</v>
      </c>
      <c r="B3" s="2"/>
      <c r="C3" s="2"/>
    </row>
    <row r="4" spans="1:13" ht="22.5" customHeight="1" x14ac:dyDescent="0.25"/>
    <row r="5" spans="1:13" ht="22.5" customHeight="1" x14ac:dyDescent="0.25">
      <c r="D5" s="10">
        <v>702</v>
      </c>
      <c r="E5" s="10">
        <v>748</v>
      </c>
      <c r="F5" s="10">
        <v>749</v>
      </c>
      <c r="G5" s="10">
        <v>752</v>
      </c>
      <c r="H5" s="10">
        <v>753</v>
      </c>
      <c r="I5" s="10">
        <v>754</v>
      </c>
      <c r="J5" s="10">
        <v>757</v>
      </c>
      <c r="K5" s="10">
        <v>758</v>
      </c>
      <c r="L5" s="10">
        <v>759</v>
      </c>
      <c r="M5" s="69"/>
    </row>
    <row r="6" spans="1:13" ht="79.5" customHeight="1" x14ac:dyDescent="0.25">
      <c r="A6" s="63" t="s">
        <v>142</v>
      </c>
      <c r="B6" s="63" t="s">
        <v>143</v>
      </c>
      <c r="C6" s="63" t="s">
        <v>144</v>
      </c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  <c r="L6" s="7" t="s">
        <v>119</v>
      </c>
      <c r="M6" s="69" t="s">
        <v>347</v>
      </c>
    </row>
    <row r="7" spans="1:13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L22" ca="1" si="0">IFERROR(INDIRECT("'"&amp;$B$2&amp;"'!"&amp;ADDRESS(MATCH($B7,INDIRECT("'"&amp;$B$2&amp;"'!$B$1:$B$1095"),0),MATCH(D$5,INDIRECT("'"&amp;$B$2&amp;"'!5:5"),0))),0)</f>
        <v>217054.99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2">
        <f t="shared" ref="M7:M22" ca="1" si="1">+SUM(D7:L7)</f>
        <v>217054.99</v>
      </c>
    </row>
    <row r="8" spans="1:13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153049183.92000008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60617839.440000027</v>
      </c>
      <c r="M8" s="22">
        <f t="shared" ca="1" si="1"/>
        <v>213667023.3600001</v>
      </c>
    </row>
    <row r="9" spans="1:13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91813820.079999939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2">
        <f t="shared" ca="1" si="1"/>
        <v>91813820.079999939</v>
      </c>
    </row>
    <row r="10" spans="1:13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2405111.1900000004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92766833.400000006</v>
      </c>
      <c r="M10" s="22">
        <f t="shared" ca="1" si="1"/>
        <v>95171944.590000004</v>
      </c>
    </row>
    <row r="11" spans="1:13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3055.62</v>
      </c>
      <c r="L11" s="21">
        <f t="shared" ca="1" si="0"/>
        <v>0</v>
      </c>
      <c r="M11" s="22">
        <f t="shared" ca="1" si="1"/>
        <v>3055.62</v>
      </c>
    </row>
    <row r="12" spans="1:13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2">
        <f t="shared" ca="1" si="1"/>
        <v>0</v>
      </c>
    </row>
    <row r="13" spans="1:13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9036701.3900000006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2">
        <f t="shared" ca="1" si="1"/>
        <v>9036701.3900000006</v>
      </c>
    </row>
    <row r="14" spans="1:13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7853875.9399999995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2">
        <f t="shared" ca="1" si="1"/>
        <v>7853875.9399999995</v>
      </c>
    </row>
    <row r="15" spans="1:13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2">
        <f t="shared" ca="1" si="1"/>
        <v>0</v>
      </c>
    </row>
    <row r="16" spans="1:13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2">
        <f t="shared" ca="1" si="1"/>
        <v>0</v>
      </c>
    </row>
    <row r="17" spans="1:13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15252598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2">
        <f t="shared" ca="1" si="1"/>
        <v>15252598</v>
      </c>
    </row>
    <row r="18" spans="1:13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2">
        <f t="shared" ca="1" si="1"/>
        <v>0</v>
      </c>
    </row>
    <row r="19" spans="1:13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2">
        <f t="shared" ca="1" si="1"/>
        <v>0</v>
      </c>
    </row>
    <row r="20" spans="1:13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2">
        <f t="shared" ca="1" si="1"/>
        <v>0</v>
      </c>
    </row>
    <row r="21" spans="1:13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2">
        <f t="shared" ca="1" si="1"/>
        <v>0</v>
      </c>
    </row>
    <row r="22" spans="1:13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181708.28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26363.79</v>
      </c>
      <c r="J22" s="21">
        <f t="shared" ca="1" si="0"/>
        <v>0</v>
      </c>
      <c r="K22" s="21">
        <f t="shared" ca="1" si="0"/>
        <v>17583.47</v>
      </c>
      <c r="L22" s="21">
        <f t="shared" ca="1" si="0"/>
        <v>0</v>
      </c>
      <c r="M22" s="22">
        <f t="shared" ca="1" si="1"/>
        <v>225655.54</v>
      </c>
    </row>
    <row r="23" spans="1:13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L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1">
        <f t="shared" ca="1" si="2"/>
        <v>0</v>
      </c>
      <c r="M23" s="22">
        <f ca="1">+SUM(D23:L23)</f>
        <v>0</v>
      </c>
    </row>
    <row r="24" spans="1:13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728441.76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1">
        <f t="shared" ca="1" si="2"/>
        <v>0</v>
      </c>
      <c r="L24" s="21">
        <f t="shared" ca="1" si="2"/>
        <v>0</v>
      </c>
      <c r="M24" s="22">
        <f ca="1">+SUM(D24:L24)</f>
        <v>728441.76</v>
      </c>
    </row>
    <row r="25" spans="1:13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2.64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1">
        <f t="shared" ca="1" si="2"/>
        <v>0</v>
      </c>
      <c r="M25" s="22">
        <f t="shared" ref="M25:M46" ca="1" si="3">+SUM(D25:L25)</f>
        <v>2.64</v>
      </c>
    </row>
    <row r="26" spans="1:13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412.51892850000002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1">
        <f t="shared" ca="1" si="2"/>
        <v>0</v>
      </c>
      <c r="M26" s="22">
        <f t="shared" ca="1" si="3"/>
        <v>412.51892850000002</v>
      </c>
    </row>
    <row r="27" spans="1:13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1">
        <f t="shared" ca="1" si="2"/>
        <v>0</v>
      </c>
      <c r="M27" s="22">
        <f t="shared" ca="1" si="3"/>
        <v>0</v>
      </c>
    </row>
    <row r="28" spans="1:13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1">
        <f t="shared" ca="1" si="2"/>
        <v>0</v>
      </c>
      <c r="M28" s="22">
        <f t="shared" ca="1" si="3"/>
        <v>0</v>
      </c>
    </row>
    <row r="29" spans="1:13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149710041.66810003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1">
        <f t="shared" ca="1" si="2"/>
        <v>0</v>
      </c>
      <c r="L29" s="21">
        <f t="shared" ca="1" si="2"/>
        <v>0</v>
      </c>
      <c r="M29" s="22">
        <f t="shared" ca="1" si="3"/>
        <v>149710041.66810003</v>
      </c>
    </row>
    <row r="30" spans="1:13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79459.27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1">
        <f t="shared" ca="1" si="2"/>
        <v>0</v>
      </c>
      <c r="M30" s="22">
        <f t="shared" ca="1" si="3"/>
        <v>79459.27</v>
      </c>
    </row>
    <row r="31" spans="1:13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3710763.2988320002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1">
        <f t="shared" ca="1" si="2"/>
        <v>4425.7000029999999</v>
      </c>
      <c r="L31" s="21">
        <f t="shared" ca="1" si="2"/>
        <v>0</v>
      </c>
      <c r="M31" s="22">
        <f t="shared" ca="1" si="3"/>
        <v>3715188.9988350002</v>
      </c>
    </row>
    <row r="32" spans="1:13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3101.1899999997568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1">
        <f t="shared" ca="1" si="2"/>
        <v>0</v>
      </c>
      <c r="L32" s="21">
        <f t="shared" ca="1" si="2"/>
        <v>0</v>
      </c>
      <c r="M32" s="22">
        <f t="shared" ca="1" si="3"/>
        <v>3101.1899999997568</v>
      </c>
    </row>
    <row r="33" spans="1:13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86.72999999999999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1">
        <f t="shared" ca="1" si="2"/>
        <v>0</v>
      </c>
      <c r="M33" s="22">
        <f t="shared" ca="1" si="3"/>
        <v>86.72999999999999</v>
      </c>
    </row>
    <row r="34" spans="1:13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118473835.26000001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1">
        <f t="shared" ca="1" si="2"/>
        <v>0</v>
      </c>
      <c r="M34" s="22">
        <f t="shared" ca="1" si="3"/>
        <v>118473835.26000001</v>
      </c>
    </row>
    <row r="35" spans="1:13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1">
        <f t="shared" ca="1" si="2"/>
        <v>0</v>
      </c>
      <c r="M35" s="22">
        <f t="shared" ca="1" si="3"/>
        <v>0</v>
      </c>
    </row>
    <row r="36" spans="1:13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1">
        <f t="shared" ca="1" si="2"/>
        <v>0</v>
      </c>
      <c r="M36" s="22">
        <f t="shared" ca="1" si="3"/>
        <v>0</v>
      </c>
    </row>
    <row r="37" spans="1:13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2116995.5299999998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1">
        <f t="shared" ca="1" si="2"/>
        <v>0</v>
      </c>
      <c r="M37" s="22">
        <f t="shared" ca="1" si="3"/>
        <v>2116995.5299999998</v>
      </c>
    </row>
    <row r="38" spans="1:13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1">
        <f t="shared" ca="1" si="2"/>
        <v>0</v>
      </c>
      <c r="M38" s="22">
        <f t="shared" ca="1" si="3"/>
        <v>0</v>
      </c>
    </row>
    <row r="39" spans="1:13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L54" ca="1" si="4">IFERROR(INDIRECT("'"&amp;$B$2&amp;"'!"&amp;ADDRESS(MATCH($B39,INDIRECT("'"&amp;$B$2&amp;"'!$B$1:$B$1095"),0),MATCH(D$5,INDIRECT("'"&amp;$B$2&amp;"'!5:5"),0))),0)</f>
        <v>11473.604984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1">
        <f t="shared" ca="1" si="4"/>
        <v>0</v>
      </c>
      <c r="M39" s="22">
        <f t="shared" ca="1" si="3"/>
        <v>11473.604984</v>
      </c>
    </row>
    <row r="40" spans="1:13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2">
        <f t="shared" ca="1" si="3"/>
        <v>0</v>
      </c>
    </row>
    <row r="41" spans="1:13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0</v>
      </c>
      <c r="L41" s="21">
        <f t="shared" ca="1" si="4"/>
        <v>0</v>
      </c>
      <c r="M41" s="22">
        <f t="shared" ca="1" si="3"/>
        <v>0</v>
      </c>
    </row>
    <row r="42" spans="1:13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436.69999999999919</v>
      </c>
      <c r="L42" s="21">
        <f t="shared" ca="1" si="4"/>
        <v>0</v>
      </c>
      <c r="M42" s="22">
        <f t="shared" ref="M42" ca="1" si="5">+SUM(D42:L42)</f>
        <v>436.69999999999919</v>
      </c>
    </row>
    <row r="43" spans="1:13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2">
        <f t="shared" ca="1" si="3"/>
        <v>0</v>
      </c>
    </row>
    <row r="44" spans="1:13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1">
        <f t="shared" ca="1" si="4"/>
        <v>0</v>
      </c>
      <c r="M44" s="22">
        <f t="shared" ca="1" si="3"/>
        <v>0</v>
      </c>
    </row>
    <row r="45" spans="1:13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1.1500000000000001</v>
      </c>
      <c r="L45" s="21">
        <f t="shared" ca="1" si="4"/>
        <v>0</v>
      </c>
      <c r="M45" s="22">
        <f t="shared" ca="1" si="3"/>
        <v>1.1500000000000001</v>
      </c>
    </row>
    <row r="46" spans="1:13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4.3100000000000005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0.05</v>
      </c>
      <c r="L46" s="21">
        <f t="shared" ca="1" si="4"/>
        <v>0</v>
      </c>
      <c r="M46" s="22">
        <f t="shared" ca="1" si="3"/>
        <v>4.3600000000000003</v>
      </c>
    </row>
    <row r="47" spans="1:13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2">
        <f t="shared" ref="M47:M60" ca="1" si="6">+SUM(D47:L47)</f>
        <v>0</v>
      </c>
    </row>
    <row r="48" spans="1:13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1">
        <f t="shared" ca="1" si="4"/>
        <v>0</v>
      </c>
      <c r="M48" s="22">
        <f t="shared" ca="1" si="6"/>
        <v>0</v>
      </c>
    </row>
    <row r="49" spans="1:13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1">
        <f t="shared" ca="1" si="4"/>
        <v>0</v>
      </c>
      <c r="M49" s="22">
        <f t="shared" ca="1" si="6"/>
        <v>0</v>
      </c>
    </row>
    <row r="50" spans="1:13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2">
        <f t="shared" ca="1" si="6"/>
        <v>0</v>
      </c>
    </row>
    <row r="51" spans="1:13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2">
        <f t="shared" ca="1" si="6"/>
        <v>0</v>
      </c>
    </row>
    <row r="52" spans="1:13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260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291.93</v>
      </c>
      <c r="L52" s="21">
        <f t="shared" ca="1" si="4"/>
        <v>29905522.440000001</v>
      </c>
      <c r="M52" s="22">
        <f t="shared" ref="M52" ca="1" si="7">+SUM(D52:L52)</f>
        <v>29906074.370000001</v>
      </c>
    </row>
    <row r="53" spans="1:13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12509823.6</v>
      </c>
      <c r="L53" s="21">
        <f t="shared" ca="1" si="4"/>
        <v>0</v>
      </c>
      <c r="M53" s="22">
        <f t="shared" ref="M53:M55" ca="1" si="8">+SUM(D53:L53)</f>
        <v>12509823.6</v>
      </c>
    </row>
    <row r="54" spans="1:13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2">
        <f t="shared" ca="1" si="8"/>
        <v>0</v>
      </c>
    </row>
    <row r="55" spans="1:13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L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2">
        <f t="shared" ca="1" si="8"/>
        <v>0</v>
      </c>
    </row>
    <row r="56" spans="1:13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2">
        <f t="shared" ca="1" si="6"/>
        <v>0</v>
      </c>
    </row>
    <row r="57" spans="1:13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2">
        <f t="shared" ca="1" si="6"/>
        <v>0</v>
      </c>
    </row>
    <row r="58" spans="1:13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2">
        <f t="shared" ca="1" si="6"/>
        <v>0</v>
      </c>
    </row>
    <row r="59" spans="1:13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2">
        <f t="shared" ca="1" si="6"/>
        <v>0</v>
      </c>
    </row>
    <row r="60" spans="1:13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2">
        <f t="shared" ca="1" si="6"/>
        <v>0</v>
      </c>
    </row>
    <row r="61" spans="1:13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2">
        <f t="shared" ref="M61" ca="1" si="10">+SUM(D61:L61)</f>
        <v>0</v>
      </c>
    </row>
    <row r="62" spans="1:13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2">
        <f t="shared" ref="M62:M75" ca="1" si="11">+SUM(D62:L62)</f>
        <v>0</v>
      </c>
    </row>
    <row r="63" spans="1:13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2">
        <f t="shared" ca="1" si="11"/>
        <v>0</v>
      </c>
    </row>
    <row r="64" spans="1:13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2">
        <f t="shared" ca="1" si="11"/>
        <v>0</v>
      </c>
    </row>
    <row r="65" spans="1:13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2">
        <f t="shared" ca="1" si="11"/>
        <v>0</v>
      </c>
    </row>
    <row r="66" spans="1:13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2">
        <f t="shared" ca="1" si="11"/>
        <v>0</v>
      </c>
    </row>
    <row r="67" spans="1:13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2">
        <f t="shared" ca="1" si="11"/>
        <v>0</v>
      </c>
    </row>
    <row r="68" spans="1:13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2">
        <f t="shared" ca="1" si="11"/>
        <v>0</v>
      </c>
    </row>
    <row r="69" spans="1:13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2">
        <f t="shared" ca="1" si="11"/>
        <v>0</v>
      </c>
    </row>
    <row r="70" spans="1:13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2">
        <f t="shared" ca="1" si="11"/>
        <v>0</v>
      </c>
    </row>
    <row r="71" spans="1:13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L75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2">
        <f t="shared" ca="1" si="11"/>
        <v>0</v>
      </c>
    </row>
    <row r="72" spans="1:13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2">
        <f t="shared" ca="1" si="11"/>
        <v>0</v>
      </c>
    </row>
    <row r="73" spans="1:13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2"/>
        <v>0</v>
      </c>
      <c r="E73" s="21">
        <f t="shared" ca="1" si="12"/>
        <v>0</v>
      </c>
      <c r="F73" s="21">
        <f t="shared" ca="1" si="12"/>
        <v>0</v>
      </c>
      <c r="G73" s="21">
        <f t="shared" ca="1" si="12"/>
        <v>0</v>
      </c>
      <c r="H73" s="21">
        <f t="shared" ca="1" si="12"/>
        <v>0</v>
      </c>
      <c r="I73" s="21">
        <f t="shared" ca="1" si="12"/>
        <v>0</v>
      </c>
      <c r="J73" s="21">
        <f t="shared" ca="1" si="12"/>
        <v>0</v>
      </c>
      <c r="K73" s="21">
        <f t="shared" ca="1" si="12"/>
        <v>0</v>
      </c>
      <c r="L73" s="21">
        <f t="shared" ca="1" si="12"/>
        <v>0</v>
      </c>
      <c r="M73" s="22">
        <f t="shared" ca="1" si="11"/>
        <v>0</v>
      </c>
    </row>
    <row r="74" spans="1:13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2"/>
        <v>0</v>
      </c>
      <c r="E74" s="21">
        <f t="shared" ca="1" si="12"/>
        <v>0</v>
      </c>
      <c r="F74" s="21">
        <f t="shared" ca="1" si="12"/>
        <v>0</v>
      </c>
      <c r="G74" s="21">
        <f t="shared" ca="1" si="12"/>
        <v>0</v>
      </c>
      <c r="H74" s="21">
        <f t="shared" ca="1" si="12"/>
        <v>0</v>
      </c>
      <c r="I74" s="21">
        <f t="shared" ca="1" si="12"/>
        <v>0</v>
      </c>
      <c r="J74" s="21">
        <f t="shared" ca="1" si="12"/>
        <v>0</v>
      </c>
      <c r="K74" s="21">
        <f t="shared" ca="1" si="12"/>
        <v>0</v>
      </c>
      <c r="L74" s="21">
        <f t="shared" ca="1" si="12"/>
        <v>0</v>
      </c>
      <c r="M74" s="22">
        <f t="shared" ca="1" si="11"/>
        <v>0</v>
      </c>
    </row>
    <row r="75" spans="1:13" ht="13.8" x14ac:dyDescent="0.3">
      <c r="A75" s="64" t="s">
        <v>284</v>
      </c>
      <c r="B75" s="20">
        <v>3018</v>
      </c>
      <c r="C75" s="65" t="s">
        <v>252</v>
      </c>
      <c r="D75" s="21">
        <f t="shared" ca="1" si="12"/>
        <v>0</v>
      </c>
      <c r="E75" s="21">
        <f t="shared" ca="1" si="12"/>
        <v>0</v>
      </c>
      <c r="F75" s="21">
        <f t="shared" ca="1" si="12"/>
        <v>0</v>
      </c>
      <c r="G75" s="21">
        <f t="shared" ca="1" si="12"/>
        <v>0</v>
      </c>
      <c r="H75" s="21">
        <f t="shared" ca="1" si="12"/>
        <v>0</v>
      </c>
      <c r="I75" s="21">
        <f t="shared" ca="1" si="12"/>
        <v>0</v>
      </c>
      <c r="J75" s="21">
        <f t="shared" ca="1" si="12"/>
        <v>0</v>
      </c>
      <c r="K75" s="21">
        <f t="shared" ca="1" si="12"/>
        <v>0</v>
      </c>
      <c r="L75" s="21">
        <f t="shared" ca="1" si="12"/>
        <v>0</v>
      </c>
      <c r="M75" s="22">
        <f t="shared" ca="1" si="11"/>
        <v>0</v>
      </c>
    </row>
    <row r="76" spans="1:13" ht="13.8" x14ac:dyDescent="0.3">
      <c r="A76" s="66" t="s">
        <v>286</v>
      </c>
      <c r="B76" s="55">
        <v>9000</v>
      </c>
      <c r="C76" s="65" t="s">
        <v>287</v>
      </c>
      <c r="D76" s="56">
        <f t="shared" ref="D76:M76" ca="1" si="13">SUMIF($C$7:$C$75,"HD",D$7:D$75)</f>
        <v>554644931.57084441</v>
      </c>
      <c r="E76" s="56">
        <f t="shared" ca="1" si="13"/>
        <v>0</v>
      </c>
      <c r="F76" s="56">
        <f t="shared" ca="1" si="13"/>
        <v>0</v>
      </c>
      <c r="G76" s="56">
        <f t="shared" ca="1" si="13"/>
        <v>0</v>
      </c>
      <c r="H76" s="56">
        <f t="shared" ca="1" si="13"/>
        <v>0</v>
      </c>
      <c r="I76" s="56">
        <f t="shared" ca="1" si="13"/>
        <v>26363.79</v>
      </c>
      <c r="J76" s="56">
        <f t="shared" ca="1" si="13"/>
        <v>0</v>
      </c>
      <c r="K76" s="56">
        <f t="shared" ca="1" si="13"/>
        <v>12535618.220003</v>
      </c>
      <c r="L76" s="56">
        <f t="shared" ca="1" si="13"/>
        <v>183290195.28000003</v>
      </c>
      <c r="M76" s="56">
        <f t="shared" ca="1" si="13"/>
        <v>750497108.86084771</v>
      </c>
    </row>
    <row r="77" spans="1:13" ht="13.8" x14ac:dyDescent="0.3">
      <c r="A77" s="66" t="s">
        <v>289</v>
      </c>
      <c r="B77" s="55">
        <v>9001</v>
      </c>
      <c r="C77" s="65" t="s">
        <v>290</v>
      </c>
      <c r="D77" s="56">
        <f t="shared" ref="D77:M77" ca="1" si="14">SUMIF($C$7:$C$75,"H",D$7:D$75)+SUMIF($C$7:$C$75,"E",D$7:D$75)</f>
        <v>0</v>
      </c>
      <c r="E77" s="56">
        <f t="shared" ca="1" si="14"/>
        <v>0</v>
      </c>
      <c r="F77" s="56">
        <f t="shared" ca="1" si="14"/>
        <v>0</v>
      </c>
      <c r="G77" s="56">
        <f t="shared" ca="1" si="14"/>
        <v>0</v>
      </c>
      <c r="H77" s="56">
        <f t="shared" ca="1" si="14"/>
        <v>0</v>
      </c>
      <c r="I77" s="56">
        <f t="shared" ca="1" si="14"/>
        <v>0</v>
      </c>
      <c r="J77" s="56">
        <f t="shared" ca="1" si="14"/>
        <v>0</v>
      </c>
      <c r="K77" s="56">
        <f t="shared" ca="1" si="14"/>
        <v>0</v>
      </c>
      <c r="L77" s="56">
        <f t="shared" ca="1" si="14"/>
        <v>0</v>
      </c>
      <c r="M77" s="56">
        <f t="shared" ca="1" si="14"/>
        <v>0</v>
      </c>
    </row>
    <row r="78" spans="1:13" ht="13.8" x14ac:dyDescent="0.3">
      <c r="A78" s="66" t="s">
        <v>292</v>
      </c>
      <c r="B78" s="55">
        <v>9003</v>
      </c>
      <c r="C78" s="65" t="s">
        <v>293</v>
      </c>
      <c r="D78" s="56">
        <f t="shared" ref="D78:L78" ca="1" si="15">D76+D77</f>
        <v>554644931.57084441</v>
      </c>
      <c r="E78" s="56">
        <f t="shared" ca="1" si="15"/>
        <v>0</v>
      </c>
      <c r="F78" s="56">
        <f t="shared" ca="1" si="15"/>
        <v>0</v>
      </c>
      <c r="G78" s="56">
        <f t="shared" ca="1" si="15"/>
        <v>0</v>
      </c>
      <c r="H78" s="56">
        <f t="shared" ca="1" si="15"/>
        <v>0</v>
      </c>
      <c r="I78" s="56">
        <f t="shared" ca="1" si="15"/>
        <v>26363.79</v>
      </c>
      <c r="J78" s="56">
        <f t="shared" ca="1" si="15"/>
        <v>0</v>
      </c>
      <c r="K78" s="56">
        <f t="shared" ca="1" si="15"/>
        <v>12535618.220003</v>
      </c>
      <c r="L78" s="56">
        <f t="shared" ca="1" si="15"/>
        <v>183290195.28000003</v>
      </c>
      <c r="M78" s="56">
        <f ca="1">M76+M77</f>
        <v>750497108.86084771</v>
      </c>
    </row>
  </sheetData>
  <mergeCells count="1">
    <mergeCell ref="E2:G2"/>
  </mergeCells>
  <dataValidations count="1">
    <dataValidation type="list" allowBlank="1" showInputMessage="1" showErrorMessage="1" sqref="B2" xr:uid="{B56045E8-04DC-4695-8FB6-CAA1F724AA1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1683-2FE7-4B97-9808-9893BDF341A0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121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760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35648.150000000373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3982.2699999999995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25244672.980000399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36868664.659999996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30153.03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9721.2300000000214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42732349.039999999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1678.24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115621.64000000001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55868.74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1320185.3600000001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29387.789999999994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337146.96000000101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1829.3299999999997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138884.96226687907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87855.79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684.64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1017591.5246000002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1999178.2799999998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3032247.4300230001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66794.459999999977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12320.729999999978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5003.3321999999998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33214.69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74176.14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1547433.9525319999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60019.53</v>
      </c>
    </row>
    <row r="41" spans="1: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60715.670000000049</v>
      </c>
    </row>
    <row r="43" spans="1: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17743.009999999998</v>
      </c>
    </row>
    <row r="44" spans="1: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94.149999999999991</v>
      </c>
    </row>
    <row r="46" spans="1: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-226.96000000000004</v>
      </c>
    </row>
    <row r="47" spans="1: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-415.9</v>
      </c>
    </row>
    <row r="50" spans="1: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299.60000000000036</v>
      </c>
    </row>
    <row r="52" spans="1: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45277.25</v>
      </c>
    </row>
    <row r="53" spans="1: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143234.35999999999</v>
      </c>
    </row>
    <row r="54" spans="1: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</row>
    <row r="55" spans="1: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</row>
    <row r="56" spans="1: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</row>
    <row r="57" spans="1: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</row>
    <row r="58" spans="1: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</row>
    <row r="59" spans="1: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"/>
        <v>0</v>
      </c>
    </row>
    <row r="73" spans="1: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"/>
        <v>0</v>
      </c>
    </row>
    <row r="74" spans="1: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"/>
        <v>0</v>
      </c>
    </row>
    <row r="75" spans="1:4" ht="13.8" x14ac:dyDescent="0.3">
      <c r="A75" s="64" t="s">
        <v>284</v>
      </c>
      <c r="B75" s="20">
        <v>3018</v>
      </c>
      <c r="C75" s="65" t="s">
        <v>252</v>
      </c>
      <c r="D75" s="21">
        <f t="shared" ca="1" si="1"/>
        <v>0</v>
      </c>
    </row>
    <row r="76" spans="1:4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115129036.06162229</v>
      </c>
    </row>
    <row r="77" spans="1:4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</row>
    <row r="78" spans="1: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115129036.06162229</v>
      </c>
    </row>
  </sheetData>
  <mergeCells count="1">
    <mergeCell ref="E2:G2"/>
  </mergeCells>
  <dataValidations count="1">
    <dataValidation type="list" allowBlank="1" showInputMessage="1" showErrorMessage="1" sqref="B2" xr:uid="{03461D66-7C6C-4B57-8A6C-443C325293A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F6C6-2125-4421-824C-3221FE2FA3D4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348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789</v>
      </c>
      <c r="E5" s="10">
        <v>798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123</v>
      </c>
      <c r="E6" s="7" t="s">
        <v>124</v>
      </c>
      <c r="F6" s="69" t="s">
        <v>349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350383.41</v>
      </c>
      <c r="E17" s="21">
        <f t="shared" ca="1" si="0"/>
        <v>0</v>
      </c>
      <c r="F17" s="22">
        <f t="shared" ca="1" si="1"/>
        <v>350383.41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549449.27</v>
      </c>
      <c r="E23" s="21">
        <f t="shared" ca="1" si="2"/>
        <v>0</v>
      </c>
      <c r="F23" s="22">
        <f ca="1">+SUM(D23:E23)</f>
        <v>549449.27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6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240.84</v>
      </c>
      <c r="F31" s="22">
        <f t="shared" ca="1" si="3"/>
        <v>240.84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604408.13</v>
      </c>
      <c r="E39" s="21">
        <f t="shared" ca="1" si="4"/>
        <v>0</v>
      </c>
      <c r="F39" s="22">
        <f t="shared" ca="1" si="3"/>
        <v>604408.13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ref="F47:F60" ca="1" si="5">+SUM(D47:E47)</f>
        <v>0</v>
      </c>
    </row>
    <row r="48" spans="1:6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5"/>
        <v>0</v>
      </c>
    </row>
    <row r="49" spans="1:6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ca="1" si="5"/>
        <v>0</v>
      </c>
    </row>
    <row r="50" spans="1:6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ca="1" si="5"/>
        <v>0</v>
      </c>
    </row>
    <row r="51" spans="1:6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5"/>
        <v>0</v>
      </c>
    </row>
    <row r="52" spans="1:6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ref="F52" ca="1" si="6">+SUM(D52:E52)</f>
        <v>0</v>
      </c>
    </row>
    <row r="53" spans="1:6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ref="F53:F55" ca="1" si="7">+SUM(D53:E53)</f>
        <v>0</v>
      </c>
    </row>
    <row r="54" spans="1:6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2">
        <f t="shared" ca="1" si="7"/>
        <v>0</v>
      </c>
    </row>
    <row r="55" spans="1:6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E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2">
        <f t="shared" ca="1" si="7"/>
        <v>0</v>
      </c>
    </row>
    <row r="56" spans="1:6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8"/>
        <v>0</v>
      </c>
      <c r="E56" s="21">
        <f t="shared" ca="1" si="8"/>
        <v>0</v>
      </c>
      <c r="F56" s="22">
        <f t="shared" ca="1" si="5"/>
        <v>0</v>
      </c>
    </row>
    <row r="57" spans="1:6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8"/>
        <v>0</v>
      </c>
      <c r="E57" s="21">
        <f t="shared" ca="1" si="8"/>
        <v>0</v>
      </c>
      <c r="F57" s="22">
        <f t="shared" ca="1" si="5"/>
        <v>0</v>
      </c>
    </row>
    <row r="58" spans="1:6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8"/>
        <v>0</v>
      </c>
      <c r="E58" s="21">
        <f t="shared" ca="1" si="8"/>
        <v>0</v>
      </c>
      <c r="F58" s="22">
        <f t="shared" ca="1" si="5"/>
        <v>0</v>
      </c>
    </row>
    <row r="59" spans="1:6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8"/>
        <v>0</v>
      </c>
      <c r="E59" s="21">
        <f t="shared" ca="1" si="8"/>
        <v>0</v>
      </c>
      <c r="F59" s="22">
        <f t="shared" ca="1" si="5"/>
        <v>0</v>
      </c>
    </row>
    <row r="60" spans="1:6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8"/>
        <v>0</v>
      </c>
      <c r="E60" s="21">
        <f t="shared" ca="1" si="8"/>
        <v>0</v>
      </c>
      <c r="F60" s="22">
        <f t="shared" ca="1" si="5"/>
        <v>0</v>
      </c>
    </row>
    <row r="61" spans="1:6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8"/>
        <v>0</v>
      </c>
      <c r="E61" s="21">
        <f t="shared" ca="1" si="8"/>
        <v>0</v>
      </c>
      <c r="F61" s="22">
        <f t="shared" ref="F61" ca="1" si="9">+SUM(D61:E61)</f>
        <v>0</v>
      </c>
    </row>
    <row r="62" spans="1:6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8"/>
        <v>0</v>
      </c>
      <c r="E62" s="21">
        <f t="shared" ca="1" si="8"/>
        <v>0</v>
      </c>
      <c r="F62" s="22">
        <f t="shared" ref="F62:F75" ca="1" si="10">+SUM(D62:E62)</f>
        <v>0</v>
      </c>
    </row>
    <row r="63" spans="1:6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8"/>
        <v>0</v>
      </c>
      <c r="E63" s="21">
        <f t="shared" ca="1" si="8"/>
        <v>0</v>
      </c>
      <c r="F63" s="22">
        <f t="shared" ca="1" si="10"/>
        <v>0</v>
      </c>
    </row>
    <row r="64" spans="1:6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8"/>
        <v>0</v>
      </c>
      <c r="E64" s="21">
        <f t="shared" ca="1" si="8"/>
        <v>0</v>
      </c>
      <c r="F64" s="22">
        <f t="shared" ca="1" si="10"/>
        <v>0</v>
      </c>
    </row>
    <row r="65" spans="1:6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8"/>
        <v>0</v>
      </c>
      <c r="E65" s="21">
        <f t="shared" ca="1" si="8"/>
        <v>0</v>
      </c>
      <c r="F65" s="22">
        <f t="shared" ca="1" si="10"/>
        <v>0</v>
      </c>
    </row>
    <row r="66" spans="1:6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8"/>
        <v>0</v>
      </c>
      <c r="E66" s="21">
        <f t="shared" ca="1" si="8"/>
        <v>0</v>
      </c>
      <c r="F66" s="22">
        <f t="shared" ca="1" si="10"/>
        <v>0</v>
      </c>
    </row>
    <row r="67" spans="1:6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8"/>
        <v>0</v>
      </c>
      <c r="E67" s="21">
        <f t="shared" ca="1" si="8"/>
        <v>0</v>
      </c>
      <c r="F67" s="22">
        <f t="shared" ca="1" si="10"/>
        <v>0</v>
      </c>
    </row>
    <row r="68" spans="1:6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8"/>
        <v>0</v>
      </c>
      <c r="E68" s="21">
        <f t="shared" ca="1" si="8"/>
        <v>0</v>
      </c>
      <c r="F68" s="22">
        <f t="shared" ca="1" si="10"/>
        <v>0</v>
      </c>
    </row>
    <row r="69" spans="1:6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8"/>
        <v>0</v>
      </c>
      <c r="E69" s="21">
        <f t="shared" ca="1" si="8"/>
        <v>0</v>
      </c>
      <c r="F69" s="22">
        <f t="shared" ca="1" si="10"/>
        <v>0</v>
      </c>
    </row>
    <row r="70" spans="1:6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8"/>
        <v>0</v>
      </c>
      <c r="E70" s="21">
        <f t="shared" ca="1" si="8"/>
        <v>0</v>
      </c>
      <c r="F70" s="22">
        <f t="shared" ca="1" si="10"/>
        <v>0</v>
      </c>
    </row>
    <row r="71" spans="1:6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E75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2">
        <f t="shared" ca="1" si="10"/>
        <v>0</v>
      </c>
    </row>
    <row r="72" spans="1:6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1"/>
        <v>0</v>
      </c>
      <c r="E72" s="21">
        <f t="shared" ca="1" si="11"/>
        <v>0</v>
      </c>
      <c r="F72" s="22">
        <f t="shared" ca="1" si="10"/>
        <v>0</v>
      </c>
    </row>
    <row r="73" spans="1:6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1"/>
        <v>0</v>
      </c>
      <c r="E73" s="21">
        <f t="shared" ca="1" si="11"/>
        <v>0</v>
      </c>
      <c r="F73" s="22">
        <f t="shared" ca="1" si="10"/>
        <v>0</v>
      </c>
    </row>
    <row r="74" spans="1:6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1"/>
        <v>0</v>
      </c>
      <c r="E74" s="21">
        <f t="shared" ca="1" si="11"/>
        <v>0</v>
      </c>
      <c r="F74" s="22">
        <f t="shared" ca="1" si="10"/>
        <v>0</v>
      </c>
    </row>
    <row r="75" spans="1:6" ht="13.8" x14ac:dyDescent="0.3">
      <c r="A75" s="64" t="s">
        <v>284</v>
      </c>
      <c r="B75" s="20">
        <v>3018</v>
      </c>
      <c r="C75" s="65" t="s">
        <v>252</v>
      </c>
      <c r="D75" s="21">
        <f t="shared" ca="1" si="11"/>
        <v>0</v>
      </c>
      <c r="E75" s="21">
        <f t="shared" ca="1" si="11"/>
        <v>0</v>
      </c>
      <c r="F75" s="22">
        <f t="shared" ca="1" si="10"/>
        <v>0</v>
      </c>
    </row>
    <row r="76" spans="1:6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1504240.81</v>
      </c>
      <c r="E76" s="56">
        <f ca="1">SUMIF($C$7:$C$75,"HD",E$7:E$75)</f>
        <v>240.84</v>
      </c>
      <c r="F76" s="56">
        <f ca="1">SUMIF($C$7:$C$75,"HD",F$7:F$75)</f>
        <v>1504481.65</v>
      </c>
    </row>
    <row r="77" spans="1:6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</row>
    <row r="78" spans="1:6" ht="13.8" x14ac:dyDescent="0.3">
      <c r="A78" s="66" t="s">
        <v>292</v>
      </c>
      <c r="B78" s="55">
        <v>9003</v>
      </c>
      <c r="C78" s="65" t="s">
        <v>293</v>
      </c>
      <c r="D78" s="56">
        <f ca="1">D76+D77</f>
        <v>1504240.81</v>
      </c>
      <c r="E78" s="56">
        <f ca="1">E76+E77</f>
        <v>240.84</v>
      </c>
      <c r="F78" s="56">
        <f ca="1">F76+F77</f>
        <v>1504481.65</v>
      </c>
    </row>
  </sheetData>
  <mergeCells count="1">
    <mergeCell ref="E2:G2"/>
  </mergeCells>
  <dataValidations count="1">
    <dataValidation type="list" allowBlank="1" showInputMessage="1" showErrorMessage="1" sqref="B2" xr:uid="{AAE7810D-1154-446B-8FE6-80A2C34EFC8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926E-A8B0-48EB-A6FA-E6286EF0DF29}">
  <dimension ref="A1:L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2" width="15.6640625" style="3" customWidth="1"/>
    <col min="13" max="13" width="4" style="3" customWidth="1"/>
    <col min="14" max="16384" width="9.109375" style="3"/>
  </cols>
  <sheetData>
    <row r="1" spans="1:12" ht="15" customHeight="1" x14ac:dyDescent="0.3">
      <c r="A1" s="1" t="s">
        <v>0</v>
      </c>
      <c r="B1" s="2"/>
      <c r="C1" s="2"/>
    </row>
    <row r="2" spans="1:12" ht="15" customHeight="1" x14ac:dyDescent="0.3">
      <c r="A2" s="1" t="s">
        <v>350</v>
      </c>
      <c r="B2" s="68" t="s">
        <v>8</v>
      </c>
      <c r="C2" s="2"/>
      <c r="E2" s="81" t="s">
        <v>1</v>
      </c>
      <c r="F2" s="82"/>
      <c r="G2" s="82"/>
      <c r="I2" s="5"/>
    </row>
    <row r="3" spans="1:12" ht="15" customHeight="1" x14ac:dyDescent="0.3">
      <c r="A3" s="4" t="s">
        <v>357</v>
      </c>
      <c r="B3" s="2"/>
      <c r="C3" s="2"/>
    </row>
    <row r="4" spans="1:12" ht="22.5" customHeight="1" x14ac:dyDescent="0.25"/>
    <row r="5" spans="1:12" ht="22.5" customHeight="1" x14ac:dyDescent="0.25">
      <c r="D5" s="10">
        <v>772</v>
      </c>
      <c r="E5" s="10">
        <v>773</v>
      </c>
      <c r="F5" s="10">
        <v>776</v>
      </c>
      <c r="G5" s="10">
        <v>777</v>
      </c>
      <c r="H5" s="10">
        <v>778</v>
      </c>
      <c r="I5" s="10">
        <v>779</v>
      </c>
      <c r="J5" s="10">
        <v>782</v>
      </c>
      <c r="K5" s="10">
        <v>783</v>
      </c>
      <c r="L5" s="69"/>
    </row>
    <row r="6" spans="1:12" ht="79.5" customHeight="1" x14ac:dyDescent="0.25">
      <c r="A6" s="63" t="s">
        <v>142</v>
      </c>
      <c r="B6" s="63" t="s">
        <v>143</v>
      </c>
      <c r="C6" s="63" t="s">
        <v>144</v>
      </c>
      <c r="D6" s="7" t="s">
        <v>62</v>
      </c>
      <c r="E6" s="7" t="s">
        <v>63</v>
      </c>
      <c r="F6" s="7" t="s">
        <v>66</v>
      </c>
      <c r="G6" s="7" t="s">
        <v>67</v>
      </c>
      <c r="H6" s="7" t="s">
        <v>68</v>
      </c>
      <c r="I6" s="7" t="s">
        <v>69</v>
      </c>
      <c r="J6" s="7" t="s">
        <v>72</v>
      </c>
      <c r="K6" s="7" t="s">
        <v>73</v>
      </c>
      <c r="L6" s="69" t="s">
        <v>351</v>
      </c>
    </row>
    <row r="7" spans="1:1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K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2">
        <f t="shared" ref="L7:L22" ca="1" si="1">+SUM(D7:K7)</f>
        <v>0</v>
      </c>
    </row>
    <row r="8" spans="1:1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564463.46</v>
      </c>
      <c r="F8" s="21">
        <f t="shared" ca="1" si="0"/>
        <v>15329497.830000002</v>
      </c>
      <c r="G8" s="21">
        <f t="shared" ca="1" si="0"/>
        <v>211489610.13000003</v>
      </c>
      <c r="H8" s="21">
        <f t="shared" ca="1" si="0"/>
        <v>1951766.45</v>
      </c>
      <c r="I8" s="21">
        <f t="shared" ca="1" si="0"/>
        <v>93051341.280000001</v>
      </c>
      <c r="J8" s="21">
        <f t="shared" ca="1" si="0"/>
        <v>1993649.7300000002</v>
      </c>
      <c r="K8" s="21">
        <f t="shared" ca="1" si="0"/>
        <v>15873793.810000001</v>
      </c>
      <c r="L8" s="22">
        <f t="shared" ca="1" si="1"/>
        <v>340254122.69</v>
      </c>
    </row>
    <row r="9" spans="1:1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20.63</v>
      </c>
      <c r="F9" s="21">
        <f t="shared" ca="1" si="0"/>
        <v>2277.11</v>
      </c>
      <c r="G9" s="21">
        <f t="shared" ca="1" si="0"/>
        <v>-301489.91000000003</v>
      </c>
      <c r="H9" s="21">
        <f t="shared" ca="1" si="0"/>
        <v>38176.789999999994</v>
      </c>
      <c r="I9" s="21">
        <f t="shared" ca="1" si="0"/>
        <v>361508.73000000004</v>
      </c>
      <c r="J9" s="21">
        <f t="shared" ca="1" si="0"/>
        <v>868.83</v>
      </c>
      <c r="K9" s="21">
        <f t="shared" ca="1" si="0"/>
        <v>95007.89</v>
      </c>
      <c r="L9" s="22">
        <f t="shared" ca="1" si="1"/>
        <v>196370.06999999998</v>
      </c>
    </row>
    <row r="10" spans="1:1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1496501.37</v>
      </c>
      <c r="F10" s="21">
        <f t="shared" ca="1" si="0"/>
        <v>43985446.560000002</v>
      </c>
      <c r="G10" s="21">
        <f t="shared" ca="1" si="0"/>
        <v>528045830.89999998</v>
      </c>
      <c r="H10" s="21">
        <f t="shared" ca="1" si="0"/>
        <v>4453255.3099999996</v>
      </c>
      <c r="I10" s="21">
        <f t="shared" ca="1" si="0"/>
        <v>270503681.14999998</v>
      </c>
      <c r="J10" s="21">
        <f t="shared" ca="1" si="0"/>
        <v>5841100.4800000004</v>
      </c>
      <c r="K10" s="21">
        <f t="shared" ca="1" si="0"/>
        <v>45247305.630000003</v>
      </c>
      <c r="L10" s="22">
        <f t="shared" ca="1" si="1"/>
        <v>899573121.39999986</v>
      </c>
    </row>
    <row r="11" spans="1:1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563954.46</v>
      </c>
      <c r="F11" s="21">
        <f t="shared" ca="1" si="0"/>
        <v>15350653.74</v>
      </c>
      <c r="G11" s="21">
        <f t="shared" ca="1" si="0"/>
        <v>212850710.88</v>
      </c>
      <c r="H11" s="21">
        <f t="shared" ca="1" si="0"/>
        <v>1910857.78</v>
      </c>
      <c r="I11" s="21">
        <f t="shared" ca="1" si="0"/>
        <v>92113763.790000007</v>
      </c>
      <c r="J11" s="21">
        <f t="shared" ca="1" si="0"/>
        <v>2001770.08</v>
      </c>
      <c r="K11" s="21">
        <f t="shared" ca="1" si="0"/>
        <v>15735097.949999999</v>
      </c>
      <c r="L11" s="22">
        <f t="shared" ca="1" si="1"/>
        <v>340526808.67999995</v>
      </c>
    </row>
    <row r="12" spans="1:1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2">
        <f t="shared" ca="1" si="1"/>
        <v>0</v>
      </c>
    </row>
    <row r="13" spans="1:1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2">
        <f t="shared" ca="1" si="1"/>
        <v>0</v>
      </c>
    </row>
    <row r="14" spans="1:1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940263.47</v>
      </c>
      <c r="F14" s="21">
        <f t="shared" ca="1" si="0"/>
        <v>25537837.600000001</v>
      </c>
      <c r="G14" s="21">
        <f t="shared" ca="1" si="0"/>
        <v>353843896.18000001</v>
      </c>
      <c r="H14" s="21">
        <f t="shared" ca="1" si="0"/>
        <v>3212299.04</v>
      </c>
      <c r="I14" s="21">
        <f t="shared" ca="1" si="0"/>
        <v>154102815.91999999</v>
      </c>
      <c r="J14" s="21">
        <f t="shared" ca="1" si="0"/>
        <v>3363351.3</v>
      </c>
      <c r="K14" s="21">
        <f t="shared" ca="1" si="0"/>
        <v>26304724.129999999</v>
      </c>
      <c r="L14" s="22">
        <f t="shared" ca="1" si="1"/>
        <v>567305187.63999999</v>
      </c>
    </row>
    <row r="15" spans="1:1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2">
        <f t="shared" ca="1" si="1"/>
        <v>0</v>
      </c>
    </row>
    <row r="16" spans="1:1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2">
        <f t="shared" ca="1" si="1"/>
        <v>0</v>
      </c>
    </row>
    <row r="17" spans="1:1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2">
        <f t="shared" ca="1" si="1"/>
        <v>0</v>
      </c>
    </row>
    <row r="18" spans="1:1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2">
        <f t="shared" ca="1" si="1"/>
        <v>0</v>
      </c>
    </row>
    <row r="19" spans="1:1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2">
        <f t="shared" ca="1" si="1"/>
        <v>0</v>
      </c>
    </row>
    <row r="20" spans="1:1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4189045.36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1044272.84</v>
      </c>
      <c r="L20" s="22">
        <f t="shared" ca="1" si="1"/>
        <v>5233318.2</v>
      </c>
    </row>
    <row r="21" spans="1:1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2">
        <f t="shared" ca="1" si="1"/>
        <v>0</v>
      </c>
    </row>
    <row r="22" spans="1:1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8465425.0199999996</v>
      </c>
      <c r="F22" s="21">
        <f t="shared" ca="1" si="0"/>
        <v>230005935.38999999</v>
      </c>
      <c r="G22" s="21">
        <f t="shared" ca="1" si="0"/>
        <v>3176427846.2600002</v>
      </c>
      <c r="H22" s="21">
        <f t="shared" ca="1" si="0"/>
        <v>29156538.77</v>
      </c>
      <c r="I22" s="21">
        <f t="shared" ca="1" si="0"/>
        <v>1392483640.55</v>
      </c>
      <c r="J22" s="21">
        <f t="shared" ca="1" si="0"/>
        <v>29929107.190000001</v>
      </c>
      <c r="K22" s="21">
        <f t="shared" ca="1" si="0"/>
        <v>237555352.69</v>
      </c>
      <c r="L22" s="22">
        <f t="shared" ca="1" si="1"/>
        <v>5104023845.8699989</v>
      </c>
    </row>
    <row r="23" spans="1:1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K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186880.19</v>
      </c>
      <c r="G23" s="21">
        <f t="shared" ca="1" si="2"/>
        <v>-9.0949470177292804E-13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2">
        <f ca="1">+SUM(D23:K23)</f>
        <v>186880.19</v>
      </c>
    </row>
    <row r="24" spans="1:1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317656.7</v>
      </c>
      <c r="H24" s="21">
        <f t="shared" ca="1" si="2"/>
        <v>0</v>
      </c>
      <c r="I24" s="21">
        <f t="shared" ca="1" si="2"/>
        <v>69840046.030000001</v>
      </c>
      <c r="J24" s="21">
        <f t="shared" ca="1" si="2"/>
        <v>0</v>
      </c>
      <c r="K24" s="21">
        <f t="shared" ca="1" si="2"/>
        <v>132135.99</v>
      </c>
      <c r="L24" s="22">
        <f ca="1">+SUM(D24:K24)</f>
        <v>70289838.719999999</v>
      </c>
    </row>
    <row r="25" spans="1:1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2">
        <f t="shared" ref="L25:L46" ca="1" si="3">+SUM(D25:K25)</f>
        <v>0</v>
      </c>
    </row>
    <row r="26" spans="1:1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2">
        <f t="shared" ca="1" si="3"/>
        <v>0</v>
      </c>
    </row>
    <row r="27" spans="1:1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22153.18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2">
        <f t="shared" ca="1" si="3"/>
        <v>22153.18</v>
      </c>
    </row>
    <row r="28" spans="1:1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2">
        <f t="shared" ca="1" si="3"/>
        <v>0</v>
      </c>
    </row>
    <row r="29" spans="1:1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1">
        <f t="shared" ca="1" si="2"/>
        <v>0</v>
      </c>
      <c r="L29" s="22">
        <f t="shared" ca="1" si="3"/>
        <v>0</v>
      </c>
    </row>
    <row r="30" spans="1:1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2">
        <f t="shared" ca="1" si="3"/>
        <v>0</v>
      </c>
    </row>
    <row r="31" spans="1:1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209.75</v>
      </c>
      <c r="G31" s="21">
        <f t="shared" ca="1" si="2"/>
        <v>-31296.15</v>
      </c>
      <c r="H31" s="21">
        <f t="shared" ca="1" si="2"/>
        <v>374.44</v>
      </c>
      <c r="I31" s="21">
        <f t="shared" ca="1" si="2"/>
        <v>126631.99</v>
      </c>
      <c r="J31" s="21">
        <f t="shared" ca="1" si="2"/>
        <v>0</v>
      </c>
      <c r="K31" s="21">
        <f t="shared" ca="1" si="2"/>
        <v>34533.120000000003</v>
      </c>
      <c r="L31" s="22">
        <f t="shared" ca="1" si="3"/>
        <v>130453.15</v>
      </c>
    </row>
    <row r="32" spans="1:1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1">
        <f t="shared" ca="1" si="2"/>
        <v>0</v>
      </c>
      <c r="L32" s="22">
        <f t="shared" ca="1" si="3"/>
        <v>0</v>
      </c>
    </row>
    <row r="33" spans="1:1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5343.76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2">
        <f t="shared" ca="1" si="3"/>
        <v>5343.76</v>
      </c>
    </row>
    <row r="34" spans="1:1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2">
        <f t="shared" ca="1" si="3"/>
        <v>0</v>
      </c>
    </row>
    <row r="35" spans="1:1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2">
        <f t="shared" ca="1" si="3"/>
        <v>0</v>
      </c>
    </row>
    <row r="36" spans="1:1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2">
        <f t="shared" ca="1" si="3"/>
        <v>0</v>
      </c>
    </row>
    <row r="37" spans="1:1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2">
        <f t="shared" ca="1" si="3"/>
        <v>0</v>
      </c>
    </row>
    <row r="38" spans="1:1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2">
        <f t="shared" ca="1" si="3"/>
        <v>0</v>
      </c>
    </row>
    <row r="39" spans="1:1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K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61389.75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2">
        <f t="shared" ca="1" si="3"/>
        <v>61389.75</v>
      </c>
    </row>
    <row r="40" spans="1:1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2">
        <f t="shared" ca="1" si="3"/>
        <v>0</v>
      </c>
    </row>
    <row r="41" spans="1:12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0</v>
      </c>
      <c r="L41" s="22">
        <f t="shared" ca="1" si="3"/>
        <v>0</v>
      </c>
    </row>
    <row r="42" spans="1:12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-2.3874235921539366E-12</v>
      </c>
      <c r="H42" s="21">
        <f t="shared" ca="1" si="4"/>
        <v>0</v>
      </c>
      <c r="I42" s="21">
        <f t="shared" ca="1" si="4"/>
        <v>3041008.4499999997</v>
      </c>
      <c r="J42" s="21">
        <f t="shared" ca="1" si="4"/>
        <v>0</v>
      </c>
      <c r="K42" s="21">
        <f t="shared" ca="1" si="4"/>
        <v>0</v>
      </c>
      <c r="L42" s="22">
        <f t="shared" ca="1" si="3"/>
        <v>3041008.4499999997</v>
      </c>
    </row>
    <row r="43" spans="1:12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2">
        <f t="shared" ca="1" si="3"/>
        <v>0</v>
      </c>
    </row>
    <row r="44" spans="1:12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2">
        <f t="shared" ca="1" si="3"/>
        <v>0</v>
      </c>
    </row>
    <row r="45" spans="1:12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2">
        <f t="shared" ca="1" si="3"/>
        <v>0</v>
      </c>
    </row>
    <row r="46" spans="1:12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2">
        <f t="shared" ca="1" si="3"/>
        <v>0</v>
      </c>
    </row>
    <row r="47" spans="1:12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2">
        <f t="shared" ref="L47:L60" ca="1" si="5">+SUM(D47:K47)</f>
        <v>0</v>
      </c>
    </row>
    <row r="48" spans="1:12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2">
        <f t="shared" ca="1" si="5"/>
        <v>0</v>
      </c>
    </row>
    <row r="49" spans="1:12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2">
        <f t="shared" ca="1" si="5"/>
        <v>0</v>
      </c>
    </row>
    <row r="50" spans="1:12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2">
        <f t="shared" ca="1" si="5"/>
        <v>0</v>
      </c>
    </row>
    <row r="51" spans="1:12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2">
        <f t="shared" ca="1" si="5"/>
        <v>0</v>
      </c>
    </row>
    <row r="52" spans="1:12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2">
        <f t="shared" ref="L52" ca="1" si="6">+SUM(D52:K52)</f>
        <v>0</v>
      </c>
    </row>
    <row r="53" spans="1:12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2">
        <f t="shared" ref="L53:L55" ca="1" si="7">+SUM(D53:K53)</f>
        <v>0</v>
      </c>
    </row>
    <row r="54" spans="1:12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2">
        <f t="shared" ca="1" si="7"/>
        <v>0</v>
      </c>
    </row>
    <row r="55" spans="1:12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K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1">
        <f t="shared" ca="1" si="8"/>
        <v>0</v>
      </c>
      <c r="L55" s="22">
        <f t="shared" ca="1" si="7"/>
        <v>0</v>
      </c>
    </row>
    <row r="56" spans="1:12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1">
        <f t="shared" ca="1" si="8"/>
        <v>0</v>
      </c>
      <c r="L56" s="22">
        <f t="shared" ca="1" si="5"/>
        <v>0</v>
      </c>
    </row>
    <row r="57" spans="1:12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1">
        <f t="shared" ca="1" si="8"/>
        <v>0</v>
      </c>
      <c r="L57" s="22">
        <f t="shared" ca="1" si="5"/>
        <v>0</v>
      </c>
    </row>
    <row r="58" spans="1:12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1">
        <f t="shared" ca="1" si="8"/>
        <v>0</v>
      </c>
      <c r="L58" s="22">
        <f t="shared" ca="1" si="5"/>
        <v>0</v>
      </c>
    </row>
    <row r="59" spans="1:12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1">
        <f t="shared" ca="1" si="8"/>
        <v>0</v>
      </c>
      <c r="L59" s="22">
        <f t="shared" ca="1" si="5"/>
        <v>0</v>
      </c>
    </row>
    <row r="60" spans="1:12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1">
        <f t="shared" ca="1" si="8"/>
        <v>0</v>
      </c>
      <c r="L60" s="22">
        <f t="shared" ca="1" si="5"/>
        <v>0</v>
      </c>
    </row>
    <row r="61" spans="1:12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1">
        <f t="shared" ca="1" si="8"/>
        <v>0</v>
      </c>
      <c r="L61" s="22">
        <f t="shared" ref="L61" ca="1" si="9">+SUM(D61:K61)</f>
        <v>0</v>
      </c>
    </row>
    <row r="62" spans="1:12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1">
        <f t="shared" ca="1" si="8"/>
        <v>0</v>
      </c>
      <c r="L62" s="22">
        <f t="shared" ref="L62:L75" ca="1" si="10">+SUM(D62:K62)</f>
        <v>0</v>
      </c>
    </row>
    <row r="63" spans="1:12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1">
        <f t="shared" ca="1" si="8"/>
        <v>0</v>
      </c>
      <c r="L63" s="22">
        <f t="shared" ca="1" si="10"/>
        <v>0</v>
      </c>
    </row>
    <row r="64" spans="1:12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1">
        <f t="shared" ca="1" si="8"/>
        <v>0</v>
      </c>
      <c r="L64" s="22">
        <f t="shared" ca="1" si="10"/>
        <v>0</v>
      </c>
    </row>
    <row r="65" spans="1:12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1">
        <f t="shared" ca="1" si="8"/>
        <v>0</v>
      </c>
      <c r="L65" s="22">
        <f t="shared" ca="1" si="10"/>
        <v>0</v>
      </c>
    </row>
    <row r="66" spans="1:12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1">
        <f t="shared" ca="1" si="8"/>
        <v>0</v>
      </c>
      <c r="L66" s="22">
        <f t="shared" ca="1" si="10"/>
        <v>0</v>
      </c>
    </row>
    <row r="67" spans="1:12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1">
        <f t="shared" ca="1" si="8"/>
        <v>0</v>
      </c>
      <c r="L67" s="22">
        <f t="shared" ca="1" si="10"/>
        <v>0</v>
      </c>
    </row>
    <row r="68" spans="1:12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1">
        <f t="shared" ca="1" si="8"/>
        <v>0</v>
      </c>
      <c r="L68" s="22">
        <f t="shared" ca="1" si="10"/>
        <v>0</v>
      </c>
    </row>
    <row r="69" spans="1:12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1">
        <f t="shared" ca="1" si="8"/>
        <v>0</v>
      </c>
      <c r="L69" s="22">
        <f t="shared" ca="1" si="10"/>
        <v>0</v>
      </c>
    </row>
    <row r="70" spans="1:12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1">
        <f t="shared" ca="1" si="8"/>
        <v>0</v>
      </c>
      <c r="L70" s="22">
        <f t="shared" ca="1" si="10"/>
        <v>0</v>
      </c>
    </row>
    <row r="71" spans="1:12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K75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1">
        <f t="shared" ca="1" si="11"/>
        <v>0</v>
      </c>
      <c r="L71" s="22">
        <f t="shared" ca="1" si="10"/>
        <v>0</v>
      </c>
    </row>
    <row r="72" spans="1:12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1">
        <f t="shared" ca="1" si="11"/>
        <v>0</v>
      </c>
      <c r="L72" s="22">
        <f t="shared" ca="1" si="10"/>
        <v>0</v>
      </c>
    </row>
    <row r="73" spans="1:12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1">
        <f t="shared" ca="1" si="11"/>
        <v>0</v>
      </c>
      <c r="H73" s="21">
        <f t="shared" ca="1" si="11"/>
        <v>0</v>
      </c>
      <c r="I73" s="21">
        <f t="shared" ca="1" si="11"/>
        <v>0</v>
      </c>
      <c r="J73" s="21">
        <f t="shared" ca="1" si="11"/>
        <v>0</v>
      </c>
      <c r="K73" s="21">
        <f t="shared" ca="1" si="11"/>
        <v>0</v>
      </c>
      <c r="L73" s="22">
        <f t="shared" ca="1" si="10"/>
        <v>0</v>
      </c>
    </row>
    <row r="74" spans="1:12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1">
        <f t="shared" ca="1" si="11"/>
        <v>0</v>
      </c>
      <c r="H74" s="21">
        <f t="shared" ca="1" si="11"/>
        <v>0</v>
      </c>
      <c r="I74" s="21">
        <f t="shared" ca="1" si="11"/>
        <v>0</v>
      </c>
      <c r="J74" s="21">
        <f t="shared" ca="1" si="11"/>
        <v>0</v>
      </c>
      <c r="K74" s="21">
        <f t="shared" ca="1" si="11"/>
        <v>0</v>
      </c>
      <c r="L74" s="22">
        <f t="shared" ca="1" si="10"/>
        <v>0</v>
      </c>
    </row>
    <row r="75" spans="1:12" ht="13.8" x14ac:dyDescent="0.3">
      <c r="A75" s="64" t="s">
        <v>284</v>
      </c>
      <c r="B75" s="20">
        <v>3018</v>
      </c>
      <c r="C75" s="65" t="s">
        <v>252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1">
        <f t="shared" ca="1" si="11"/>
        <v>0</v>
      </c>
      <c r="H75" s="21">
        <f t="shared" ca="1" si="11"/>
        <v>0</v>
      </c>
      <c r="I75" s="21">
        <f t="shared" ca="1" si="11"/>
        <v>0</v>
      </c>
      <c r="J75" s="21">
        <f t="shared" ca="1" si="11"/>
        <v>0</v>
      </c>
      <c r="K75" s="21">
        <f t="shared" ca="1" si="11"/>
        <v>0</v>
      </c>
      <c r="L75" s="22">
        <f t="shared" ca="1" si="10"/>
        <v>0</v>
      </c>
    </row>
    <row r="76" spans="1:12" ht="13.8" x14ac:dyDescent="0.3">
      <c r="A76" s="66" t="s">
        <v>286</v>
      </c>
      <c r="B76" s="55">
        <v>9000</v>
      </c>
      <c r="C76" s="65" t="s">
        <v>287</v>
      </c>
      <c r="D76" s="56">
        <f t="shared" ref="D76:L76" ca="1" si="12">SUMIF($C$7:$C$75,"HD",D$7:D$75)</f>
        <v>0</v>
      </c>
      <c r="E76" s="56">
        <f t="shared" ca="1" si="12"/>
        <v>12035972.17</v>
      </c>
      <c r="F76" s="56">
        <f t="shared" ca="1" si="12"/>
        <v>330398738.17000002</v>
      </c>
      <c r="G76" s="56">
        <f t="shared" ca="1" si="12"/>
        <v>4486915353.2800007</v>
      </c>
      <c r="H76" s="56">
        <f t="shared" ca="1" si="12"/>
        <v>40723268.579999998</v>
      </c>
      <c r="I76" s="56">
        <f t="shared" ca="1" si="12"/>
        <v>2075624437.8900001</v>
      </c>
      <c r="J76" s="56">
        <f t="shared" ca="1" si="12"/>
        <v>43129847.609999999</v>
      </c>
      <c r="K76" s="56">
        <f t="shared" ca="1" si="12"/>
        <v>342022224.05000001</v>
      </c>
      <c r="L76" s="56">
        <f t="shared" ca="1" si="12"/>
        <v>7330849841.7499981</v>
      </c>
    </row>
    <row r="77" spans="1:12" ht="13.8" x14ac:dyDescent="0.3">
      <c r="A77" s="66" t="s">
        <v>289</v>
      </c>
      <c r="B77" s="55">
        <v>9001</v>
      </c>
      <c r="C77" s="65" t="s">
        <v>290</v>
      </c>
      <c r="D77" s="56">
        <f t="shared" ref="D77:L77" ca="1" si="13">SUMIF($C$7:$C$75,"H",D$7:D$75)+SUMIF($C$7:$C$75,"E",D$7:D$75)</f>
        <v>0</v>
      </c>
      <c r="E77" s="56">
        <f t="shared" ca="1" si="13"/>
        <v>0</v>
      </c>
      <c r="F77" s="56">
        <f t="shared" ca="1" si="13"/>
        <v>0</v>
      </c>
      <c r="G77" s="56">
        <f t="shared" ca="1" si="13"/>
        <v>0</v>
      </c>
      <c r="H77" s="56">
        <f t="shared" ca="1" si="13"/>
        <v>0</v>
      </c>
      <c r="I77" s="56">
        <f t="shared" ca="1" si="13"/>
        <v>0</v>
      </c>
      <c r="J77" s="56">
        <f t="shared" ca="1" si="13"/>
        <v>0</v>
      </c>
      <c r="K77" s="56">
        <f t="shared" ca="1" si="13"/>
        <v>0</v>
      </c>
      <c r="L77" s="56">
        <f t="shared" ca="1" si="13"/>
        <v>0</v>
      </c>
    </row>
    <row r="78" spans="1:12" ht="13.8" x14ac:dyDescent="0.3">
      <c r="A78" s="66" t="s">
        <v>292</v>
      </c>
      <c r="B78" s="55">
        <v>9003</v>
      </c>
      <c r="C78" s="65" t="s">
        <v>293</v>
      </c>
      <c r="D78" s="56">
        <f t="shared" ref="D78:K78" ca="1" si="14">D76+D77</f>
        <v>0</v>
      </c>
      <c r="E78" s="56">
        <f t="shared" ca="1" si="14"/>
        <v>12035972.17</v>
      </c>
      <c r="F78" s="56">
        <f t="shared" ca="1" si="14"/>
        <v>330398738.17000002</v>
      </c>
      <c r="G78" s="56">
        <f t="shared" ca="1" si="14"/>
        <v>4486915353.2800007</v>
      </c>
      <c r="H78" s="56">
        <f t="shared" ca="1" si="14"/>
        <v>40723268.579999998</v>
      </c>
      <c r="I78" s="56">
        <f t="shared" ca="1" si="14"/>
        <v>2075624437.8900001</v>
      </c>
      <c r="J78" s="56">
        <f t="shared" ca="1" si="14"/>
        <v>43129847.609999999</v>
      </c>
      <c r="K78" s="56">
        <f t="shared" ca="1" si="14"/>
        <v>342022224.05000001</v>
      </c>
      <c r="L78" s="56">
        <f ca="1">L76+L77</f>
        <v>7330849841.7499981</v>
      </c>
    </row>
  </sheetData>
  <mergeCells count="1">
    <mergeCell ref="E2:G2"/>
  </mergeCells>
  <dataValidations count="1">
    <dataValidation type="list" allowBlank="1" showInputMessage="1" showErrorMessage="1" sqref="B2" xr:uid="{4A95507A-FCC8-4135-ABA6-397486B0272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8257-6EAE-48FB-A362-AB94A5787366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352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765</v>
      </c>
      <c r="E5" s="10">
        <v>766</v>
      </c>
      <c r="F5" s="10">
        <v>767</v>
      </c>
      <c r="G5" s="10">
        <v>768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58</v>
      </c>
      <c r="E6" s="7" t="s">
        <v>59</v>
      </c>
      <c r="F6" s="7" t="s">
        <v>60</v>
      </c>
      <c r="G6" s="7" t="s">
        <v>61</v>
      </c>
      <c r="H6" s="69" t="s">
        <v>353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2631462422.4200001</v>
      </c>
      <c r="E8" s="21">
        <f t="shared" ca="1" si="0"/>
        <v>408705.8900000006</v>
      </c>
      <c r="F8" s="21">
        <f t="shared" ca="1" si="0"/>
        <v>80087256.450000167</v>
      </c>
      <c r="G8" s="21">
        <f t="shared" ca="1" si="0"/>
        <v>39264507.470000029</v>
      </c>
      <c r="H8" s="22">
        <f t="shared" ca="1" si="1"/>
        <v>2751222892.2300005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44109680.219999984</v>
      </c>
      <c r="E9" s="21">
        <f t="shared" ca="1" si="0"/>
        <v>99014445.959999993</v>
      </c>
      <c r="F9" s="21">
        <f t="shared" ca="1" si="0"/>
        <v>51412652.149999984</v>
      </c>
      <c r="G9" s="21">
        <f t="shared" ca="1" si="0"/>
        <v>17982654.470000006</v>
      </c>
      <c r="H9" s="22">
        <f t="shared" ca="1" si="1"/>
        <v>212519432.79999995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17420827.189999901</v>
      </c>
      <c r="E10" s="21">
        <f t="shared" ca="1" si="0"/>
        <v>16762529.689999999</v>
      </c>
      <c r="F10" s="21">
        <f t="shared" ca="1" si="0"/>
        <v>164215625.72</v>
      </c>
      <c r="G10" s="21">
        <f t="shared" ca="1" si="0"/>
        <v>19785131.150000002</v>
      </c>
      <c r="H10" s="22">
        <f t="shared" ca="1" si="1"/>
        <v>218184113.74999991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661501.55000000005</v>
      </c>
      <c r="E11" s="21">
        <f t="shared" ca="1" si="0"/>
        <v>0</v>
      </c>
      <c r="F11" s="21">
        <f t="shared" ca="1" si="0"/>
        <v>274052.44</v>
      </c>
      <c r="G11" s="21">
        <f t="shared" ca="1" si="0"/>
        <v>704909</v>
      </c>
      <c r="H11" s="22">
        <f t="shared" ca="1" si="1"/>
        <v>1640462.99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8200325.6900000004</v>
      </c>
      <c r="E13" s="21">
        <f t="shared" ca="1" si="0"/>
        <v>175434.21</v>
      </c>
      <c r="F13" s="21">
        <f t="shared" ca="1" si="0"/>
        <v>30106711.469999999</v>
      </c>
      <c r="G13" s="21">
        <f t="shared" ca="1" si="0"/>
        <v>13303501.470000001</v>
      </c>
      <c r="H13" s="22">
        <f t="shared" ca="1" si="1"/>
        <v>51785972.839999996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2891684.5700000003</v>
      </c>
      <c r="E14" s="21">
        <f t="shared" ca="1" si="0"/>
        <v>351851.73000000004</v>
      </c>
      <c r="F14" s="21">
        <f t="shared" ca="1" si="0"/>
        <v>15197055.310000002</v>
      </c>
      <c r="G14" s="21">
        <f t="shared" ca="1" si="0"/>
        <v>3243389.0600000005</v>
      </c>
      <c r="H14" s="22">
        <f t="shared" ca="1" si="1"/>
        <v>21683980.670000002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93600455.514285699</v>
      </c>
      <c r="E15" s="21">
        <f t="shared" ca="1" si="0"/>
        <v>0</v>
      </c>
      <c r="F15" s="21">
        <f t="shared" ca="1" si="0"/>
        <v>0</v>
      </c>
      <c r="G15" s="21">
        <f t="shared" ca="1" si="0"/>
        <v>5304597441.0861912</v>
      </c>
      <c r="H15" s="22">
        <f t="shared" ca="1" si="1"/>
        <v>5398197896.6004772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83427579</v>
      </c>
      <c r="E17" s="21">
        <f t="shared" ca="1" si="0"/>
        <v>102647</v>
      </c>
      <c r="F17" s="21">
        <f t="shared" ca="1" si="0"/>
        <v>82708451</v>
      </c>
      <c r="G17" s="21">
        <f t="shared" ca="1" si="0"/>
        <v>7444091</v>
      </c>
      <c r="H17" s="22">
        <f t="shared" ca="1" si="1"/>
        <v>173682768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2072.39</v>
      </c>
      <c r="E18" s="21">
        <f t="shared" ca="1" si="0"/>
        <v>0</v>
      </c>
      <c r="F18" s="21">
        <f t="shared" ca="1" si="0"/>
        <v>67566.26999999999</v>
      </c>
      <c r="G18" s="21">
        <f t="shared" ca="1" si="0"/>
        <v>3034.9399999999996</v>
      </c>
      <c r="H18" s="22">
        <f t="shared" ca="1" si="1"/>
        <v>72673.599999999991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27914.760000000002</v>
      </c>
      <c r="E20" s="21">
        <f t="shared" ca="1" si="0"/>
        <v>80215.53</v>
      </c>
      <c r="F20" s="21">
        <f t="shared" ca="1" si="0"/>
        <v>3337928.38</v>
      </c>
      <c r="G20" s="21">
        <f t="shared" ca="1" si="0"/>
        <v>714770.72000000009</v>
      </c>
      <c r="H20" s="22">
        <f t="shared" ca="1" si="1"/>
        <v>4160829.39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3665327.55</v>
      </c>
      <c r="E21" s="21">
        <f t="shared" ca="1" si="0"/>
        <v>0</v>
      </c>
      <c r="F21" s="21">
        <f t="shared" ca="1" si="0"/>
        <v>283833.92</v>
      </c>
      <c r="G21" s="21">
        <f t="shared" ca="1" si="0"/>
        <v>394280.69</v>
      </c>
      <c r="H21" s="22">
        <f t="shared" ca="1" si="1"/>
        <v>4343442.16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66126805.409999996</v>
      </c>
      <c r="E22" s="21">
        <f t="shared" ca="1" si="0"/>
        <v>1251256.99</v>
      </c>
      <c r="F22" s="21">
        <f t="shared" ca="1" si="0"/>
        <v>3999437636.3600001</v>
      </c>
      <c r="G22" s="21">
        <f t="shared" ca="1" si="0"/>
        <v>63364371.780000001</v>
      </c>
      <c r="H22" s="22">
        <f t="shared" ca="1" si="1"/>
        <v>4130180070.5400004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690956.06</v>
      </c>
      <c r="E23" s="21">
        <f t="shared" ca="1" si="2"/>
        <v>7971089.3300019177</v>
      </c>
      <c r="F23" s="21">
        <f t="shared" ca="1" si="2"/>
        <v>17301973.150000002</v>
      </c>
      <c r="G23" s="21">
        <f t="shared" ca="1" si="2"/>
        <v>5608607.8300000001</v>
      </c>
      <c r="H23" s="22">
        <f ca="1">+SUM(D23:G23)</f>
        <v>31572626.37000192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23503370.98</v>
      </c>
      <c r="E24" s="21">
        <f t="shared" ca="1" si="2"/>
        <v>0</v>
      </c>
      <c r="F24" s="21">
        <f t="shared" ca="1" si="2"/>
        <v>2053038.49</v>
      </c>
      <c r="G24" s="21">
        <f t="shared" ca="1" si="2"/>
        <v>12192372.889999799</v>
      </c>
      <c r="H24" s="22">
        <f ca="1">+SUM(D24:G24)</f>
        <v>37748782.359999798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2471.44</v>
      </c>
      <c r="E25" s="21">
        <f t="shared" ca="1" si="2"/>
        <v>0</v>
      </c>
      <c r="F25" s="21">
        <f t="shared" ca="1" si="2"/>
        <v>88773</v>
      </c>
      <c r="G25" s="21">
        <f t="shared" ca="1" si="2"/>
        <v>40388.049999999996</v>
      </c>
      <c r="H25" s="22">
        <f t="shared" ref="H25:H46" ca="1" si="3">+SUM(D25:G25)</f>
        <v>131632.49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4264342.9168033982</v>
      </c>
      <c r="E26" s="21">
        <f t="shared" ca="1" si="2"/>
        <v>17801954.234949004</v>
      </c>
      <c r="F26" s="21">
        <f t="shared" ca="1" si="2"/>
        <v>58575510.656896256</v>
      </c>
      <c r="G26" s="21">
        <f t="shared" ca="1" si="2"/>
        <v>3328817.1282656039</v>
      </c>
      <c r="H26" s="22">
        <f t="shared" ca="1" si="3"/>
        <v>83970624.936914265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92848.18</v>
      </c>
      <c r="E27" s="21">
        <f t="shared" ca="1" si="2"/>
        <v>0</v>
      </c>
      <c r="F27" s="21">
        <f t="shared" ca="1" si="2"/>
        <v>9272.1299999999992</v>
      </c>
      <c r="G27" s="21">
        <f t="shared" ca="1" si="2"/>
        <v>366629.38</v>
      </c>
      <c r="H27" s="22">
        <f t="shared" ca="1" si="3"/>
        <v>468749.69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1209.92</v>
      </c>
      <c r="E28" s="21">
        <f t="shared" ca="1" si="2"/>
        <v>0</v>
      </c>
      <c r="F28" s="21">
        <f t="shared" ca="1" si="2"/>
        <v>2382109.85</v>
      </c>
      <c r="G28" s="21">
        <f t="shared" ca="1" si="2"/>
        <v>799.81</v>
      </c>
      <c r="H28" s="22">
        <f t="shared" ca="1" si="3"/>
        <v>2384119.58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27368468.197100002</v>
      </c>
      <c r="E29" s="21">
        <f t="shared" ca="1" si="2"/>
        <v>335263.68000000005</v>
      </c>
      <c r="F29" s="21">
        <f t="shared" ca="1" si="2"/>
        <v>295618962.33999997</v>
      </c>
      <c r="G29" s="21">
        <f t="shared" ca="1" si="2"/>
        <v>9461951.7051999997</v>
      </c>
      <c r="H29" s="22">
        <f t="shared" ca="1" si="3"/>
        <v>332784645.92229998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5088410.9799999995</v>
      </c>
      <c r="E30" s="21">
        <f t="shared" ca="1" si="2"/>
        <v>4558.62</v>
      </c>
      <c r="F30" s="21">
        <f t="shared" ca="1" si="2"/>
        <v>4069830.2299999995</v>
      </c>
      <c r="G30" s="21">
        <f t="shared" ca="1" si="2"/>
        <v>1679908.05</v>
      </c>
      <c r="H30" s="22">
        <f t="shared" ca="1" si="3"/>
        <v>10842707.879999999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224015.41018100001</v>
      </c>
      <c r="E31" s="21">
        <f t="shared" ca="1" si="2"/>
        <v>16494236.568546999</v>
      </c>
      <c r="F31" s="21">
        <f t="shared" ca="1" si="2"/>
        <v>25061463.929685</v>
      </c>
      <c r="G31" s="21">
        <f t="shared" ca="1" si="2"/>
        <v>2216131.1103520002</v>
      </c>
      <c r="H31" s="22">
        <f t="shared" ca="1" si="3"/>
        <v>43995847.018765002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-46375.350000001752</v>
      </c>
      <c r="E32" s="21">
        <f t="shared" ca="1" si="2"/>
        <v>20.810000000000002</v>
      </c>
      <c r="F32" s="21">
        <f t="shared" ca="1" si="2"/>
        <v>181840.68999999997</v>
      </c>
      <c r="G32" s="21">
        <f t="shared" ca="1" si="2"/>
        <v>17775.9999999998</v>
      </c>
      <c r="H32" s="22">
        <f t="shared" ca="1" si="3"/>
        <v>153262.14999999802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40245.380000000005</v>
      </c>
      <c r="E33" s="21">
        <f t="shared" ca="1" si="2"/>
        <v>0</v>
      </c>
      <c r="F33" s="21">
        <f t="shared" ca="1" si="2"/>
        <v>2523.56</v>
      </c>
      <c r="G33" s="21">
        <f t="shared" ca="1" si="2"/>
        <v>238256.72000000006</v>
      </c>
      <c r="H33" s="22">
        <f t="shared" ca="1" si="3"/>
        <v>281025.66000000003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1329699.01</v>
      </c>
      <c r="E34" s="21">
        <f t="shared" ca="1" si="2"/>
        <v>0</v>
      </c>
      <c r="F34" s="21">
        <f t="shared" ca="1" si="2"/>
        <v>598</v>
      </c>
      <c r="G34" s="21">
        <f t="shared" ca="1" si="2"/>
        <v>2965429642.7641902</v>
      </c>
      <c r="H34" s="22">
        <f t="shared" ca="1" si="3"/>
        <v>2966759939.7741904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1041567</v>
      </c>
      <c r="E35" s="21">
        <f t="shared" ca="1" si="2"/>
        <v>0</v>
      </c>
      <c r="F35" s="21">
        <f t="shared" ca="1" si="2"/>
        <v>1298908</v>
      </c>
      <c r="G35" s="21">
        <f t="shared" ca="1" si="2"/>
        <v>33440</v>
      </c>
      <c r="H35" s="22">
        <f t="shared" ca="1" si="3"/>
        <v>2373915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31783439.670000002</v>
      </c>
      <c r="E37" s="21">
        <f t="shared" ca="1" si="2"/>
        <v>5095892.46</v>
      </c>
      <c r="F37" s="21">
        <f t="shared" ca="1" si="2"/>
        <v>11598693.49</v>
      </c>
      <c r="G37" s="21">
        <f t="shared" ca="1" si="2"/>
        <v>17992820.780000001</v>
      </c>
      <c r="H37" s="22">
        <f t="shared" ca="1" si="3"/>
        <v>66470846.400000006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9.56</v>
      </c>
      <c r="H38" s="22">
        <f t="shared" ca="1" si="3"/>
        <v>9.56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250332.46700301234</v>
      </c>
      <c r="E39" s="21">
        <f t="shared" ca="1" si="4"/>
        <v>0</v>
      </c>
      <c r="F39" s="21">
        <f t="shared" ca="1" si="4"/>
        <v>330650.685604</v>
      </c>
      <c r="G39" s="21">
        <f t="shared" ca="1" si="4"/>
        <v>1286884.0413190003</v>
      </c>
      <c r="H39" s="22">
        <f t="shared" ca="1" si="3"/>
        <v>1867867.1939260126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80396.75</v>
      </c>
      <c r="E40" s="21">
        <f t="shared" ca="1" si="4"/>
        <v>0</v>
      </c>
      <c r="F40" s="21">
        <f t="shared" ca="1" si="4"/>
        <v>1300</v>
      </c>
      <c r="G40" s="21">
        <f t="shared" ca="1" si="4"/>
        <v>12720.46</v>
      </c>
      <c r="H40" s="22">
        <f t="shared" ca="1" si="3"/>
        <v>94417.209999999992</v>
      </c>
    </row>
    <row r="41" spans="1:8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2">
        <f t="shared" ca="1" si="3"/>
        <v>0</v>
      </c>
    </row>
    <row r="42" spans="1:8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701065.45000000007</v>
      </c>
      <c r="E42" s="21">
        <f t="shared" ca="1" si="4"/>
        <v>0</v>
      </c>
      <c r="F42" s="21">
        <f t="shared" ca="1" si="4"/>
        <v>776.22</v>
      </c>
      <c r="G42" s="21">
        <f t="shared" ca="1" si="4"/>
        <v>15155.320000000002</v>
      </c>
      <c r="H42" s="22">
        <f t="shared" ca="1" si="3"/>
        <v>716996.99</v>
      </c>
    </row>
    <row r="43" spans="1:8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563.88</v>
      </c>
      <c r="E43" s="21">
        <f t="shared" ca="1" si="4"/>
        <v>0</v>
      </c>
      <c r="F43" s="21">
        <f t="shared" ca="1" si="4"/>
        <v>0</v>
      </c>
      <c r="G43" s="21">
        <f t="shared" ca="1" si="4"/>
        <v>1517.4599999999994</v>
      </c>
      <c r="H43" s="22">
        <f t="shared" ca="1" si="3"/>
        <v>2081.3399999999992</v>
      </c>
    </row>
    <row r="44" spans="1:8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2">
        <f t="shared" ca="1" si="3"/>
        <v>0</v>
      </c>
    </row>
    <row r="45" spans="1:8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1050.01</v>
      </c>
      <c r="E45" s="21">
        <f t="shared" ca="1" si="4"/>
        <v>0</v>
      </c>
      <c r="F45" s="21">
        <f t="shared" ca="1" si="4"/>
        <v>0</v>
      </c>
      <c r="G45" s="21">
        <f t="shared" ca="1" si="4"/>
        <v>1623.52</v>
      </c>
      <c r="H45" s="22">
        <f t="shared" ca="1" si="3"/>
        <v>2673.5299999999997</v>
      </c>
    </row>
    <row r="46" spans="1:8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2070.8799999999974</v>
      </c>
      <c r="E46" s="21">
        <f t="shared" ca="1" si="4"/>
        <v>0</v>
      </c>
      <c r="F46" s="21">
        <f t="shared" ca="1" si="4"/>
        <v>1663100.72</v>
      </c>
      <c r="G46" s="21">
        <f t="shared" ca="1" si="4"/>
        <v>169.47</v>
      </c>
      <c r="H46" s="22">
        <f t="shared" ca="1" si="3"/>
        <v>1665341.0699999998</v>
      </c>
    </row>
    <row r="47" spans="1:8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ref="H47:H60" ca="1" si="5">+SUM(D47:G47)</f>
        <v>0</v>
      </c>
    </row>
    <row r="48" spans="1:8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2">
        <f t="shared" ca="1" si="5"/>
        <v>0</v>
      </c>
    </row>
    <row r="49" spans="1:8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22960.62</v>
      </c>
      <c r="E49" s="21">
        <f t="shared" ca="1" si="4"/>
        <v>0</v>
      </c>
      <c r="F49" s="21">
        <f t="shared" ca="1" si="4"/>
        <v>0</v>
      </c>
      <c r="G49" s="21">
        <f t="shared" ca="1" si="4"/>
        <v>1749.14</v>
      </c>
      <c r="H49" s="22">
        <f t="shared" ca="1" si="5"/>
        <v>24709.759999999998</v>
      </c>
    </row>
    <row r="50" spans="1:8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2">
        <f t="shared" ca="1" si="5"/>
        <v>0</v>
      </c>
    </row>
    <row r="51" spans="1:8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5"/>
        <v>0</v>
      </c>
    </row>
    <row r="52" spans="1:8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7853.81</v>
      </c>
      <c r="E52" s="21">
        <f t="shared" ca="1" si="4"/>
        <v>0</v>
      </c>
      <c r="F52" s="21">
        <f t="shared" ca="1" si="4"/>
        <v>27825</v>
      </c>
      <c r="G52" s="21">
        <f t="shared" ca="1" si="4"/>
        <v>475983629.24000001</v>
      </c>
      <c r="H52" s="22">
        <f t="shared" ref="H52" ca="1" si="6">+SUM(D52:G52)</f>
        <v>476019308.05000001</v>
      </c>
    </row>
    <row r="53" spans="1:8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316607176.13999993</v>
      </c>
      <c r="H53" s="22">
        <f t="shared" ref="H53:H56" ca="1" si="7">+SUM(D53:G53)</f>
        <v>316607176.13999993</v>
      </c>
    </row>
    <row r="54" spans="1:8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7"/>
        <v>0</v>
      </c>
    </row>
    <row r="55" spans="1:8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G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2">
        <f t="shared" ca="1" si="7"/>
        <v>0</v>
      </c>
    </row>
    <row r="56" spans="1:8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2">
        <f t="shared" ca="1" si="7"/>
        <v>0</v>
      </c>
    </row>
    <row r="57" spans="1:8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2">
        <f t="shared" ca="1" si="5"/>
        <v>0</v>
      </c>
    </row>
    <row r="58" spans="1:8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2">
        <f t="shared" ca="1" si="5"/>
        <v>0</v>
      </c>
    </row>
    <row r="59" spans="1:8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2">
        <f t="shared" ca="1" si="5"/>
        <v>0</v>
      </c>
    </row>
    <row r="60" spans="1:8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2">
        <f t="shared" ca="1" si="5"/>
        <v>0</v>
      </c>
    </row>
    <row r="61" spans="1:8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2">
        <f t="shared" ref="H61" ca="1" si="9">+SUM(D61:G61)</f>
        <v>0</v>
      </c>
    </row>
    <row r="62" spans="1:8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2">
        <f t="shared" ref="H62:H75" ca="1" si="10">+SUM(D62:G62)</f>
        <v>0</v>
      </c>
    </row>
    <row r="63" spans="1:8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2">
        <f t="shared" ca="1" si="10"/>
        <v>0</v>
      </c>
    </row>
    <row r="64" spans="1:8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2">
        <f t="shared" ca="1" si="10"/>
        <v>0</v>
      </c>
    </row>
    <row r="65" spans="1:8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2">
        <f t="shared" ca="1" si="10"/>
        <v>0</v>
      </c>
    </row>
    <row r="66" spans="1:8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2">
        <f t="shared" ca="1" si="10"/>
        <v>0</v>
      </c>
    </row>
    <row r="67" spans="1:8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2">
        <f t="shared" ca="1" si="10"/>
        <v>0</v>
      </c>
    </row>
    <row r="68" spans="1:8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2">
        <f t="shared" ca="1" si="10"/>
        <v>0</v>
      </c>
    </row>
    <row r="69" spans="1:8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2">
        <f t="shared" ca="1" si="10"/>
        <v>0</v>
      </c>
    </row>
    <row r="70" spans="1:8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2">
        <f t="shared" ca="1" si="10"/>
        <v>0</v>
      </c>
    </row>
    <row r="71" spans="1:8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G75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2">
        <f t="shared" ca="1" si="10"/>
        <v>0</v>
      </c>
    </row>
    <row r="72" spans="1:8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2">
        <f t="shared" ca="1" si="10"/>
        <v>0</v>
      </c>
    </row>
    <row r="73" spans="1:8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1"/>
        <v>0</v>
      </c>
      <c r="E73" s="21">
        <f t="shared" ca="1" si="11"/>
        <v>0</v>
      </c>
      <c r="F73" s="21">
        <f t="shared" ca="1" si="11"/>
        <v>0</v>
      </c>
      <c r="G73" s="21">
        <f t="shared" ca="1" si="11"/>
        <v>0</v>
      </c>
      <c r="H73" s="22">
        <f t="shared" ca="1" si="10"/>
        <v>0</v>
      </c>
    </row>
    <row r="74" spans="1:8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1"/>
        <v>0</v>
      </c>
      <c r="E74" s="21">
        <f t="shared" ca="1" si="11"/>
        <v>0</v>
      </c>
      <c r="F74" s="21">
        <f t="shared" ca="1" si="11"/>
        <v>0</v>
      </c>
      <c r="G74" s="21">
        <f t="shared" ca="1" si="11"/>
        <v>0</v>
      </c>
      <c r="H74" s="22">
        <f t="shared" ca="1" si="10"/>
        <v>0</v>
      </c>
    </row>
    <row r="75" spans="1:8" ht="13.8" x14ac:dyDescent="0.3">
      <c r="A75" s="64" t="s">
        <v>284</v>
      </c>
      <c r="B75" s="20">
        <v>3018</v>
      </c>
      <c r="C75" s="65" t="s">
        <v>252</v>
      </c>
      <c r="D75" s="21">
        <f t="shared" ca="1" si="11"/>
        <v>0</v>
      </c>
      <c r="E75" s="21">
        <f t="shared" ca="1" si="11"/>
        <v>0</v>
      </c>
      <c r="F75" s="21">
        <f t="shared" ca="1" si="11"/>
        <v>0</v>
      </c>
      <c r="G75" s="21">
        <f t="shared" ca="1" si="11"/>
        <v>0</v>
      </c>
      <c r="H75" s="22">
        <f t="shared" ca="1" si="10"/>
        <v>0</v>
      </c>
    </row>
    <row r="76" spans="1:8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3048047559.925374</v>
      </c>
      <c r="E76" s="56">
        <f ca="1">SUMIF($C$7:$C$75,"HD",E$7:E$75)</f>
        <v>165850102.70349795</v>
      </c>
      <c r="F76" s="56">
        <f ca="1">SUMIF($C$7:$C$75,"HD",F$7:F$75)</f>
        <v>4847395919.6121855</v>
      </c>
      <c r="G76" s="56">
        <f ca="1">SUMIF($C$7:$C$75,"HD",G$7:G$75)</f>
        <v>9283320259.4055176</v>
      </c>
      <c r="H76" s="56">
        <f ca="1">SUMIF($C$7:$C$75,"HD",H$7:H$75)</f>
        <v>17344613841.646576</v>
      </c>
    </row>
    <row r="77" spans="1:8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0</v>
      </c>
      <c r="E77" s="56">
        <f ca="1">SUMIF($C$7:$C$75,"H",E$7:E$75)+SUMIF($C$7:$C$75,"E",E$7:E$75)</f>
        <v>0</v>
      </c>
      <c r="F77" s="56">
        <f ca="1">SUMIF($C$7:$C$75,"H",F$7:F$75)+SUMIF($C$7:$C$75,"E",F$7:F$75)</f>
        <v>0</v>
      </c>
      <c r="G77" s="56">
        <f ca="1">SUMIF($C$7:$C$75,"H",G$7:G$75)+SUMIF($C$7:$C$75,"E",G$7:G$75)</f>
        <v>0</v>
      </c>
      <c r="H77" s="56">
        <f ca="1">SUMIF($C$7:$C$75,"H",H$7:H$75)+SUMIF($C$7:$C$75,"E",H$7:H$75)</f>
        <v>0</v>
      </c>
    </row>
    <row r="78" spans="1:8" ht="13.8" x14ac:dyDescent="0.3">
      <c r="A78" s="66" t="s">
        <v>292</v>
      </c>
      <c r="B78" s="55">
        <v>9003</v>
      </c>
      <c r="C78" s="65" t="s">
        <v>293</v>
      </c>
      <c r="D78" s="56">
        <f ca="1">D76+D77</f>
        <v>3048047559.925374</v>
      </c>
      <c r="E78" s="56">
        <f ca="1">E76+E77</f>
        <v>165850102.70349795</v>
      </c>
      <c r="F78" s="56">
        <f ca="1">F76+F77</f>
        <v>4847395919.6121855</v>
      </c>
      <c r="G78" s="56">
        <f ca="1">G76+G77</f>
        <v>9283320259.4055176</v>
      </c>
      <c r="H78" s="56">
        <f ca="1">H76+H77</f>
        <v>17344613841.646576</v>
      </c>
    </row>
  </sheetData>
  <mergeCells count="1">
    <mergeCell ref="E2:G2"/>
  </mergeCells>
  <dataValidations count="1">
    <dataValidation type="list" allowBlank="1" showInputMessage="1" showErrorMessage="1" sqref="B2" xr:uid="{B4840B20-53BC-430C-A200-EF43CF25E4F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6460-108C-4400-9E7D-5646BE9F1F88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318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357</v>
      </c>
      <c r="B3" s="2"/>
      <c r="C3" s="2"/>
    </row>
    <row r="4" spans="1:8" ht="22.5" customHeight="1" x14ac:dyDescent="0.25"/>
    <row r="5" spans="1:8" ht="22.5" customHeight="1" x14ac:dyDescent="0.25">
      <c r="D5" s="10">
        <v>790</v>
      </c>
      <c r="E5" s="10">
        <v>791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69" t="s">
        <v>318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2">
        <f t="shared" ca="1" si="1"/>
        <v>0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2">
        <f ca="1">+SUM(D23:E23)</f>
        <v>0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6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2">
        <f t="shared" ca="1" si="3"/>
        <v>0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2">
        <f t="shared" ca="1" si="3"/>
        <v>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ref="F42" ca="1" si="5">+SUM(D42:E42)</f>
        <v>0</v>
      </c>
    </row>
    <row r="43" spans="1:6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ca="1" si="3"/>
        <v>0</v>
      </c>
    </row>
    <row r="46" spans="1:6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3"/>
        <v>0</v>
      </c>
    </row>
    <row r="47" spans="1:6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ref="F47:F60" ca="1" si="6">+SUM(D47:E47)</f>
        <v>0</v>
      </c>
    </row>
    <row r="48" spans="1:6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ca="1" si="6"/>
        <v>0</v>
      </c>
    </row>
    <row r="50" spans="1:6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ca="1" si="6"/>
        <v>0</v>
      </c>
    </row>
    <row r="51" spans="1:6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6"/>
        <v>0</v>
      </c>
    </row>
    <row r="52" spans="1:6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ref="F52" ca="1" si="7">+SUM(D52:E52)</f>
        <v>0</v>
      </c>
    </row>
    <row r="53" spans="1:6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ref="F53:F55" ca="1" si="8">+SUM(D53:E53)</f>
        <v>0</v>
      </c>
    </row>
    <row r="54" spans="1:6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2">
        <f t="shared" ca="1" si="8"/>
        <v>0</v>
      </c>
    </row>
    <row r="55" spans="1:6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E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8"/>
        <v>0</v>
      </c>
    </row>
    <row r="56" spans="1:6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9"/>
        <v>0</v>
      </c>
      <c r="E57" s="21">
        <f t="shared" ca="1" si="9"/>
        <v>3102092825.0603786</v>
      </c>
      <c r="F57" s="22">
        <f t="shared" ca="1" si="6"/>
        <v>3102092825.0603786</v>
      </c>
    </row>
    <row r="58" spans="1:6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9"/>
        <v>0</v>
      </c>
      <c r="E58" s="21">
        <f t="shared" ca="1" si="9"/>
        <v>121130</v>
      </c>
      <c r="F58" s="22">
        <f t="shared" ca="1" si="6"/>
        <v>121130</v>
      </c>
    </row>
    <row r="59" spans="1:6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9"/>
        <v>0</v>
      </c>
      <c r="E59" s="21">
        <f t="shared" ca="1" si="9"/>
        <v>54751866.300002344</v>
      </c>
      <c r="F59" s="22">
        <f t="shared" ca="1" si="6"/>
        <v>54751866.300002344</v>
      </c>
    </row>
    <row r="60" spans="1:6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9"/>
        <v>0</v>
      </c>
      <c r="E60" s="21">
        <f t="shared" ca="1" si="9"/>
        <v>8841795.9400004428</v>
      </c>
      <c r="F60" s="22">
        <f t="shared" ca="1" si="6"/>
        <v>8841795.9400004428</v>
      </c>
    </row>
    <row r="61" spans="1:6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9"/>
        <v>0</v>
      </c>
      <c r="E61" s="21">
        <f t="shared" ca="1" si="9"/>
        <v>89442491</v>
      </c>
      <c r="F61" s="22">
        <f t="shared" ref="F61" ca="1" si="10">+SUM(D61:E61)</f>
        <v>89442491</v>
      </c>
    </row>
    <row r="62" spans="1:6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9"/>
        <v>0</v>
      </c>
      <c r="E62" s="21">
        <f t="shared" ca="1" si="9"/>
        <v>12136765587.923422</v>
      </c>
      <c r="F62" s="22">
        <f t="shared" ref="F62:F75" ca="1" si="11">+SUM(D62:E62)</f>
        <v>12136765587.923422</v>
      </c>
    </row>
    <row r="63" spans="1:6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9"/>
        <v>0</v>
      </c>
      <c r="E63" s="21">
        <f t="shared" ca="1" si="9"/>
        <v>14885402.140000001</v>
      </c>
      <c r="F63" s="22">
        <f t="shared" ca="1" si="11"/>
        <v>14885402.140000001</v>
      </c>
    </row>
    <row r="64" spans="1:6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9"/>
        <v>0</v>
      </c>
      <c r="E64" s="21">
        <f t="shared" ca="1" si="9"/>
        <v>900942219.05000126</v>
      </c>
      <c r="F64" s="22">
        <f t="shared" ca="1" si="11"/>
        <v>900942219.05000126</v>
      </c>
    </row>
    <row r="65" spans="1:6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9"/>
        <v>28568696.569999989</v>
      </c>
      <c r="E65" s="21">
        <f t="shared" ca="1" si="9"/>
        <v>119079886.40999992</v>
      </c>
      <c r="F65" s="22">
        <f t="shared" ca="1" si="11"/>
        <v>147648582.9799999</v>
      </c>
    </row>
    <row r="66" spans="1:6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9"/>
        <v>0</v>
      </c>
      <c r="E66" s="21">
        <f t="shared" ca="1" si="9"/>
        <v>4680279.0099999821</v>
      </c>
      <c r="F66" s="22">
        <f t="shared" ca="1" si="11"/>
        <v>4680279.0099999821</v>
      </c>
    </row>
    <row r="67" spans="1:6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9"/>
        <v>0</v>
      </c>
      <c r="E67" s="21">
        <f t="shared" ca="1" si="9"/>
        <v>5406740254.0753336</v>
      </c>
      <c r="F67" s="22">
        <f t="shared" ca="1" si="11"/>
        <v>5406740254.0753336</v>
      </c>
    </row>
    <row r="68" spans="1:6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9"/>
        <v>0</v>
      </c>
      <c r="E68" s="21">
        <f t="shared" ca="1" si="9"/>
        <v>42473411.009999998</v>
      </c>
      <c r="F68" s="22">
        <f t="shared" ca="1" si="11"/>
        <v>42473411.009999998</v>
      </c>
    </row>
    <row r="69" spans="1:6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9"/>
        <v>0</v>
      </c>
      <c r="E69" s="21">
        <f t="shared" ca="1" si="9"/>
        <v>120390</v>
      </c>
      <c r="F69" s="22">
        <f t="shared" ca="1" si="11"/>
        <v>120390</v>
      </c>
    </row>
    <row r="70" spans="1:6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9"/>
        <v>0</v>
      </c>
      <c r="E70" s="21">
        <f t="shared" ca="1" si="9"/>
        <v>129410287.10000001</v>
      </c>
      <c r="F70" s="22">
        <f t="shared" ca="1" si="11"/>
        <v>129410287.10000001</v>
      </c>
    </row>
    <row r="71" spans="1:6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E75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30763708.967735</v>
      </c>
      <c r="F71" s="22">
        <f t="shared" ca="1" si="11"/>
        <v>30763708.967735</v>
      </c>
    </row>
    <row r="72" spans="1:6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2"/>
        <v>0</v>
      </c>
      <c r="E72" s="21">
        <f t="shared" ca="1" si="12"/>
        <v>202156515.98000008</v>
      </c>
      <c r="F72" s="22">
        <f t="shared" ca="1" si="11"/>
        <v>202156515.98000008</v>
      </c>
    </row>
    <row r="73" spans="1:6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2"/>
        <v>0</v>
      </c>
      <c r="E73" s="21">
        <f t="shared" ca="1" si="12"/>
        <v>2626628.6899996866</v>
      </c>
      <c r="F73" s="22">
        <f t="shared" ca="1" si="11"/>
        <v>2626628.6899996866</v>
      </c>
    </row>
    <row r="74" spans="1:6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2"/>
        <v>0</v>
      </c>
      <c r="E74" s="21">
        <f t="shared" ca="1" si="12"/>
        <v>65366485.600000016</v>
      </c>
      <c r="F74" s="22">
        <f t="shared" ca="1" si="11"/>
        <v>65366485.600000016</v>
      </c>
    </row>
    <row r="75" spans="1:6" ht="13.8" x14ac:dyDescent="0.3">
      <c r="A75" s="64" t="s">
        <v>284</v>
      </c>
      <c r="B75" s="20">
        <v>3018</v>
      </c>
      <c r="C75" s="65" t="s">
        <v>252</v>
      </c>
      <c r="D75" s="21">
        <f t="shared" ca="1" si="12"/>
        <v>0</v>
      </c>
      <c r="E75" s="21">
        <f t="shared" ca="1" si="12"/>
        <v>239288889.5639351</v>
      </c>
      <c r="F75" s="22">
        <f t="shared" ca="1" si="11"/>
        <v>239288889.5639351</v>
      </c>
    </row>
    <row r="76" spans="1:6" ht="13.8" x14ac:dyDescent="0.3">
      <c r="A76" s="66" t="s">
        <v>286</v>
      </c>
      <c r="B76" s="55">
        <v>9000</v>
      </c>
      <c r="C76" s="65" t="s">
        <v>287</v>
      </c>
      <c r="D76" s="56">
        <f ca="1">SUMIF($C$7:$C$75,"HD",D$7:D$75)</f>
        <v>0</v>
      </c>
      <c r="E76" s="56">
        <f ca="1">SUMIF($C$7:$C$75,"HD",E$7:E$75)</f>
        <v>0</v>
      </c>
      <c r="F76" s="56">
        <f ca="1">SUMIF($C$7:$C$75,"HD",F$7:F$75)</f>
        <v>0</v>
      </c>
    </row>
    <row r="77" spans="1:6" ht="13.8" x14ac:dyDescent="0.3">
      <c r="A77" s="66" t="s">
        <v>289</v>
      </c>
      <c r="B77" s="55">
        <v>9001</v>
      </c>
      <c r="C77" s="65" t="s">
        <v>290</v>
      </c>
      <c r="D77" s="56">
        <f ca="1">SUMIF($C$7:$C$75,"H",D$7:D$75)+SUMIF($C$7:$C$75,"E",D$7:D$75)</f>
        <v>28568696.569999989</v>
      </c>
      <c r="E77" s="56">
        <f ca="1">SUMIF($C$7:$C$75,"H",E$7:E$75)+SUMIF($C$7:$C$75,"E",E$7:E$75)</f>
        <v>22550550053.820801</v>
      </c>
      <c r="F77" s="56">
        <f ca="1">SUMIF($C$7:$C$75,"H",F$7:F$75)+SUMIF($C$7:$C$75,"E",F$7:F$75)</f>
        <v>22579118750.3908</v>
      </c>
    </row>
    <row r="78" spans="1:6" ht="13.8" x14ac:dyDescent="0.3">
      <c r="A78" s="66" t="s">
        <v>292</v>
      </c>
      <c r="B78" s="55">
        <v>9003</v>
      </c>
      <c r="C78" s="65" t="s">
        <v>293</v>
      </c>
      <c r="D78" s="56">
        <f ca="1">D76+D77</f>
        <v>28568696.569999989</v>
      </c>
      <c r="E78" s="56">
        <f ca="1">E76+E77</f>
        <v>22550550053.820801</v>
      </c>
      <c r="F78" s="56">
        <f ca="1">F76+F77</f>
        <v>22579118750.3908</v>
      </c>
    </row>
  </sheetData>
  <mergeCells count="1">
    <mergeCell ref="E2:G2"/>
  </mergeCells>
  <dataValidations count="1">
    <dataValidation type="list" allowBlank="1" showInputMessage="1" showErrorMessage="1" sqref="B2" xr:uid="{25431685-A8FA-44EC-A278-3CBF982E2D4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5DF2-EF4C-4072-B258-2527A7286C36}">
  <dimension ref="A1:N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4" width="15.6640625" style="3" customWidth="1"/>
    <col min="15" max="15" width="4" style="3" customWidth="1"/>
    <col min="16" max="16384" width="9.109375" style="3"/>
  </cols>
  <sheetData>
    <row r="1" spans="1:14" ht="15" customHeight="1" x14ac:dyDescent="0.3">
      <c r="A1" s="1" t="s">
        <v>0</v>
      </c>
      <c r="B1" s="2"/>
      <c r="C1" s="2"/>
    </row>
    <row r="2" spans="1:14" ht="15" customHeight="1" x14ac:dyDescent="0.3">
      <c r="A2" s="1" t="s">
        <v>354</v>
      </c>
      <c r="B2" s="68" t="s">
        <v>8</v>
      </c>
      <c r="C2" s="2"/>
      <c r="E2" s="81" t="s">
        <v>1</v>
      </c>
      <c r="F2" s="82"/>
      <c r="G2" s="83"/>
      <c r="H2" s="5"/>
    </row>
    <row r="3" spans="1:14" ht="15" customHeight="1" x14ac:dyDescent="0.3">
      <c r="A3" s="4" t="s">
        <v>357</v>
      </c>
      <c r="B3" s="2"/>
      <c r="C3" s="2"/>
    </row>
    <row r="4" spans="1:14" ht="22.5" customHeight="1" x14ac:dyDescent="0.25"/>
    <row r="5" spans="1:14" ht="22.5" customHeight="1" x14ac:dyDescent="0.25">
      <c r="D5" s="10">
        <v>796</v>
      </c>
      <c r="E5" s="10">
        <v>797</v>
      </c>
      <c r="F5" s="10">
        <v>908</v>
      </c>
      <c r="G5" s="10">
        <v>909</v>
      </c>
      <c r="H5" s="10">
        <v>910</v>
      </c>
      <c r="I5" s="10">
        <v>91001</v>
      </c>
      <c r="J5" s="10">
        <v>91002</v>
      </c>
      <c r="K5" s="10">
        <v>911</v>
      </c>
      <c r="L5" s="10">
        <v>91101</v>
      </c>
      <c r="M5" s="10">
        <v>91102</v>
      </c>
      <c r="N5" s="69"/>
    </row>
    <row r="6" spans="1:14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69" t="s">
        <v>322</v>
      </c>
    </row>
    <row r="7" spans="1:14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M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2">
        <f ca="1">+D7+E7</f>
        <v>0</v>
      </c>
    </row>
    <row r="8" spans="1:14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0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0</v>
      </c>
      <c r="I8" s="21">
        <f t="shared" ca="1" si="2"/>
        <v>0</v>
      </c>
      <c r="J8" s="21">
        <f t="shared" ca="1" si="2"/>
        <v>0</v>
      </c>
      <c r="K8" s="22">
        <f t="shared" ref="K8:K22" ca="1" si="6">+L8+M8</f>
        <v>0</v>
      </c>
      <c r="L8" s="21">
        <f t="shared" ca="1" si="3"/>
        <v>0</v>
      </c>
      <c r="M8" s="21">
        <f t="shared" ca="1" si="3"/>
        <v>0</v>
      </c>
      <c r="N8" s="22">
        <f t="shared" ref="N8:N22" ca="1" si="7">+D8+E8</f>
        <v>0</v>
      </c>
    </row>
    <row r="9" spans="1:14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0</v>
      </c>
      <c r="F9" s="21">
        <f t="shared" ca="1" si="1"/>
        <v>0</v>
      </c>
      <c r="G9" s="21">
        <f t="shared" ca="1" si="1"/>
        <v>0</v>
      </c>
      <c r="H9" s="22">
        <f t="shared" ca="1" si="5"/>
        <v>0</v>
      </c>
      <c r="I9" s="21">
        <f t="shared" ca="1" si="2"/>
        <v>0</v>
      </c>
      <c r="J9" s="21">
        <f t="shared" ca="1" si="2"/>
        <v>0</v>
      </c>
      <c r="K9" s="22">
        <f t="shared" ca="1" si="6"/>
        <v>0</v>
      </c>
      <c r="L9" s="21">
        <f t="shared" ca="1" si="3"/>
        <v>0</v>
      </c>
      <c r="M9" s="21">
        <f t="shared" ca="1" si="3"/>
        <v>0</v>
      </c>
      <c r="N9" s="22">
        <f t="shared" ca="1" si="7"/>
        <v>0</v>
      </c>
    </row>
    <row r="10" spans="1:14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2">
        <f t="shared" ca="1" si="4"/>
        <v>0</v>
      </c>
      <c r="F10" s="21">
        <f t="shared" ca="1" si="1"/>
        <v>0</v>
      </c>
      <c r="G10" s="21">
        <f t="shared" ca="1" si="1"/>
        <v>0</v>
      </c>
      <c r="H10" s="22">
        <f t="shared" ca="1" si="5"/>
        <v>0</v>
      </c>
      <c r="I10" s="21">
        <f t="shared" ca="1" si="2"/>
        <v>0</v>
      </c>
      <c r="J10" s="21">
        <f t="shared" ca="1" si="2"/>
        <v>0</v>
      </c>
      <c r="K10" s="22">
        <f t="shared" ca="1" si="6"/>
        <v>0</v>
      </c>
      <c r="L10" s="21">
        <f t="shared" ca="1" si="3"/>
        <v>0</v>
      </c>
      <c r="M10" s="21">
        <f t="shared" ca="1" si="3"/>
        <v>0</v>
      </c>
      <c r="N10" s="22">
        <f t="shared" ca="1" si="7"/>
        <v>0</v>
      </c>
    </row>
    <row r="11" spans="1:14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0</v>
      </c>
      <c r="F11" s="21">
        <f t="shared" ca="1" si="1"/>
        <v>0</v>
      </c>
      <c r="G11" s="21">
        <f t="shared" ca="1" si="1"/>
        <v>0</v>
      </c>
      <c r="H11" s="22">
        <f t="shared" ca="1" si="5"/>
        <v>0</v>
      </c>
      <c r="I11" s="21">
        <f t="shared" ca="1" si="2"/>
        <v>0</v>
      </c>
      <c r="J11" s="21">
        <f t="shared" ca="1" si="2"/>
        <v>0</v>
      </c>
      <c r="K11" s="22">
        <f t="shared" ca="1" si="6"/>
        <v>0</v>
      </c>
      <c r="L11" s="21">
        <f t="shared" ca="1" si="3"/>
        <v>0</v>
      </c>
      <c r="M11" s="21">
        <f t="shared" ca="1" si="3"/>
        <v>0</v>
      </c>
      <c r="N11" s="22">
        <f t="shared" ca="1" si="7"/>
        <v>0</v>
      </c>
    </row>
    <row r="12" spans="1:14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2">
        <f t="shared" ca="1" si="7"/>
        <v>0</v>
      </c>
    </row>
    <row r="13" spans="1:14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0</v>
      </c>
      <c r="F13" s="21">
        <f t="shared" ca="1" si="1"/>
        <v>0</v>
      </c>
      <c r="G13" s="21">
        <f t="shared" ca="1" si="1"/>
        <v>0</v>
      </c>
      <c r="H13" s="22">
        <f t="shared" ca="1" si="5"/>
        <v>0</v>
      </c>
      <c r="I13" s="21">
        <f t="shared" ca="1" si="2"/>
        <v>0</v>
      </c>
      <c r="J13" s="21">
        <f t="shared" ca="1" si="2"/>
        <v>0</v>
      </c>
      <c r="K13" s="22">
        <f t="shared" ca="1" si="6"/>
        <v>0</v>
      </c>
      <c r="L13" s="21">
        <f t="shared" ca="1" si="3"/>
        <v>0</v>
      </c>
      <c r="M13" s="21">
        <f t="shared" ca="1" si="3"/>
        <v>0</v>
      </c>
      <c r="N13" s="22">
        <f t="shared" ca="1" si="7"/>
        <v>0</v>
      </c>
    </row>
    <row r="14" spans="1:14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0</v>
      </c>
      <c r="F14" s="21">
        <f t="shared" ca="1" si="1"/>
        <v>0</v>
      </c>
      <c r="G14" s="21">
        <f t="shared" ca="1" si="1"/>
        <v>0</v>
      </c>
      <c r="H14" s="22">
        <f t="shared" ca="1" si="5"/>
        <v>0</v>
      </c>
      <c r="I14" s="21">
        <f t="shared" ca="1" si="2"/>
        <v>0</v>
      </c>
      <c r="J14" s="21">
        <f t="shared" ca="1" si="2"/>
        <v>0</v>
      </c>
      <c r="K14" s="22">
        <f t="shared" ca="1" si="6"/>
        <v>0</v>
      </c>
      <c r="L14" s="21">
        <f t="shared" ca="1" si="3"/>
        <v>0</v>
      </c>
      <c r="M14" s="21">
        <f t="shared" ca="1" si="3"/>
        <v>0</v>
      </c>
      <c r="N14" s="22">
        <f t="shared" ca="1" si="7"/>
        <v>0</v>
      </c>
    </row>
    <row r="15" spans="1:14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2">
        <f t="shared" ca="1" si="7"/>
        <v>0</v>
      </c>
    </row>
    <row r="16" spans="1:14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2">
        <f t="shared" ca="1" si="7"/>
        <v>0</v>
      </c>
    </row>
    <row r="17" spans="1:1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2">
        <f t="shared" ca="1" si="7"/>
        <v>0</v>
      </c>
    </row>
    <row r="18" spans="1:1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2">
        <f t="shared" ca="1" si="7"/>
        <v>0</v>
      </c>
    </row>
    <row r="19" spans="1:1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2">
        <f t="shared" ca="1" si="7"/>
        <v>0</v>
      </c>
    </row>
    <row r="20" spans="1:1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0</v>
      </c>
      <c r="F20" s="21">
        <f t="shared" ca="1" si="1"/>
        <v>0</v>
      </c>
      <c r="G20" s="21">
        <f t="shared" ca="1" si="1"/>
        <v>0</v>
      </c>
      <c r="H20" s="22">
        <f t="shared" ca="1" si="5"/>
        <v>0</v>
      </c>
      <c r="I20" s="21">
        <f t="shared" ca="1" si="2"/>
        <v>0</v>
      </c>
      <c r="J20" s="21">
        <f t="shared" ca="1" si="2"/>
        <v>0</v>
      </c>
      <c r="K20" s="22">
        <f t="shared" ca="1" si="6"/>
        <v>0</v>
      </c>
      <c r="L20" s="21">
        <f t="shared" ca="1" si="3"/>
        <v>0</v>
      </c>
      <c r="M20" s="21">
        <f t="shared" ca="1" si="3"/>
        <v>0</v>
      </c>
      <c r="N20" s="22">
        <f t="shared" ca="1" si="7"/>
        <v>0</v>
      </c>
    </row>
    <row r="21" spans="1:1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0</v>
      </c>
      <c r="F21" s="21">
        <f t="shared" ca="1" si="1"/>
        <v>0</v>
      </c>
      <c r="G21" s="21">
        <f t="shared" ca="1" si="1"/>
        <v>0</v>
      </c>
      <c r="H21" s="22">
        <f t="shared" ca="1" si="5"/>
        <v>0</v>
      </c>
      <c r="I21" s="21">
        <f t="shared" ca="1" si="2"/>
        <v>0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2">
        <f t="shared" ca="1" si="7"/>
        <v>0</v>
      </c>
    </row>
    <row r="22" spans="1:1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0</v>
      </c>
      <c r="F22" s="21">
        <f t="shared" ca="1" si="1"/>
        <v>0</v>
      </c>
      <c r="G22" s="21">
        <f t="shared" ca="1" si="1"/>
        <v>0</v>
      </c>
      <c r="H22" s="22">
        <f t="shared" ca="1" si="5"/>
        <v>0</v>
      </c>
      <c r="I22" s="21">
        <f t="shared" ca="1" si="2"/>
        <v>0</v>
      </c>
      <c r="J22" s="21">
        <f t="shared" ca="1" si="2"/>
        <v>0</v>
      </c>
      <c r="K22" s="22">
        <f t="shared" ca="1" si="6"/>
        <v>0</v>
      </c>
      <c r="L22" s="21">
        <f t="shared" ca="1" si="3"/>
        <v>0</v>
      </c>
      <c r="M22" s="21">
        <f t="shared" ca="1" si="3"/>
        <v>0</v>
      </c>
      <c r="N22" s="22">
        <f t="shared" ca="1" si="7"/>
        <v>0</v>
      </c>
    </row>
    <row r="23" spans="1:1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0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0</v>
      </c>
      <c r="I23" s="21">
        <f t="shared" ref="I23:J38" ca="1" si="9">IFERROR(INDIRECT("'"&amp;$B$2&amp;"'!"&amp;ADDRESS(MATCH($B23,INDIRECT("'"&amp;$B$2&amp;"'!$B$1:$B$1095"),0),MATCH(I$5,INDIRECT("'"&amp;$B$2&amp;"'!5:5"),0))),0)</f>
        <v>0</v>
      </c>
      <c r="J23" s="21">
        <f t="shared" ca="1" si="9"/>
        <v>0</v>
      </c>
      <c r="K23" s="22">
        <f ca="1">+L23+M23</f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ca="1">+D23+E23</f>
        <v>0</v>
      </c>
    </row>
    <row r="24" spans="1:1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  <c r="E24" s="22">
        <f ca="1">F24+G24+H24+K24</f>
        <v>0</v>
      </c>
      <c r="F24" s="21">
        <f t="shared" ca="1" si="8"/>
        <v>0</v>
      </c>
      <c r="G24" s="21">
        <f t="shared" ca="1" si="8"/>
        <v>0</v>
      </c>
      <c r="H24" s="22">
        <f ca="1">+I24+J24</f>
        <v>0</v>
      </c>
      <c r="I24" s="21">
        <f t="shared" ca="1" si="9"/>
        <v>0</v>
      </c>
      <c r="J24" s="21">
        <f t="shared" ca="1" si="9"/>
        <v>0</v>
      </c>
      <c r="K24" s="22">
        <f ca="1">+L24+M24</f>
        <v>0</v>
      </c>
      <c r="L24" s="21">
        <f t="shared" ca="1" si="10"/>
        <v>0</v>
      </c>
      <c r="M24" s="21">
        <f t="shared" ca="1" si="10"/>
        <v>0</v>
      </c>
      <c r="N24" s="22">
        <f ca="1">+D24+E24</f>
        <v>0</v>
      </c>
    </row>
    <row r="25" spans="1:1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5" ca="1" si="11">F25+G25+H25+K25</f>
        <v>0</v>
      </c>
      <c r="F25" s="21">
        <f t="shared" ca="1" si="8"/>
        <v>0</v>
      </c>
      <c r="G25" s="21">
        <f t="shared" ca="1" si="8"/>
        <v>0</v>
      </c>
      <c r="H25" s="22">
        <f t="shared" ref="H25:H75" ca="1" si="12">+I25+J25</f>
        <v>0</v>
      </c>
      <c r="I25" s="21">
        <f t="shared" ca="1" si="9"/>
        <v>0</v>
      </c>
      <c r="J25" s="21">
        <f t="shared" ca="1" si="9"/>
        <v>0</v>
      </c>
      <c r="K25" s="22">
        <f t="shared" ref="K25:K75" ca="1" si="13">+L25+M25</f>
        <v>0</v>
      </c>
      <c r="L25" s="21">
        <f t="shared" ca="1" si="10"/>
        <v>0</v>
      </c>
      <c r="M25" s="21">
        <f t="shared" ca="1" si="10"/>
        <v>0</v>
      </c>
      <c r="N25" s="22">
        <f t="shared" ref="N25:N75" ca="1" si="14">+D25+E25</f>
        <v>0</v>
      </c>
    </row>
    <row r="26" spans="1:1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0</v>
      </c>
      <c r="F26" s="21">
        <f t="shared" ca="1" si="8"/>
        <v>0</v>
      </c>
      <c r="G26" s="21">
        <f t="shared" ca="1" si="8"/>
        <v>0</v>
      </c>
      <c r="H26" s="22">
        <f t="shared" ca="1" si="12"/>
        <v>0</v>
      </c>
      <c r="I26" s="21">
        <f t="shared" ca="1" si="9"/>
        <v>0</v>
      </c>
      <c r="J26" s="21">
        <f t="shared" ca="1" si="9"/>
        <v>0</v>
      </c>
      <c r="K26" s="22">
        <f t="shared" ca="1" si="13"/>
        <v>0</v>
      </c>
      <c r="L26" s="21">
        <f t="shared" ca="1" si="10"/>
        <v>0</v>
      </c>
      <c r="M26" s="21">
        <f t="shared" ca="1" si="10"/>
        <v>0</v>
      </c>
      <c r="N26" s="22">
        <f t="shared" ca="1" si="14"/>
        <v>0</v>
      </c>
    </row>
    <row r="27" spans="1:1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  <c r="E27" s="22">
        <f t="shared" ca="1" si="11"/>
        <v>0</v>
      </c>
      <c r="F27" s="21">
        <f t="shared" ca="1" si="8"/>
        <v>0</v>
      </c>
      <c r="G27" s="21">
        <f t="shared" ca="1" si="8"/>
        <v>0</v>
      </c>
      <c r="H27" s="22">
        <f t="shared" ca="1" si="12"/>
        <v>0</v>
      </c>
      <c r="I27" s="21">
        <f t="shared" ca="1" si="9"/>
        <v>0</v>
      </c>
      <c r="J27" s="21">
        <f t="shared" ca="1" si="9"/>
        <v>0</v>
      </c>
      <c r="K27" s="22">
        <f t="shared" ca="1" si="13"/>
        <v>0</v>
      </c>
      <c r="L27" s="21">
        <f t="shared" ca="1" si="10"/>
        <v>0</v>
      </c>
      <c r="M27" s="21">
        <f t="shared" ca="1" si="10"/>
        <v>0</v>
      </c>
      <c r="N27" s="22">
        <f t="shared" ca="1" si="14"/>
        <v>0</v>
      </c>
    </row>
    <row r="28" spans="1:1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2">
        <f t="shared" ca="1" si="14"/>
        <v>0</v>
      </c>
    </row>
    <row r="29" spans="1:1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0</v>
      </c>
      <c r="F29" s="21">
        <f t="shared" ca="1" si="8"/>
        <v>0</v>
      </c>
      <c r="G29" s="21">
        <f t="shared" ca="1" si="8"/>
        <v>0</v>
      </c>
      <c r="H29" s="22">
        <f t="shared" ca="1" si="12"/>
        <v>0</v>
      </c>
      <c r="I29" s="21">
        <f t="shared" ca="1" si="9"/>
        <v>0</v>
      </c>
      <c r="J29" s="21">
        <f t="shared" ca="1" si="9"/>
        <v>0</v>
      </c>
      <c r="K29" s="22">
        <f t="shared" ca="1" si="13"/>
        <v>0</v>
      </c>
      <c r="L29" s="21">
        <f t="shared" ca="1" si="10"/>
        <v>0</v>
      </c>
      <c r="M29" s="21">
        <f t="shared" ca="1" si="10"/>
        <v>0</v>
      </c>
      <c r="N29" s="22">
        <f t="shared" ca="1" si="14"/>
        <v>0</v>
      </c>
    </row>
    <row r="30" spans="1:1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0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0</v>
      </c>
      <c r="L30" s="21">
        <f t="shared" ca="1" si="10"/>
        <v>0</v>
      </c>
      <c r="M30" s="21">
        <f t="shared" ca="1" si="10"/>
        <v>0</v>
      </c>
      <c r="N30" s="22">
        <f t="shared" ca="1" si="14"/>
        <v>0</v>
      </c>
    </row>
    <row r="31" spans="1:1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  <c r="E31" s="22">
        <f t="shared" ca="1" si="11"/>
        <v>0</v>
      </c>
      <c r="F31" s="21">
        <f t="shared" ca="1" si="8"/>
        <v>0</v>
      </c>
      <c r="G31" s="21">
        <f t="shared" ca="1" si="8"/>
        <v>0</v>
      </c>
      <c r="H31" s="22">
        <f t="shared" ca="1" si="12"/>
        <v>0</v>
      </c>
      <c r="I31" s="21">
        <f t="shared" ca="1" si="9"/>
        <v>0</v>
      </c>
      <c r="J31" s="21">
        <f t="shared" ca="1" si="9"/>
        <v>0</v>
      </c>
      <c r="K31" s="22">
        <f t="shared" ca="1" si="13"/>
        <v>0</v>
      </c>
      <c r="L31" s="21">
        <f t="shared" ca="1" si="10"/>
        <v>0</v>
      </c>
      <c r="M31" s="21">
        <f t="shared" ca="1" si="10"/>
        <v>0</v>
      </c>
      <c r="N31" s="22">
        <f t="shared" ca="1" si="14"/>
        <v>0</v>
      </c>
    </row>
    <row r="32" spans="1:1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0</v>
      </c>
      <c r="F32" s="21">
        <f t="shared" ca="1" si="8"/>
        <v>0</v>
      </c>
      <c r="G32" s="21">
        <f t="shared" ca="1" si="8"/>
        <v>0</v>
      </c>
      <c r="H32" s="22">
        <f t="shared" ca="1" si="12"/>
        <v>0</v>
      </c>
      <c r="I32" s="21">
        <f t="shared" ca="1" si="9"/>
        <v>0</v>
      </c>
      <c r="J32" s="21">
        <f t="shared" ca="1" si="9"/>
        <v>0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2">
        <f t="shared" ca="1" si="14"/>
        <v>0</v>
      </c>
    </row>
    <row r="33" spans="1:1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2">
        <f t="shared" ca="1" si="14"/>
        <v>0</v>
      </c>
    </row>
    <row r="34" spans="1:1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2">
        <f t="shared" ca="1" si="14"/>
        <v>0</v>
      </c>
    </row>
    <row r="35" spans="1:1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0</v>
      </c>
      <c r="F35" s="21">
        <f t="shared" ca="1" si="8"/>
        <v>0</v>
      </c>
      <c r="G35" s="21">
        <f t="shared" ca="1" si="8"/>
        <v>0</v>
      </c>
      <c r="H35" s="22">
        <f t="shared" ca="1" si="12"/>
        <v>0</v>
      </c>
      <c r="I35" s="21">
        <f t="shared" ca="1" si="9"/>
        <v>0</v>
      </c>
      <c r="J35" s="21">
        <f t="shared" ca="1" si="9"/>
        <v>0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2">
        <f t="shared" ca="1" si="14"/>
        <v>0</v>
      </c>
    </row>
    <row r="36" spans="1:1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2">
        <f t="shared" ca="1" si="14"/>
        <v>0</v>
      </c>
    </row>
    <row r="37" spans="1:1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0</v>
      </c>
      <c r="F37" s="21">
        <f t="shared" ca="1" si="8"/>
        <v>0</v>
      </c>
      <c r="G37" s="21">
        <f t="shared" ca="1" si="8"/>
        <v>0</v>
      </c>
      <c r="H37" s="22">
        <f t="shared" ca="1" si="12"/>
        <v>0</v>
      </c>
      <c r="I37" s="21">
        <f t="shared" ca="1" si="9"/>
        <v>0</v>
      </c>
      <c r="J37" s="21">
        <f t="shared" ca="1" si="9"/>
        <v>0</v>
      </c>
      <c r="K37" s="22">
        <f t="shared" ca="1" si="13"/>
        <v>0</v>
      </c>
      <c r="L37" s="21">
        <f t="shared" ca="1" si="10"/>
        <v>0</v>
      </c>
      <c r="M37" s="21">
        <f t="shared" ca="1" si="10"/>
        <v>0</v>
      </c>
      <c r="N37" s="22">
        <f t="shared" ca="1" si="14"/>
        <v>0</v>
      </c>
    </row>
    <row r="38" spans="1:1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2">
        <f t="shared" ca="1" si="14"/>
        <v>0</v>
      </c>
    </row>
    <row r="39" spans="1:1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M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2">
        <f t="shared" ca="1" si="14"/>
        <v>0</v>
      </c>
    </row>
    <row r="40" spans="1:1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2">
        <f t="shared" ca="1" si="14"/>
        <v>0</v>
      </c>
    </row>
    <row r="41" spans="1:14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2">
        <f t="shared" ca="1" si="14"/>
        <v>0</v>
      </c>
    </row>
    <row r="42" spans="1:14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0"/>
        <v>0</v>
      </c>
      <c r="E42" s="22">
        <f t="shared" ca="1" si="11"/>
        <v>0</v>
      </c>
      <c r="F42" s="21">
        <f t="shared" ca="1" si="15"/>
        <v>0</v>
      </c>
      <c r="G42" s="21">
        <f t="shared" ca="1" si="15"/>
        <v>0</v>
      </c>
      <c r="H42" s="22">
        <f t="shared" ca="1" si="12"/>
        <v>0</v>
      </c>
      <c r="I42" s="21">
        <f t="shared" ca="1" si="16"/>
        <v>0</v>
      </c>
      <c r="J42" s="21">
        <f t="shared" ca="1" si="16"/>
        <v>0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2">
        <f t="shared" ca="1" si="14"/>
        <v>0</v>
      </c>
    </row>
    <row r="43" spans="1:14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2">
        <f t="shared" ca="1" si="14"/>
        <v>0</v>
      </c>
    </row>
    <row r="44" spans="1:14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2">
        <f t="shared" ca="1" si="14"/>
        <v>0</v>
      </c>
    </row>
    <row r="45" spans="1:14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2">
        <f t="shared" ca="1" si="14"/>
        <v>0</v>
      </c>
    </row>
    <row r="46" spans="1:14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2">
        <f t="shared" ca="1" si="14"/>
        <v>0</v>
      </c>
    </row>
    <row r="47" spans="1:14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2">
        <f t="shared" ca="1" si="14"/>
        <v>0</v>
      </c>
    </row>
    <row r="48" spans="1:14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2">
        <f t="shared" ca="1" si="14"/>
        <v>0</v>
      </c>
    </row>
    <row r="49" spans="1:14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2">
        <f t="shared" ca="1" si="14"/>
        <v>0</v>
      </c>
    </row>
    <row r="50" spans="1:14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2">
        <f t="shared" ca="1" si="14"/>
        <v>0</v>
      </c>
    </row>
    <row r="51" spans="1:14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2">
        <f t="shared" ca="1" si="14"/>
        <v>0</v>
      </c>
    </row>
    <row r="52" spans="1:14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2">
        <f t="shared" ca="1" si="14"/>
        <v>0</v>
      </c>
    </row>
    <row r="53" spans="1:14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0"/>
        <v>0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2">
        <f t="shared" ca="1" si="14"/>
        <v>0</v>
      </c>
    </row>
    <row r="54" spans="1:14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2">
        <f t="shared" ca="1" si="14"/>
        <v>0</v>
      </c>
    </row>
    <row r="55" spans="1:14" ht="12.75" customHeight="1" x14ac:dyDescent="0.3">
      <c r="A55" s="64" t="s">
        <v>242</v>
      </c>
      <c r="B55" s="20">
        <v>1061</v>
      </c>
      <c r="C55" s="65" t="s">
        <v>147</v>
      </c>
      <c r="D55" s="21">
        <f t="shared" ca="1" si="0"/>
        <v>0</v>
      </c>
      <c r="E55" s="22">
        <f t="shared" ca="1" si="11"/>
        <v>0</v>
      </c>
      <c r="F55" s="21">
        <f t="shared" ref="F55:G70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0</v>
      </c>
      <c r="I55" s="21">
        <f t="shared" ref="I55:J70" ca="1" si="19">IFERROR(INDIRECT("'"&amp;$B$2&amp;"'!"&amp;ADDRESS(MATCH($B55,INDIRECT("'"&amp;$B$2&amp;"'!$B$1:$B$1095"),0),MATCH(I$5,INDIRECT("'"&amp;$B$2&amp;"'!5:5"),0))),0)</f>
        <v>0</v>
      </c>
      <c r="J55" s="21">
        <f t="shared" ca="1" si="19"/>
        <v>0</v>
      </c>
      <c r="K55" s="22">
        <f t="shared" ca="1" si="13"/>
        <v>0</v>
      </c>
      <c r="L55" s="21">
        <f t="shared" ref="L55:M70" ca="1" si="20">IFERROR(INDIRECT("'"&amp;$B$2&amp;"'!"&amp;ADDRESS(MATCH($B55,INDIRECT("'"&amp;$B$2&amp;"'!$B$1:$B$1095"),0),MATCH(L$5,INDIRECT("'"&amp;$B$2&amp;"'!5:5"),0))),0)</f>
        <v>0</v>
      </c>
      <c r="M55" s="21">
        <f t="shared" ca="1" si="20"/>
        <v>0</v>
      </c>
      <c r="N55" s="22">
        <f t="shared" ca="1" si="14"/>
        <v>0</v>
      </c>
    </row>
    <row r="56" spans="1:14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0"/>
        <v>0</v>
      </c>
      <c r="E56" s="22">
        <f t="shared" ca="1" si="11"/>
        <v>0</v>
      </c>
      <c r="F56" s="21">
        <f t="shared" ca="1" si="18"/>
        <v>0</v>
      </c>
      <c r="G56" s="21">
        <f t="shared" ca="1" si="18"/>
        <v>0</v>
      </c>
      <c r="H56" s="22">
        <f t="shared" ca="1" si="12"/>
        <v>0</v>
      </c>
      <c r="I56" s="21">
        <f t="shared" ca="1" si="19"/>
        <v>0</v>
      </c>
      <c r="J56" s="21">
        <f t="shared" ca="1" si="19"/>
        <v>0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2">
        <f t="shared" ca="1" si="14"/>
        <v>0</v>
      </c>
    </row>
    <row r="57" spans="1:14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2">
        <f t="shared" ca="1" si="14"/>
        <v>0</v>
      </c>
    </row>
    <row r="58" spans="1:14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2">
        <f t="shared" ca="1" si="14"/>
        <v>0</v>
      </c>
    </row>
    <row r="59" spans="1:14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0"/>
        <v>0</v>
      </c>
      <c r="E59" s="22">
        <f t="shared" ca="1" si="11"/>
        <v>0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2">
        <f t="shared" ca="1" si="14"/>
        <v>0</v>
      </c>
    </row>
    <row r="60" spans="1:14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2">
        <f t="shared" ca="1" si="14"/>
        <v>0</v>
      </c>
    </row>
    <row r="61" spans="1:14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2">
        <f t="shared" ca="1" si="14"/>
        <v>0</v>
      </c>
    </row>
    <row r="62" spans="1:14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2">
        <f t="shared" ca="1" si="14"/>
        <v>0</v>
      </c>
    </row>
    <row r="63" spans="1:14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2">
        <f t="shared" ca="1" si="14"/>
        <v>0</v>
      </c>
    </row>
    <row r="64" spans="1:14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2">
        <f t="shared" ca="1" si="14"/>
        <v>0</v>
      </c>
    </row>
    <row r="65" spans="1:14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2">
        <f t="shared" ca="1" si="14"/>
        <v>0</v>
      </c>
    </row>
    <row r="66" spans="1:14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2">
        <f t="shared" ca="1" si="14"/>
        <v>0</v>
      </c>
    </row>
    <row r="67" spans="1:14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0"/>
        <v>0</v>
      </c>
      <c r="E67" s="22">
        <f t="shared" ca="1" si="11"/>
        <v>0</v>
      </c>
      <c r="F67" s="21">
        <f t="shared" ca="1" si="18"/>
        <v>0</v>
      </c>
      <c r="G67" s="21">
        <f t="shared" ca="1" si="18"/>
        <v>0</v>
      </c>
      <c r="H67" s="22">
        <f t="shared" ca="1" si="12"/>
        <v>0</v>
      </c>
      <c r="I67" s="21">
        <f t="shared" ca="1" si="19"/>
        <v>0</v>
      </c>
      <c r="J67" s="21">
        <f t="shared" ca="1" si="19"/>
        <v>0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2">
        <f t="shared" ca="1" si="14"/>
        <v>0</v>
      </c>
    </row>
    <row r="68" spans="1:14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2">
        <f t="shared" ca="1" si="14"/>
        <v>0</v>
      </c>
    </row>
    <row r="69" spans="1:14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2">
        <f t="shared" ca="1" si="14"/>
        <v>0</v>
      </c>
    </row>
    <row r="70" spans="1:14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0"/>
        <v>0</v>
      </c>
      <c r="E70" s="22">
        <f t="shared" ca="1" si="11"/>
        <v>0</v>
      </c>
      <c r="F70" s="21">
        <f t="shared" ca="1" si="18"/>
        <v>0</v>
      </c>
      <c r="G70" s="21">
        <f t="shared" ca="1" si="18"/>
        <v>0</v>
      </c>
      <c r="H70" s="22">
        <f t="shared" ca="1" si="12"/>
        <v>0</v>
      </c>
      <c r="I70" s="21">
        <f t="shared" ca="1" si="19"/>
        <v>0</v>
      </c>
      <c r="J70" s="21">
        <f t="shared" ca="1" si="19"/>
        <v>0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2">
        <f t="shared" ca="1" si="14"/>
        <v>0</v>
      </c>
    </row>
    <row r="71" spans="1:14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D75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ref="F71:G75" ca="1" si="22">IFERROR(INDIRECT("'"&amp;$B$2&amp;"'!"&amp;ADDRESS(MATCH($B71,INDIRECT("'"&amp;$B$2&amp;"'!$B$1:$B$1095"),0),MATCH(F$5,INDIRECT("'"&amp;$B$2&amp;"'!5:5"),0))),0)</f>
        <v>0</v>
      </c>
      <c r="G71" s="21">
        <f t="shared" ca="1" si="22"/>
        <v>0</v>
      </c>
      <c r="H71" s="22">
        <f t="shared" ca="1" si="12"/>
        <v>0</v>
      </c>
      <c r="I71" s="21">
        <f t="shared" ref="I71:J75" ca="1" si="23">IFERROR(INDIRECT("'"&amp;$B$2&amp;"'!"&amp;ADDRESS(MATCH($B71,INDIRECT("'"&amp;$B$2&amp;"'!$B$1:$B$1095"),0),MATCH(I$5,INDIRECT("'"&amp;$B$2&amp;"'!5:5"),0))),0)</f>
        <v>0</v>
      </c>
      <c r="J71" s="21">
        <f t="shared" ca="1" si="23"/>
        <v>0</v>
      </c>
      <c r="K71" s="22">
        <f t="shared" ca="1" si="13"/>
        <v>0</v>
      </c>
      <c r="L71" s="21">
        <f t="shared" ref="L71:M75" ca="1" si="24">IFERROR(INDIRECT("'"&amp;$B$2&amp;"'!"&amp;ADDRESS(MATCH($B71,INDIRECT("'"&amp;$B$2&amp;"'!$B$1:$B$1095"),0),MATCH(L$5,INDIRECT("'"&amp;$B$2&amp;"'!5:5"),0))),0)</f>
        <v>0</v>
      </c>
      <c r="M71" s="21">
        <f t="shared" ca="1" si="24"/>
        <v>0</v>
      </c>
      <c r="N71" s="22">
        <f t="shared" ca="1" si="14"/>
        <v>0</v>
      </c>
    </row>
    <row r="72" spans="1:14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21"/>
        <v>0</v>
      </c>
      <c r="E72" s="22">
        <f t="shared" ca="1" si="11"/>
        <v>0</v>
      </c>
      <c r="F72" s="21">
        <f t="shared" ca="1" si="22"/>
        <v>0</v>
      </c>
      <c r="G72" s="21">
        <f t="shared" ca="1" si="22"/>
        <v>0</v>
      </c>
      <c r="H72" s="22">
        <f t="shared" ca="1" si="12"/>
        <v>0</v>
      </c>
      <c r="I72" s="21">
        <f t="shared" ca="1" si="23"/>
        <v>0</v>
      </c>
      <c r="J72" s="21">
        <f t="shared" ca="1" si="23"/>
        <v>0</v>
      </c>
      <c r="K72" s="22">
        <f t="shared" ca="1" si="13"/>
        <v>0</v>
      </c>
      <c r="L72" s="21">
        <f t="shared" ca="1" si="24"/>
        <v>0</v>
      </c>
      <c r="M72" s="21">
        <f t="shared" ca="1" si="24"/>
        <v>0</v>
      </c>
      <c r="N72" s="22">
        <f t="shared" ca="1" si="14"/>
        <v>0</v>
      </c>
    </row>
    <row r="73" spans="1:14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21"/>
        <v>0</v>
      </c>
      <c r="E73" s="22">
        <f t="shared" ca="1" si="11"/>
        <v>0</v>
      </c>
      <c r="F73" s="21">
        <f t="shared" ca="1" si="22"/>
        <v>0</v>
      </c>
      <c r="G73" s="21">
        <f t="shared" ca="1" si="22"/>
        <v>0</v>
      </c>
      <c r="H73" s="22">
        <f t="shared" ca="1" si="12"/>
        <v>0</v>
      </c>
      <c r="I73" s="21">
        <f t="shared" ca="1" si="23"/>
        <v>0</v>
      </c>
      <c r="J73" s="21">
        <f t="shared" ca="1" si="23"/>
        <v>0</v>
      </c>
      <c r="K73" s="22">
        <f t="shared" ca="1" si="13"/>
        <v>0</v>
      </c>
      <c r="L73" s="21">
        <f t="shared" ca="1" si="24"/>
        <v>0</v>
      </c>
      <c r="M73" s="21">
        <f t="shared" ca="1" si="24"/>
        <v>0</v>
      </c>
      <c r="N73" s="22">
        <f t="shared" ca="1" si="14"/>
        <v>0</v>
      </c>
    </row>
    <row r="74" spans="1:14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21"/>
        <v>0</v>
      </c>
      <c r="E74" s="22">
        <f t="shared" ca="1" si="11"/>
        <v>0</v>
      </c>
      <c r="F74" s="21">
        <f t="shared" ca="1" si="22"/>
        <v>0</v>
      </c>
      <c r="G74" s="21">
        <f t="shared" ca="1" si="22"/>
        <v>0</v>
      </c>
      <c r="H74" s="22">
        <f t="shared" ca="1" si="12"/>
        <v>0</v>
      </c>
      <c r="I74" s="21">
        <f t="shared" ca="1" si="23"/>
        <v>0</v>
      </c>
      <c r="J74" s="21">
        <f t="shared" ca="1" si="23"/>
        <v>0</v>
      </c>
      <c r="K74" s="22">
        <f t="shared" ca="1" si="13"/>
        <v>0</v>
      </c>
      <c r="L74" s="21">
        <f t="shared" ca="1" si="24"/>
        <v>0</v>
      </c>
      <c r="M74" s="21">
        <f t="shared" ca="1" si="24"/>
        <v>0</v>
      </c>
      <c r="N74" s="22">
        <f t="shared" ca="1" si="14"/>
        <v>0</v>
      </c>
    </row>
    <row r="75" spans="1:14" ht="13.8" x14ac:dyDescent="0.3">
      <c r="A75" s="64" t="s">
        <v>284</v>
      </c>
      <c r="B75" s="20">
        <v>3018</v>
      </c>
      <c r="C75" s="65" t="s">
        <v>252</v>
      </c>
      <c r="D75" s="21">
        <f t="shared" ca="1" si="21"/>
        <v>0</v>
      </c>
      <c r="E75" s="22">
        <f t="shared" ca="1" si="11"/>
        <v>0</v>
      </c>
      <c r="F75" s="21">
        <f t="shared" ca="1" si="22"/>
        <v>0</v>
      </c>
      <c r="G75" s="21">
        <f t="shared" ca="1" si="22"/>
        <v>0</v>
      </c>
      <c r="H75" s="22">
        <f t="shared" ca="1" si="12"/>
        <v>0</v>
      </c>
      <c r="I75" s="21">
        <f t="shared" ca="1" si="23"/>
        <v>0</v>
      </c>
      <c r="J75" s="21">
        <f t="shared" ca="1" si="23"/>
        <v>0</v>
      </c>
      <c r="K75" s="22">
        <f t="shared" ca="1" si="13"/>
        <v>0</v>
      </c>
      <c r="L75" s="21">
        <f t="shared" ca="1" si="24"/>
        <v>0</v>
      </c>
      <c r="M75" s="21">
        <f t="shared" ca="1" si="24"/>
        <v>0</v>
      </c>
      <c r="N75" s="22">
        <f t="shared" ca="1" si="14"/>
        <v>0</v>
      </c>
    </row>
    <row r="76" spans="1:14" ht="13.8" x14ac:dyDescent="0.3">
      <c r="A76" s="66" t="s">
        <v>286</v>
      </c>
      <c r="B76" s="55">
        <v>9000</v>
      </c>
      <c r="C76" s="65" t="s">
        <v>287</v>
      </c>
      <c r="D76" s="56">
        <f t="shared" ref="D76:N76" ca="1" si="25">SUMIF($C$7:$C$75,"HD",D$7:D$75)</f>
        <v>0</v>
      </c>
      <c r="E76" s="56">
        <f t="shared" ca="1" si="25"/>
        <v>0</v>
      </c>
      <c r="F76" s="56">
        <f t="shared" ca="1" si="25"/>
        <v>0</v>
      </c>
      <c r="G76" s="56">
        <f t="shared" ca="1" si="25"/>
        <v>0</v>
      </c>
      <c r="H76" s="56">
        <f t="shared" ca="1" si="25"/>
        <v>0</v>
      </c>
      <c r="I76" s="56">
        <f t="shared" ca="1" si="25"/>
        <v>0</v>
      </c>
      <c r="J76" s="56">
        <f t="shared" ca="1" si="25"/>
        <v>0</v>
      </c>
      <c r="K76" s="56">
        <f t="shared" ca="1" si="25"/>
        <v>0</v>
      </c>
      <c r="L76" s="56">
        <f t="shared" ca="1" si="25"/>
        <v>0</v>
      </c>
      <c r="M76" s="56">
        <f t="shared" ca="1" si="25"/>
        <v>0</v>
      </c>
      <c r="N76" s="56">
        <f t="shared" ca="1" si="25"/>
        <v>0</v>
      </c>
    </row>
    <row r="77" spans="1:14" ht="13.8" x14ac:dyDescent="0.3">
      <c r="A77" s="66" t="s">
        <v>289</v>
      </c>
      <c r="B77" s="55">
        <v>9001</v>
      </c>
      <c r="C77" s="65" t="s">
        <v>290</v>
      </c>
      <c r="D77" s="56">
        <f t="shared" ref="D77:N77" ca="1" si="26">SUMIF($C$7:$C$75,"H",D$7:D$75)+SUMIF($C$7:$C$75,"E",D$7:D$75)</f>
        <v>0</v>
      </c>
      <c r="E77" s="56">
        <f t="shared" ca="1" si="26"/>
        <v>0</v>
      </c>
      <c r="F77" s="56">
        <f t="shared" ca="1" si="26"/>
        <v>0</v>
      </c>
      <c r="G77" s="56">
        <f t="shared" ca="1" si="26"/>
        <v>0</v>
      </c>
      <c r="H77" s="56">
        <f t="shared" ca="1" si="26"/>
        <v>0</v>
      </c>
      <c r="I77" s="56">
        <f t="shared" ca="1" si="26"/>
        <v>0</v>
      </c>
      <c r="J77" s="56">
        <f t="shared" ca="1" si="26"/>
        <v>0</v>
      </c>
      <c r="K77" s="56">
        <f t="shared" ca="1" si="26"/>
        <v>0</v>
      </c>
      <c r="L77" s="56">
        <f t="shared" ca="1" si="26"/>
        <v>0</v>
      </c>
      <c r="M77" s="56">
        <f t="shared" ca="1" si="26"/>
        <v>0</v>
      </c>
      <c r="N77" s="56">
        <f t="shared" ca="1" si="26"/>
        <v>0</v>
      </c>
    </row>
    <row r="78" spans="1:14" ht="13.8" x14ac:dyDescent="0.3">
      <c r="A78" s="66" t="s">
        <v>292</v>
      </c>
      <c r="B78" s="55">
        <v>9003</v>
      </c>
      <c r="C78" s="65" t="s">
        <v>293</v>
      </c>
      <c r="D78" s="56">
        <f ca="1">D76+D77</f>
        <v>0</v>
      </c>
      <c r="E78" s="56">
        <f t="shared" ref="E78:N78" ca="1" si="27">E76+E77</f>
        <v>0</v>
      </c>
      <c r="F78" s="56">
        <f t="shared" ca="1" si="27"/>
        <v>0</v>
      </c>
      <c r="G78" s="56">
        <f t="shared" ca="1" si="27"/>
        <v>0</v>
      </c>
      <c r="H78" s="56">
        <f t="shared" ca="1" si="27"/>
        <v>0</v>
      </c>
      <c r="I78" s="56">
        <f t="shared" ca="1" si="27"/>
        <v>0</v>
      </c>
      <c r="J78" s="56">
        <f t="shared" ca="1" si="27"/>
        <v>0</v>
      </c>
      <c r="K78" s="56">
        <f t="shared" ca="1" si="27"/>
        <v>0</v>
      </c>
      <c r="L78" s="56">
        <f t="shared" ca="1" si="27"/>
        <v>0</v>
      </c>
      <c r="M78" s="56">
        <f t="shared" ca="1" si="27"/>
        <v>0</v>
      </c>
      <c r="N78" s="56">
        <f t="shared" ca="1" si="27"/>
        <v>0</v>
      </c>
    </row>
  </sheetData>
  <mergeCells count="1">
    <mergeCell ref="E2:G2"/>
  </mergeCells>
  <dataValidations count="1">
    <dataValidation type="list" allowBlank="1" showInputMessage="1" showErrorMessage="1" sqref="B2" xr:uid="{7588D164-2E71-40F9-A3E9-35ACDF17348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5484-CA0F-46A1-834A-5B6ABA5D8331}">
  <dimension ref="A1:K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" width="15.6640625" style="3" customWidth="1"/>
    <col min="12" max="12" width="4" style="3" customWidth="1"/>
    <col min="13" max="16384" width="9.109375" style="3"/>
  </cols>
  <sheetData>
    <row r="1" spans="1:11" ht="15" customHeight="1" x14ac:dyDescent="0.3">
      <c r="A1" s="1" t="s">
        <v>0</v>
      </c>
      <c r="B1" s="2"/>
      <c r="C1" s="2"/>
    </row>
    <row r="2" spans="1:11" ht="15" customHeight="1" x14ac:dyDescent="0.3">
      <c r="A2" s="1" t="s">
        <v>355</v>
      </c>
      <c r="B2" s="68" t="s">
        <v>8</v>
      </c>
      <c r="C2" s="2"/>
      <c r="E2" s="81" t="s">
        <v>1</v>
      </c>
      <c r="F2" s="82"/>
      <c r="G2" s="83"/>
      <c r="H2" s="5"/>
    </row>
    <row r="3" spans="1:11" ht="15" customHeight="1" x14ac:dyDescent="0.3">
      <c r="A3" s="4" t="s">
        <v>357</v>
      </c>
      <c r="B3" s="2"/>
      <c r="C3" s="2"/>
    </row>
    <row r="4" spans="1:11" ht="22.5" customHeight="1" x14ac:dyDescent="0.25"/>
    <row r="5" spans="1:1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799</v>
      </c>
      <c r="K5" s="69"/>
    </row>
    <row r="6" spans="1:1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132</v>
      </c>
      <c r="K6" s="69" t="s">
        <v>355</v>
      </c>
    </row>
    <row r="7" spans="1:1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t="shared" ref="K7:K22" ca="1" si="1">+SUM(D7:J7)</f>
        <v>0</v>
      </c>
    </row>
    <row r="8" spans="1:1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ca="1" si="1"/>
        <v>0</v>
      </c>
    </row>
    <row r="9" spans="1:1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1"/>
        <v>0</v>
      </c>
    </row>
    <row r="10" spans="1:1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1"/>
        <v>0</v>
      </c>
    </row>
    <row r="11" spans="1:1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1"/>
        <v>0</v>
      </c>
    </row>
    <row r="12" spans="1:1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1"/>
        <v>0</v>
      </c>
    </row>
    <row r="13" spans="1:1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1"/>
        <v>0</v>
      </c>
    </row>
    <row r="14" spans="1:1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1"/>
        <v>0</v>
      </c>
    </row>
    <row r="15" spans="1:1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1"/>
        <v>0</v>
      </c>
    </row>
    <row r="16" spans="1:1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1"/>
        <v>0</v>
      </c>
    </row>
    <row r="17" spans="1:1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1"/>
        <v>0</v>
      </c>
    </row>
    <row r="18" spans="1:1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1"/>
        <v>0</v>
      </c>
    </row>
    <row r="19" spans="1:1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1"/>
        <v>0</v>
      </c>
    </row>
    <row r="20" spans="1:1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1"/>
        <v>0</v>
      </c>
    </row>
    <row r="21" spans="1:1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1"/>
        <v>0</v>
      </c>
    </row>
    <row r="22" spans="1:1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1"/>
        <v>0</v>
      </c>
    </row>
    <row r="23" spans="1:1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2">
        <f ca="1">+SUM(D23:J23)</f>
        <v>0</v>
      </c>
    </row>
    <row r="24" spans="1:1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2">
        <f ca="1">+SUM(D24:J24)</f>
        <v>0</v>
      </c>
    </row>
    <row r="25" spans="1:1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2">
        <f t="shared" ref="K25:K46" ca="1" si="3">+SUM(D25:J25)</f>
        <v>0</v>
      </c>
    </row>
    <row r="26" spans="1:1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2">
        <f t="shared" ca="1" si="3"/>
        <v>0</v>
      </c>
    </row>
    <row r="27" spans="1:1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2">
        <f t="shared" ca="1" si="3"/>
        <v>0</v>
      </c>
    </row>
    <row r="28" spans="1:1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2">
        <f t="shared" ca="1" si="3"/>
        <v>0</v>
      </c>
    </row>
    <row r="29" spans="1:1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2">
        <f t="shared" ca="1" si="3"/>
        <v>0</v>
      </c>
    </row>
    <row r="30" spans="1:1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2">
        <f t="shared" ca="1" si="3"/>
        <v>0</v>
      </c>
    </row>
    <row r="31" spans="1:1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2">
        <f t="shared" ca="1" si="3"/>
        <v>0</v>
      </c>
    </row>
    <row r="32" spans="1:1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2">
        <f t="shared" ca="1" si="3"/>
        <v>0</v>
      </c>
    </row>
    <row r="33" spans="1:1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2">
        <f t="shared" ca="1" si="3"/>
        <v>0</v>
      </c>
    </row>
    <row r="34" spans="1:1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2">
        <f t="shared" ca="1" si="3"/>
        <v>0</v>
      </c>
    </row>
    <row r="35" spans="1:1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2">
        <f t="shared" ca="1" si="3"/>
        <v>0</v>
      </c>
    </row>
    <row r="36" spans="1:1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2">
        <f t="shared" ca="1" si="3"/>
        <v>0</v>
      </c>
    </row>
    <row r="37" spans="1:1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2">
        <f t="shared" ca="1" si="3"/>
        <v>0</v>
      </c>
    </row>
    <row r="38" spans="1:1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2">
        <f t="shared" ca="1" si="3"/>
        <v>0</v>
      </c>
    </row>
    <row r="39" spans="1:1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2">
        <f t="shared" ca="1" si="3"/>
        <v>0</v>
      </c>
    </row>
    <row r="40" spans="1:1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2">
        <f t="shared" ca="1" si="3"/>
        <v>0</v>
      </c>
    </row>
    <row r="41" spans="1:11" ht="12.75" customHeight="1" x14ac:dyDescent="0.3">
      <c r="A41" s="64" t="s">
        <v>214</v>
      </c>
      <c r="B41" s="20">
        <v>1047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2">
        <f t="shared" ca="1" si="3"/>
        <v>0</v>
      </c>
    </row>
    <row r="42" spans="1:11" ht="12.75" customHeight="1" x14ac:dyDescent="0.3">
      <c r="A42" s="64" t="s">
        <v>216</v>
      </c>
      <c r="B42" s="20">
        <v>1048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2">
        <f t="shared" ca="1" si="3"/>
        <v>0</v>
      </c>
    </row>
    <row r="43" spans="1:11" ht="12.75" customHeight="1" x14ac:dyDescent="0.3">
      <c r="A43" s="64" t="s">
        <v>218</v>
      </c>
      <c r="B43" s="20">
        <v>1049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2">
        <f t="shared" ca="1" si="3"/>
        <v>0</v>
      </c>
    </row>
    <row r="44" spans="1:11" ht="12.75" customHeight="1" x14ac:dyDescent="0.3">
      <c r="A44" s="64" t="s">
        <v>220</v>
      </c>
      <c r="B44" s="20">
        <v>1050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2">
        <f t="shared" ca="1" si="3"/>
        <v>0</v>
      </c>
    </row>
    <row r="45" spans="1:11" ht="12.75" customHeight="1" x14ac:dyDescent="0.3">
      <c r="A45" s="64" t="s">
        <v>222</v>
      </c>
      <c r="B45" s="20">
        <v>1051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2">
        <f t="shared" ca="1" si="3"/>
        <v>0</v>
      </c>
    </row>
    <row r="46" spans="1:11" ht="12.75" customHeight="1" x14ac:dyDescent="0.3">
      <c r="A46" s="64" t="s">
        <v>224</v>
      </c>
      <c r="B46" s="20">
        <v>1052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2">
        <f t="shared" ca="1" si="3"/>
        <v>0</v>
      </c>
    </row>
    <row r="47" spans="1:11" ht="12.75" customHeight="1" x14ac:dyDescent="0.3">
      <c r="A47" s="64" t="s">
        <v>226</v>
      </c>
      <c r="B47" s="20">
        <v>1053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2">
        <f t="shared" ref="K47:K60" ca="1" si="5">+SUM(D47:J47)</f>
        <v>0</v>
      </c>
    </row>
    <row r="48" spans="1:11" ht="12.75" customHeight="1" x14ac:dyDescent="0.3">
      <c r="A48" s="64" t="s">
        <v>228</v>
      </c>
      <c r="B48" s="20">
        <v>1054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2">
        <f t="shared" ca="1" si="5"/>
        <v>0</v>
      </c>
    </row>
    <row r="49" spans="1:11" ht="12.75" customHeight="1" x14ac:dyDescent="0.3">
      <c r="A49" s="64" t="s">
        <v>230</v>
      </c>
      <c r="B49" s="20">
        <v>1055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2">
        <f t="shared" ca="1" si="5"/>
        <v>0</v>
      </c>
    </row>
    <row r="50" spans="1:11" ht="12.75" customHeight="1" x14ac:dyDescent="0.3">
      <c r="A50" s="64" t="s">
        <v>232</v>
      </c>
      <c r="B50" s="20">
        <v>1056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2">
        <f t="shared" ca="1" si="5"/>
        <v>0</v>
      </c>
    </row>
    <row r="51" spans="1:11" ht="12.75" customHeight="1" x14ac:dyDescent="0.3">
      <c r="A51" s="64" t="s">
        <v>234</v>
      </c>
      <c r="B51" s="20">
        <v>1057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2">
        <f t="shared" ca="1" si="5"/>
        <v>0</v>
      </c>
    </row>
    <row r="52" spans="1:11" ht="12.75" customHeight="1" x14ac:dyDescent="0.3">
      <c r="A52" s="64" t="s">
        <v>236</v>
      </c>
      <c r="B52" s="20">
        <v>1058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2">
        <f t="shared" ref="K52" ca="1" si="6">+SUM(D52:J52)</f>
        <v>0</v>
      </c>
    </row>
    <row r="53" spans="1:11" ht="12.75" customHeight="1" x14ac:dyDescent="0.3">
      <c r="A53" s="64" t="s">
        <v>238</v>
      </c>
      <c r="B53" s="20">
        <v>1059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2">
        <f t="shared" ref="K53:K55" ca="1" si="7">+SUM(D53:J53)</f>
        <v>0</v>
      </c>
    </row>
    <row r="54" spans="1:11" ht="12.75" customHeight="1" x14ac:dyDescent="0.3">
      <c r="A54" s="64" t="s">
        <v>240</v>
      </c>
      <c r="B54" s="20">
        <v>1060</v>
      </c>
      <c r="C54" s="65" t="s">
        <v>147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2">
        <f t="shared" ca="1" si="7"/>
        <v>0</v>
      </c>
    </row>
    <row r="55" spans="1:11" ht="12.75" customHeight="1" x14ac:dyDescent="0.3">
      <c r="A55" s="64" t="s">
        <v>242</v>
      </c>
      <c r="B55" s="20">
        <v>1061</v>
      </c>
      <c r="C55" s="65" t="s">
        <v>147</v>
      </c>
      <c r="D55" s="21">
        <f t="shared" ref="D55:J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2">
        <f t="shared" ca="1" si="7"/>
        <v>0</v>
      </c>
    </row>
    <row r="56" spans="1:11" ht="12.75" customHeight="1" x14ac:dyDescent="0.3">
      <c r="A56" s="64" t="s">
        <v>244</v>
      </c>
      <c r="B56" s="20">
        <v>2001</v>
      </c>
      <c r="C56" s="65" t="s">
        <v>147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2">
        <f t="shared" ca="1" si="5"/>
        <v>0</v>
      </c>
    </row>
    <row r="57" spans="1:11" ht="12.75" customHeight="1" x14ac:dyDescent="0.3">
      <c r="A57" s="64" t="s">
        <v>246</v>
      </c>
      <c r="B57" s="20">
        <v>2002</v>
      </c>
      <c r="C57" s="65" t="s">
        <v>247</v>
      </c>
      <c r="D57" s="21">
        <f t="shared" ca="1" si="8"/>
        <v>0</v>
      </c>
      <c r="E57" s="21">
        <f t="shared" ca="1" si="8"/>
        <v>3102092825.0603786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2">
        <f t="shared" ca="1" si="5"/>
        <v>3102092825.0603786</v>
      </c>
    </row>
    <row r="58" spans="1:11" ht="12.75" customHeight="1" x14ac:dyDescent="0.3">
      <c r="A58" s="64" t="s">
        <v>249</v>
      </c>
      <c r="B58" s="20">
        <v>2005</v>
      </c>
      <c r="C58" s="65" t="s">
        <v>247</v>
      </c>
      <c r="D58" s="21">
        <f t="shared" ca="1" si="8"/>
        <v>0</v>
      </c>
      <c r="E58" s="21">
        <f t="shared" ca="1" si="8"/>
        <v>121130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2">
        <f t="shared" ca="1" si="5"/>
        <v>121130</v>
      </c>
    </row>
    <row r="59" spans="1:11" ht="12.75" customHeight="1" x14ac:dyDescent="0.3">
      <c r="A59" s="64" t="s">
        <v>251</v>
      </c>
      <c r="B59" s="20">
        <v>2006</v>
      </c>
      <c r="C59" s="65" t="s">
        <v>252</v>
      </c>
      <c r="D59" s="21">
        <f t="shared" ca="1" si="8"/>
        <v>0</v>
      </c>
      <c r="E59" s="21">
        <f t="shared" ca="1" si="8"/>
        <v>54751866.300002344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2">
        <f t="shared" ca="1" si="5"/>
        <v>54751866.300002344</v>
      </c>
    </row>
    <row r="60" spans="1:11" ht="12.75" customHeight="1" x14ac:dyDescent="0.3">
      <c r="A60" s="64" t="s">
        <v>254</v>
      </c>
      <c r="B60" s="20">
        <v>2007</v>
      </c>
      <c r="C60" s="65" t="s">
        <v>247</v>
      </c>
      <c r="D60" s="21">
        <f t="shared" ca="1" si="8"/>
        <v>0</v>
      </c>
      <c r="E60" s="21">
        <f t="shared" ca="1" si="8"/>
        <v>8841795.9400004428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2">
        <f t="shared" ca="1" si="5"/>
        <v>8841795.9400004428</v>
      </c>
    </row>
    <row r="61" spans="1:11" ht="12.75" customHeight="1" x14ac:dyDescent="0.3">
      <c r="A61" s="64" t="s">
        <v>256</v>
      </c>
      <c r="B61" s="20">
        <v>2008</v>
      </c>
      <c r="C61" s="65" t="s">
        <v>247</v>
      </c>
      <c r="D61" s="21">
        <f t="shared" ca="1" si="8"/>
        <v>0</v>
      </c>
      <c r="E61" s="21">
        <f t="shared" ca="1" si="8"/>
        <v>89442491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2">
        <f t="shared" ref="K61" ca="1" si="9">+SUM(D61:J61)</f>
        <v>89442491</v>
      </c>
    </row>
    <row r="62" spans="1:11" ht="12.75" customHeight="1" x14ac:dyDescent="0.3">
      <c r="A62" s="64" t="s">
        <v>258</v>
      </c>
      <c r="B62" s="20">
        <v>3001</v>
      </c>
      <c r="C62" s="65" t="s">
        <v>252</v>
      </c>
      <c r="D62" s="21">
        <f t="shared" ca="1" si="8"/>
        <v>0</v>
      </c>
      <c r="E62" s="21">
        <f t="shared" ca="1" si="8"/>
        <v>12136765587.923422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2">
        <f t="shared" ref="K62:K75" ca="1" si="10">+SUM(D62:J62)</f>
        <v>12136765587.923422</v>
      </c>
    </row>
    <row r="63" spans="1:11" ht="12.75" customHeight="1" x14ac:dyDescent="0.3">
      <c r="A63" s="64" t="s">
        <v>260</v>
      </c>
      <c r="B63" s="20">
        <v>3002</v>
      </c>
      <c r="C63" s="65" t="s">
        <v>252</v>
      </c>
      <c r="D63" s="21">
        <f t="shared" ca="1" si="8"/>
        <v>0</v>
      </c>
      <c r="E63" s="21">
        <f t="shared" ca="1" si="8"/>
        <v>14885402.140000001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2">
        <f t="shared" ca="1" si="10"/>
        <v>14885402.140000001</v>
      </c>
    </row>
    <row r="64" spans="1:11" ht="12.75" customHeight="1" x14ac:dyDescent="0.3">
      <c r="A64" s="64" t="s">
        <v>262</v>
      </c>
      <c r="B64" s="20">
        <v>3003</v>
      </c>
      <c r="C64" s="65" t="s">
        <v>252</v>
      </c>
      <c r="D64" s="21">
        <f t="shared" ca="1" si="8"/>
        <v>0</v>
      </c>
      <c r="E64" s="21">
        <f t="shared" ca="1" si="8"/>
        <v>900942219.05000126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2">
        <f t="shared" ca="1" si="10"/>
        <v>900942219.05000126</v>
      </c>
    </row>
    <row r="65" spans="1:11" ht="12.75" customHeight="1" x14ac:dyDescent="0.3">
      <c r="A65" s="64" t="s">
        <v>264</v>
      </c>
      <c r="B65" s="20">
        <v>3004</v>
      </c>
      <c r="C65" s="65" t="s">
        <v>252</v>
      </c>
      <c r="D65" s="21">
        <f t="shared" ca="1" si="8"/>
        <v>28568696.569999989</v>
      </c>
      <c r="E65" s="21">
        <f t="shared" ca="1" si="8"/>
        <v>119079886.40999992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2">
        <f t="shared" ca="1" si="10"/>
        <v>147648582.9799999</v>
      </c>
    </row>
    <row r="66" spans="1:11" ht="12.75" customHeight="1" x14ac:dyDescent="0.3">
      <c r="A66" s="64" t="s">
        <v>266</v>
      </c>
      <c r="B66" s="20">
        <v>3005</v>
      </c>
      <c r="C66" s="65" t="s">
        <v>252</v>
      </c>
      <c r="D66" s="21">
        <f t="shared" ca="1" si="8"/>
        <v>0</v>
      </c>
      <c r="E66" s="21">
        <f t="shared" ca="1" si="8"/>
        <v>4680279.0099999821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2">
        <f t="shared" ca="1" si="10"/>
        <v>4680279.0099999821</v>
      </c>
    </row>
    <row r="67" spans="1:11" ht="12.75" customHeight="1" x14ac:dyDescent="0.3">
      <c r="A67" s="64" t="s">
        <v>268</v>
      </c>
      <c r="B67" s="20">
        <v>3006</v>
      </c>
      <c r="C67" s="65" t="s">
        <v>252</v>
      </c>
      <c r="D67" s="21">
        <f t="shared" ca="1" si="8"/>
        <v>0</v>
      </c>
      <c r="E67" s="21">
        <f t="shared" ca="1" si="8"/>
        <v>5406740254.0753336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2">
        <f t="shared" ca="1" si="10"/>
        <v>5406740254.0753336</v>
      </c>
    </row>
    <row r="68" spans="1:11" ht="12.75" customHeight="1" x14ac:dyDescent="0.3">
      <c r="A68" s="64" t="s">
        <v>270</v>
      </c>
      <c r="B68" s="20">
        <v>3007</v>
      </c>
      <c r="C68" s="65" t="s">
        <v>252</v>
      </c>
      <c r="D68" s="21">
        <f t="shared" ca="1" si="8"/>
        <v>0</v>
      </c>
      <c r="E68" s="21">
        <f t="shared" ca="1" si="8"/>
        <v>42473411.009999998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2">
        <f t="shared" ca="1" si="10"/>
        <v>42473411.009999998</v>
      </c>
    </row>
    <row r="69" spans="1:11" ht="12.75" customHeight="1" x14ac:dyDescent="0.3">
      <c r="A69" s="64" t="s">
        <v>272</v>
      </c>
      <c r="B69" s="20">
        <v>3008</v>
      </c>
      <c r="C69" s="65" t="s">
        <v>252</v>
      </c>
      <c r="D69" s="21">
        <f t="shared" ca="1" si="8"/>
        <v>0</v>
      </c>
      <c r="E69" s="21">
        <f t="shared" ca="1" si="8"/>
        <v>120390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2">
        <f t="shared" ca="1" si="10"/>
        <v>120390</v>
      </c>
    </row>
    <row r="70" spans="1:11" ht="12.75" customHeight="1" x14ac:dyDescent="0.3">
      <c r="A70" s="64" t="s">
        <v>274</v>
      </c>
      <c r="B70" s="20">
        <v>3009</v>
      </c>
      <c r="C70" s="65" t="s">
        <v>252</v>
      </c>
      <c r="D70" s="21">
        <f t="shared" ca="1" si="8"/>
        <v>0</v>
      </c>
      <c r="E70" s="21">
        <f t="shared" ca="1" si="8"/>
        <v>129410287.10000001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2">
        <f t="shared" ca="1" si="10"/>
        <v>129410287.10000001</v>
      </c>
    </row>
    <row r="71" spans="1:11" ht="12.75" customHeight="1" x14ac:dyDescent="0.3">
      <c r="A71" s="64" t="s">
        <v>276</v>
      </c>
      <c r="B71" s="20">
        <v>3011</v>
      </c>
      <c r="C71" s="65" t="s">
        <v>252</v>
      </c>
      <c r="D71" s="21">
        <f t="shared" ref="D71:J75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30763708.967735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2">
        <f t="shared" ca="1" si="10"/>
        <v>30763708.967735</v>
      </c>
    </row>
    <row r="72" spans="1:11" ht="12.75" customHeight="1" x14ac:dyDescent="0.3">
      <c r="A72" s="64" t="s">
        <v>278</v>
      </c>
      <c r="B72" s="20">
        <v>3012</v>
      </c>
      <c r="C72" s="65" t="s">
        <v>252</v>
      </c>
      <c r="D72" s="21">
        <f t="shared" ca="1" si="11"/>
        <v>0</v>
      </c>
      <c r="E72" s="21">
        <f t="shared" ca="1" si="11"/>
        <v>202156515.98000008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2">
        <f t="shared" ca="1" si="10"/>
        <v>202156515.98000008</v>
      </c>
    </row>
    <row r="73" spans="1:11" ht="12.75" customHeight="1" x14ac:dyDescent="0.3">
      <c r="A73" s="64" t="s">
        <v>280</v>
      </c>
      <c r="B73" s="20">
        <v>3016</v>
      </c>
      <c r="C73" s="65" t="s">
        <v>252</v>
      </c>
      <c r="D73" s="21">
        <f t="shared" ca="1" si="11"/>
        <v>0</v>
      </c>
      <c r="E73" s="21">
        <f t="shared" ca="1" si="11"/>
        <v>2626628.6899996866</v>
      </c>
      <c r="F73" s="21">
        <f t="shared" ca="1" si="11"/>
        <v>0</v>
      </c>
      <c r="G73" s="21">
        <f t="shared" ca="1" si="11"/>
        <v>0</v>
      </c>
      <c r="H73" s="21">
        <f t="shared" ca="1" si="11"/>
        <v>0</v>
      </c>
      <c r="I73" s="21">
        <f t="shared" ca="1" si="11"/>
        <v>0</v>
      </c>
      <c r="J73" s="21">
        <f t="shared" ca="1" si="11"/>
        <v>0</v>
      </c>
      <c r="K73" s="22">
        <f t="shared" ca="1" si="10"/>
        <v>2626628.6899996866</v>
      </c>
    </row>
    <row r="74" spans="1:11" ht="12.75" customHeight="1" x14ac:dyDescent="0.3">
      <c r="A74" s="64" t="s">
        <v>282</v>
      </c>
      <c r="B74" s="20">
        <v>3017</v>
      </c>
      <c r="C74" s="65" t="s">
        <v>252</v>
      </c>
      <c r="D74" s="21">
        <f t="shared" ca="1" si="11"/>
        <v>0</v>
      </c>
      <c r="E74" s="21">
        <f t="shared" ca="1" si="11"/>
        <v>65366485.600000016</v>
      </c>
      <c r="F74" s="21">
        <f t="shared" ca="1" si="11"/>
        <v>0</v>
      </c>
      <c r="G74" s="21">
        <f t="shared" ca="1" si="11"/>
        <v>0</v>
      </c>
      <c r="H74" s="21">
        <f t="shared" ca="1" si="11"/>
        <v>0</v>
      </c>
      <c r="I74" s="21">
        <f t="shared" ca="1" si="11"/>
        <v>0</v>
      </c>
      <c r="J74" s="21">
        <f t="shared" ca="1" si="11"/>
        <v>0</v>
      </c>
      <c r="K74" s="22">
        <f t="shared" ca="1" si="10"/>
        <v>65366485.600000016</v>
      </c>
    </row>
    <row r="75" spans="1:11" ht="13.8" x14ac:dyDescent="0.3">
      <c r="A75" s="64" t="s">
        <v>284</v>
      </c>
      <c r="B75" s="20">
        <v>3018</v>
      </c>
      <c r="C75" s="65" t="s">
        <v>252</v>
      </c>
      <c r="D75" s="21">
        <f t="shared" ca="1" si="11"/>
        <v>0</v>
      </c>
      <c r="E75" s="21">
        <f t="shared" ca="1" si="11"/>
        <v>239288889.5639351</v>
      </c>
      <c r="F75" s="21">
        <f t="shared" ca="1" si="11"/>
        <v>0</v>
      </c>
      <c r="G75" s="21">
        <f t="shared" ca="1" si="11"/>
        <v>0</v>
      </c>
      <c r="H75" s="21">
        <f t="shared" ca="1" si="11"/>
        <v>0</v>
      </c>
      <c r="I75" s="21">
        <f t="shared" ca="1" si="11"/>
        <v>0</v>
      </c>
      <c r="J75" s="21">
        <f t="shared" ca="1" si="11"/>
        <v>0</v>
      </c>
      <c r="K75" s="22">
        <f t="shared" ca="1" si="10"/>
        <v>239288889.5639351</v>
      </c>
    </row>
    <row r="76" spans="1:11" ht="13.8" x14ac:dyDescent="0.3">
      <c r="A76" s="66" t="s">
        <v>286</v>
      </c>
      <c r="B76" s="55">
        <v>9000</v>
      </c>
      <c r="C76" s="65" t="s">
        <v>287</v>
      </c>
      <c r="D76" s="56">
        <f t="shared" ref="D76:K76" ca="1" si="12">SUMIF($C$7:$C$75,"HD",D$7:D$75)</f>
        <v>0</v>
      </c>
      <c r="E76" s="56">
        <f t="shared" ca="1" si="12"/>
        <v>0</v>
      </c>
      <c r="F76" s="56">
        <f t="shared" ca="1" si="12"/>
        <v>0</v>
      </c>
      <c r="G76" s="56">
        <f t="shared" ca="1" si="12"/>
        <v>0</v>
      </c>
      <c r="H76" s="56">
        <f t="shared" ca="1" si="12"/>
        <v>0</v>
      </c>
      <c r="I76" s="56">
        <f t="shared" ca="1" si="12"/>
        <v>0</v>
      </c>
      <c r="J76" s="56">
        <f t="shared" ca="1" si="12"/>
        <v>0</v>
      </c>
      <c r="K76" s="56">
        <f t="shared" ca="1" si="12"/>
        <v>0</v>
      </c>
    </row>
    <row r="77" spans="1:11" ht="13.8" x14ac:dyDescent="0.3">
      <c r="A77" s="66" t="s">
        <v>289</v>
      </c>
      <c r="B77" s="55">
        <v>9001</v>
      </c>
      <c r="C77" s="65" t="s">
        <v>290</v>
      </c>
      <c r="D77" s="56">
        <f t="shared" ref="D77:K77" ca="1" si="13">SUMIF($C$7:$C$75,"H",D$7:D$75)+SUMIF($C$7:$C$75,"E",D$7:D$75)</f>
        <v>28568696.569999989</v>
      </c>
      <c r="E77" s="56">
        <f t="shared" ca="1" si="13"/>
        <v>22550550053.820801</v>
      </c>
      <c r="F77" s="56">
        <f t="shared" ca="1" si="13"/>
        <v>0</v>
      </c>
      <c r="G77" s="56">
        <f t="shared" ca="1" si="13"/>
        <v>0</v>
      </c>
      <c r="H77" s="56">
        <f t="shared" ca="1" si="13"/>
        <v>0</v>
      </c>
      <c r="I77" s="56">
        <f t="shared" ca="1" si="13"/>
        <v>0</v>
      </c>
      <c r="J77" s="56">
        <f t="shared" ca="1" si="13"/>
        <v>0</v>
      </c>
      <c r="K77" s="56">
        <f t="shared" ca="1" si="13"/>
        <v>22579118750.3908</v>
      </c>
    </row>
    <row r="78" spans="1:11" ht="13.8" x14ac:dyDescent="0.3">
      <c r="A78" s="66" t="s">
        <v>292</v>
      </c>
      <c r="B78" s="55">
        <v>9003</v>
      </c>
      <c r="C78" s="65" t="s">
        <v>293</v>
      </c>
      <c r="D78" s="56">
        <f t="shared" ref="D78:J78" ca="1" si="14">D76+D77</f>
        <v>28568696.569999989</v>
      </c>
      <c r="E78" s="56">
        <f t="shared" ca="1" si="14"/>
        <v>22550550053.820801</v>
      </c>
      <c r="F78" s="56">
        <f t="shared" ca="1" si="14"/>
        <v>0</v>
      </c>
      <c r="G78" s="56">
        <f t="shared" ca="1" si="14"/>
        <v>0</v>
      </c>
      <c r="H78" s="56">
        <f t="shared" ca="1" si="14"/>
        <v>0</v>
      </c>
      <c r="I78" s="56">
        <f t="shared" ca="1" si="14"/>
        <v>0</v>
      </c>
      <c r="J78" s="56">
        <f t="shared" ca="1" si="14"/>
        <v>0</v>
      </c>
      <c r="K78" s="56">
        <f ca="1">K76+K77</f>
        <v>22579118750.3908</v>
      </c>
    </row>
  </sheetData>
  <mergeCells count="1">
    <mergeCell ref="E2:G2"/>
  </mergeCells>
  <dataValidations count="1">
    <dataValidation type="list" allowBlank="1" showInputMessage="1" showErrorMessage="1" sqref="B2" xr:uid="{2A093DC9-68F7-4C56-9D3F-B2A92BF8479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59BB-C65C-4CFE-83D3-79399F09C776}">
  <dimension ref="A1:DM144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3" width="18.88671875" style="3" customWidth="1"/>
    <col min="114" max="117" width="15.5546875" style="3" customWidth="1"/>
    <col min="118" max="118" width="14.6640625" style="3" customWidth="1"/>
    <col min="119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8</v>
      </c>
      <c r="B2" s="2"/>
      <c r="C2" s="2"/>
    </row>
    <row r="3" spans="1:117" ht="15" customHeight="1" x14ac:dyDescent="0.3">
      <c r="A3" s="4" t="s">
        <v>357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313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314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315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356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12045864.51</v>
      </c>
      <c r="E7" s="21">
        <v>0</v>
      </c>
      <c r="F7" s="21">
        <v>0</v>
      </c>
      <c r="G7" s="21">
        <v>12045864.51</v>
      </c>
      <c r="H7" s="21">
        <v>217054.99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48167218.240000002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284055.11</v>
      </c>
      <c r="Z7" s="21">
        <v>14282535.710000001</v>
      </c>
      <c r="AA7" s="21">
        <v>0</v>
      </c>
      <c r="AB7" s="21">
        <v>2090635.64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4298961.78</v>
      </c>
      <c r="AN7" s="21">
        <v>0</v>
      </c>
      <c r="AO7" s="21">
        <v>0</v>
      </c>
      <c r="AP7" s="21">
        <v>37937.480000000003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4240063.55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73592.72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85737919.730000004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2009530126.2399983</v>
      </c>
      <c r="E8" s="21">
        <v>88196100.639999866</v>
      </c>
      <c r="F8" s="21">
        <v>1054896149.7399998</v>
      </c>
      <c r="G8" s="21">
        <v>866437875.8599987</v>
      </c>
      <c r="H8" s="21">
        <v>153049183.92000008</v>
      </c>
      <c r="I8" s="21">
        <v>207369.09000015259</v>
      </c>
      <c r="J8" s="21">
        <v>77976.440000001341</v>
      </c>
      <c r="K8" s="21">
        <v>0</v>
      </c>
      <c r="L8" s="21">
        <v>0</v>
      </c>
      <c r="M8" s="21">
        <v>0</v>
      </c>
      <c r="N8" s="21">
        <v>0</v>
      </c>
      <c r="O8" s="21">
        <v>78276936.139999986</v>
      </c>
      <c r="P8" s="21">
        <v>0</v>
      </c>
      <c r="Q8" s="21">
        <v>7155675.9899999499</v>
      </c>
      <c r="R8" s="21">
        <v>0</v>
      </c>
      <c r="S8" s="21">
        <v>0</v>
      </c>
      <c r="T8" s="21">
        <v>443777452.66000032</v>
      </c>
      <c r="U8" s="21">
        <v>0</v>
      </c>
      <c r="V8" s="21">
        <v>35041404.559999943</v>
      </c>
      <c r="W8" s="21">
        <v>278236321.11999989</v>
      </c>
      <c r="X8" s="21">
        <v>8487</v>
      </c>
      <c r="Y8" s="21">
        <v>39482315.459999979</v>
      </c>
      <c r="Z8" s="21">
        <v>277806689.96999997</v>
      </c>
      <c r="AA8" s="21">
        <v>15415.999999999854</v>
      </c>
      <c r="AB8" s="21">
        <v>0</v>
      </c>
      <c r="AC8" s="21">
        <v>364760.45000000298</v>
      </c>
      <c r="AD8" s="21">
        <v>2565253.2700000405</v>
      </c>
      <c r="AE8" s="21">
        <v>0</v>
      </c>
      <c r="AF8" s="21">
        <v>1333268.1499999985</v>
      </c>
      <c r="AG8" s="21">
        <v>2646657.6699999869</v>
      </c>
      <c r="AH8" s="21">
        <v>2807071.4300000072</v>
      </c>
      <c r="AI8" s="21">
        <v>0</v>
      </c>
      <c r="AJ8" s="21">
        <v>125481.35000000009</v>
      </c>
      <c r="AK8" s="21">
        <v>72172.920000000042</v>
      </c>
      <c r="AL8" s="21">
        <v>0</v>
      </c>
      <c r="AM8" s="21">
        <v>39306324.800000012</v>
      </c>
      <c r="AN8" s="21">
        <v>0</v>
      </c>
      <c r="AO8" s="21">
        <v>0</v>
      </c>
      <c r="AP8" s="21">
        <v>927514.9299999997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6532612.5899999738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60617839.440000027</v>
      </c>
      <c r="BN8" s="21">
        <v>35648.150000000373</v>
      </c>
      <c r="BO8" s="21">
        <v>0</v>
      </c>
      <c r="BP8" s="21">
        <v>2631462422.4200001</v>
      </c>
      <c r="BQ8" s="21">
        <v>408705.8900000006</v>
      </c>
      <c r="BR8" s="21">
        <v>80087256.450000167</v>
      </c>
      <c r="BS8" s="21">
        <v>39264507.470000029</v>
      </c>
      <c r="BT8" s="21">
        <v>0</v>
      </c>
      <c r="BU8" s="21">
        <v>0</v>
      </c>
      <c r="BV8" s="21">
        <v>-3548035.3300000131</v>
      </c>
      <c r="BW8" s="21">
        <v>0</v>
      </c>
      <c r="BX8" s="21">
        <v>564463.46</v>
      </c>
      <c r="BY8" s="21">
        <v>0</v>
      </c>
      <c r="BZ8" s="21">
        <v>0</v>
      </c>
      <c r="CA8" s="21">
        <v>15329497.830000002</v>
      </c>
      <c r="CB8" s="21">
        <v>211489610.13000003</v>
      </c>
      <c r="CC8" s="21">
        <v>1951766.45</v>
      </c>
      <c r="CD8" s="21">
        <v>93051341.280000001</v>
      </c>
      <c r="CE8" s="21">
        <v>-3428.5699999998324</v>
      </c>
      <c r="CF8" s="21">
        <v>0</v>
      </c>
      <c r="CG8" s="21">
        <v>1993649.7300000002</v>
      </c>
      <c r="CH8" s="21">
        <v>15873793.810000001</v>
      </c>
      <c r="CI8" s="21">
        <v>0</v>
      </c>
      <c r="CJ8" s="22">
        <v>1040307949.9800005</v>
      </c>
      <c r="CK8" s="21">
        <v>0</v>
      </c>
      <c r="CL8" s="21">
        <v>0</v>
      </c>
      <c r="CM8" s="22">
        <v>118363204.75999999</v>
      </c>
      <c r="CN8" s="21">
        <v>57572.03</v>
      </c>
      <c r="CO8" s="21">
        <v>118305632.72999999</v>
      </c>
      <c r="CP8" s="22">
        <v>921944745.22000051</v>
      </c>
      <c r="CQ8" s="21">
        <v>13046836.45999999</v>
      </c>
      <c r="CR8" s="21">
        <v>908897908.76000047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7568233460.7399979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389218666.61000001</v>
      </c>
      <c r="E9" s="21">
        <v>5126018.7200000035</v>
      </c>
      <c r="F9" s="21">
        <v>212597498.78999999</v>
      </c>
      <c r="G9" s="21">
        <v>171495149.09999999</v>
      </c>
      <c r="H9" s="21">
        <v>91813820.079999939</v>
      </c>
      <c r="I9" s="21">
        <v>1730904.6499999997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53233634.729999997</v>
      </c>
      <c r="P9" s="21">
        <v>0</v>
      </c>
      <c r="Q9" s="21">
        <v>21082049.400000002</v>
      </c>
      <c r="R9" s="21">
        <v>0</v>
      </c>
      <c r="S9" s="21">
        <v>0</v>
      </c>
      <c r="T9" s="21">
        <v>724509133.93999994</v>
      </c>
      <c r="U9" s="21">
        <v>161354442.74000004</v>
      </c>
      <c r="V9" s="21">
        <v>1581927.0600000003</v>
      </c>
      <c r="W9" s="21">
        <v>9472149.2199999969</v>
      </c>
      <c r="X9" s="21">
        <v>0</v>
      </c>
      <c r="Y9" s="21">
        <v>1062249.1599999997</v>
      </c>
      <c r="Z9" s="21">
        <v>67401942.990000159</v>
      </c>
      <c r="AA9" s="21">
        <v>0</v>
      </c>
      <c r="AB9" s="21">
        <v>0</v>
      </c>
      <c r="AC9" s="21">
        <v>669227.26999999979</v>
      </c>
      <c r="AD9" s="21">
        <v>680853.50999999978</v>
      </c>
      <c r="AE9" s="21">
        <v>0</v>
      </c>
      <c r="AF9" s="21">
        <v>58725.499999999993</v>
      </c>
      <c r="AG9" s="21">
        <v>0</v>
      </c>
      <c r="AH9" s="21">
        <v>3423968.95</v>
      </c>
      <c r="AI9" s="21">
        <v>0</v>
      </c>
      <c r="AJ9" s="21">
        <v>4318916.93</v>
      </c>
      <c r="AK9" s="21">
        <v>480</v>
      </c>
      <c r="AL9" s="21">
        <v>0</v>
      </c>
      <c r="AM9" s="21">
        <v>51420237.510000005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3750549.8200000008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3982.2699999999995</v>
      </c>
      <c r="BO9" s="21">
        <v>0</v>
      </c>
      <c r="BP9" s="21">
        <v>44109680.219999984</v>
      </c>
      <c r="BQ9" s="21">
        <v>99014445.959999993</v>
      </c>
      <c r="BR9" s="21">
        <v>51412652.149999984</v>
      </c>
      <c r="BS9" s="21">
        <v>17982654.470000006</v>
      </c>
      <c r="BT9" s="21">
        <v>0</v>
      </c>
      <c r="BU9" s="21">
        <v>0</v>
      </c>
      <c r="BV9" s="21">
        <v>21275487.969999999</v>
      </c>
      <c r="BW9" s="21">
        <v>0</v>
      </c>
      <c r="BX9" s="21">
        <v>20.63</v>
      </c>
      <c r="BY9" s="21">
        <v>0</v>
      </c>
      <c r="BZ9" s="21">
        <v>0</v>
      </c>
      <c r="CA9" s="21">
        <v>2277.11</v>
      </c>
      <c r="CB9" s="21">
        <v>-301489.91000000003</v>
      </c>
      <c r="CC9" s="21">
        <v>38176.789999999994</v>
      </c>
      <c r="CD9" s="21">
        <v>361508.73000000004</v>
      </c>
      <c r="CE9" s="21">
        <v>0</v>
      </c>
      <c r="CF9" s="21">
        <v>0</v>
      </c>
      <c r="CG9" s="21">
        <v>868.83</v>
      </c>
      <c r="CH9" s="21">
        <v>95007.89</v>
      </c>
      <c r="CI9" s="21">
        <v>0</v>
      </c>
      <c r="CJ9" s="22">
        <v>2531148990.1800036</v>
      </c>
      <c r="CK9" s="21">
        <v>0</v>
      </c>
      <c r="CL9" s="21">
        <v>250196.11000000002</v>
      </c>
      <c r="CM9" s="22">
        <v>772921870.94000149</v>
      </c>
      <c r="CN9" s="21">
        <v>169670467.08000007</v>
      </c>
      <c r="CO9" s="21">
        <v>603251403.86000144</v>
      </c>
      <c r="CP9" s="22">
        <v>1757976923.130002</v>
      </c>
      <c r="CQ9" s="21">
        <v>385498031.4100014</v>
      </c>
      <c r="CR9" s="21">
        <v>1372478891.7200007</v>
      </c>
      <c r="CS9" s="21">
        <v>1903661.8799999997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4353831805.2400036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2850180563.6700001</v>
      </c>
      <c r="E10" s="21">
        <v>427415839.33626366</v>
      </c>
      <c r="F10" s="21">
        <v>1093861141.3594246</v>
      </c>
      <c r="G10" s="21">
        <v>1328903582.9743116</v>
      </c>
      <c r="H10" s="21">
        <v>2405111.1900000004</v>
      </c>
      <c r="I10" s="21">
        <v>27661716.669999901</v>
      </c>
      <c r="J10" s="21">
        <v>0</v>
      </c>
      <c r="K10" s="21">
        <v>24025185.280000001</v>
      </c>
      <c r="L10" s="21">
        <v>0</v>
      </c>
      <c r="M10" s="21">
        <v>0</v>
      </c>
      <c r="N10" s="21">
        <v>0</v>
      </c>
      <c r="O10" s="21">
        <v>219905795.14000002</v>
      </c>
      <c r="P10" s="21">
        <v>0</v>
      </c>
      <c r="Q10" s="21">
        <v>423724084.49000001</v>
      </c>
      <c r="R10" s="21">
        <v>0</v>
      </c>
      <c r="S10" s="21">
        <v>0</v>
      </c>
      <c r="T10" s="21">
        <v>1749675683.10989</v>
      </c>
      <c r="U10" s="21">
        <v>0</v>
      </c>
      <c r="V10" s="21">
        <v>510564267.84999299</v>
      </c>
      <c r="W10" s="21">
        <v>113675921.280001</v>
      </c>
      <c r="X10" s="21">
        <v>2365.2100000006599</v>
      </c>
      <c r="Y10" s="21">
        <v>80927711.280000001</v>
      </c>
      <c r="Z10" s="21">
        <v>442698825.740071</v>
      </c>
      <c r="AA10" s="21">
        <v>3.0013325158506632E-11</v>
      </c>
      <c r="AB10" s="21">
        <v>0</v>
      </c>
      <c r="AC10" s="21">
        <v>371186.94999994012</v>
      </c>
      <c r="AD10" s="21">
        <v>27915243.8699991</v>
      </c>
      <c r="AE10" s="21">
        <v>0</v>
      </c>
      <c r="AF10" s="21">
        <v>172444.38</v>
      </c>
      <c r="AG10" s="21">
        <v>117856840.43000001</v>
      </c>
      <c r="AH10" s="21">
        <v>9879023.2100000009</v>
      </c>
      <c r="AI10" s="21">
        <v>97781.659999999989</v>
      </c>
      <c r="AJ10" s="21">
        <v>23348414.170000002</v>
      </c>
      <c r="AK10" s="21">
        <v>0</v>
      </c>
      <c r="AL10" s="21">
        <v>0</v>
      </c>
      <c r="AM10" s="21">
        <v>234283695.39999998</v>
      </c>
      <c r="AN10" s="21">
        <v>0</v>
      </c>
      <c r="AO10" s="21">
        <v>0</v>
      </c>
      <c r="AP10" s="21">
        <v>119469.85000000002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36048254.540002793</v>
      </c>
      <c r="BE10" s="21">
        <v>0</v>
      </c>
      <c r="BF10" s="21">
        <v>0</v>
      </c>
      <c r="BG10" s="21">
        <v>0</v>
      </c>
      <c r="BH10" s="21">
        <v>0</v>
      </c>
      <c r="BI10" s="21">
        <v>63783351.390000001</v>
      </c>
      <c r="BJ10" s="21">
        <v>0</v>
      </c>
      <c r="BK10" s="21">
        <v>0</v>
      </c>
      <c r="BL10" s="21">
        <v>0</v>
      </c>
      <c r="BM10" s="21">
        <v>92766833.400000006</v>
      </c>
      <c r="BN10" s="21">
        <v>25244672.980000399</v>
      </c>
      <c r="BO10" s="21">
        <v>0</v>
      </c>
      <c r="BP10" s="21">
        <v>17420827.189999901</v>
      </c>
      <c r="BQ10" s="21">
        <v>16762529.689999999</v>
      </c>
      <c r="BR10" s="21">
        <v>164215625.72</v>
      </c>
      <c r="BS10" s="21">
        <v>19785131.150000002</v>
      </c>
      <c r="BT10" s="21">
        <v>0</v>
      </c>
      <c r="BU10" s="21">
        <v>0</v>
      </c>
      <c r="BV10" s="21">
        <v>753222.86</v>
      </c>
      <c r="BW10" s="21">
        <v>0</v>
      </c>
      <c r="BX10" s="21">
        <v>1496501.37</v>
      </c>
      <c r="BY10" s="21">
        <v>0</v>
      </c>
      <c r="BZ10" s="21">
        <v>158126872.50999999</v>
      </c>
      <c r="CA10" s="21">
        <v>43985446.560000002</v>
      </c>
      <c r="CB10" s="21">
        <v>528045830.89999998</v>
      </c>
      <c r="CC10" s="21">
        <v>4453255.3099999996</v>
      </c>
      <c r="CD10" s="21">
        <v>270503681.14999998</v>
      </c>
      <c r="CE10" s="21">
        <v>31626565</v>
      </c>
      <c r="CF10" s="21">
        <v>0</v>
      </c>
      <c r="CG10" s="21">
        <v>5841100.4800000004</v>
      </c>
      <c r="CH10" s="21">
        <v>45247305.630000003</v>
      </c>
      <c r="CI10" s="21">
        <v>17580.919999999998</v>
      </c>
      <c r="CJ10" s="22">
        <v>337256279.00994951</v>
      </c>
      <c r="CK10" s="21">
        <v>31620.889999899999</v>
      </c>
      <c r="CL10" s="21">
        <v>2913</v>
      </c>
      <c r="CM10" s="22">
        <v>125157293.339981</v>
      </c>
      <c r="CN10" s="21">
        <v>55817084.172686398</v>
      </c>
      <c r="CO10" s="21">
        <v>69340209.167294607</v>
      </c>
      <c r="CP10" s="22">
        <v>212064451.77996862</v>
      </c>
      <c r="CQ10" s="21">
        <v>80447368.509984314</v>
      </c>
      <c r="CR10" s="21">
        <v>131617083.2699843</v>
      </c>
      <c r="CS10" s="21">
        <v>5327761.6799999606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8728199960.2699051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10608147.140000001</v>
      </c>
      <c r="E11" s="21">
        <v>233564.96</v>
      </c>
      <c r="F11" s="21">
        <v>2099789.08</v>
      </c>
      <c r="G11" s="21">
        <v>8274793.0999999996</v>
      </c>
      <c r="H11" s="21">
        <v>0</v>
      </c>
      <c r="I11" s="21">
        <v>2347597.9</v>
      </c>
      <c r="J11" s="21">
        <v>0</v>
      </c>
      <c r="K11" s="21">
        <v>2091289.08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774361700.79999995</v>
      </c>
      <c r="U11" s="21">
        <v>2182.23</v>
      </c>
      <c r="V11" s="21">
        <v>9603800.8000000007</v>
      </c>
      <c r="W11" s="21">
        <v>64581125.310000002</v>
      </c>
      <c r="X11" s="21">
        <v>3335</v>
      </c>
      <c r="Y11" s="21">
        <v>211577.1</v>
      </c>
      <c r="Z11" s="21">
        <v>3265757.31</v>
      </c>
      <c r="AA11" s="21">
        <v>476.6</v>
      </c>
      <c r="AB11" s="21">
        <v>0</v>
      </c>
      <c r="AC11" s="21">
        <v>0</v>
      </c>
      <c r="AD11" s="21">
        <v>42924.62</v>
      </c>
      <c r="AE11" s="21">
        <v>0</v>
      </c>
      <c r="AF11" s="21">
        <v>19158.900000000001</v>
      </c>
      <c r="AG11" s="21">
        <v>0</v>
      </c>
      <c r="AH11" s="21">
        <v>0</v>
      </c>
      <c r="AI11" s="21">
        <v>0</v>
      </c>
      <c r="AJ11" s="21">
        <v>1671176.4</v>
      </c>
      <c r="AK11" s="21">
        <v>-2085.0500000000002</v>
      </c>
      <c r="AL11" s="21">
        <v>0</v>
      </c>
      <c r="AM11" s="21">
        <v>1472.5</v>
      </c>
      <c r="AN11" s="21">
        <v>0</v>
      </c>
      <c r="AO11" s="21">
        <v>0</v>
      </c>
      <c r="AP11" s="21">
        <v>1983</v>
      </c>
      <c r="AQ11" s="21">
        <v>0</v>
      </c>
      <c r="AR11" s="21">
        <v>0</v>
      </c>
      <c r="AS11" s="21">
        <v>0</v>
      </c>
      <c r="AT11" s="21">
        <v>18639019.039999999</v>
      </c>
      <c r="AU11" s="21">
        <v>7918.13</v>
      </c>
      <c r="AV11" s="21">
        <v>67377.8</v>
      </c>
      <c r="AW11" s="21">
        <v>0</v>
      </c>
      <c r="AX11" s="21">
        <v>29498.34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2885877.53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3055.62</v>
      </c>
      <c r="BM11" s="21">
        <v>0</v>
      </c>
      <c r="BN11" s="21">
        <v>36868664.659999996</v>
      </c>
      <c r="BO11" s="21">
        <v>0</v>
      </c>
      <c r="BP11" s="21">
        <v>661501.55000000005</v>
      </c>
      <c r="BQ11" s="21">
        <v>0</v>
      </c>
      <c r="BR11" s="21">
        <v>274052.44</v>
      </c>
      <c r="BS11" s="21">
        <v>704909</v>
      </c>
      <c r="BT11" s="21">
        <v>0</v>
      </c>
      <c r="BU11" s="21">
        <v>0</v>
      </c>
      <c r="BV11" s="21">
        <v>0</v>
      </c>
      <c r="BW11" s="21">
        <v>0</v>
      </c>
      <c r="BX11" s="21">
        <v>563954.46</v>
      </c>
      <c r="BY11" s="21">
        <v>0</v>
      </c>
      <c r="BZ11" s="21">
        <v>0</v>
      </c>
      <c r="CA11" s="21">
        <v>15350653.74</v>
      </c>
      <c r="CB11" s="21">
        <v>212850710.88</v>
      </c>
      <c r="CC11" s="21">
        <v>1910857.78</v>
      </c>
      <c r="CD11" s="21">
        <v>92113763.790000007</v>
      </c>
      <c r="CE11" s="21">
        <v>0</v>
      </c>
      <c r="CF11" s="21">
        <v>0</v>
      </c>
      <c r="CG11" s="21">
        <v>2001770.08</v>
      </c>
      <c r="CH11" s="21">
        <v>15735097.949999999</v>
      </c>
      <c r="CI11" s="21">
        <v>0</v>
      </c>
      <c r="CJ11" s="22">
        <v>45344081.950000003</v>
      </c>
      <c r="CK11" s="21">
        <v>3637.5</v>
      </c>
      <c r="CL11" s="21">
        <v>3222</v>
      </c>
      <c r="CM11" s="22">
        <v>32543849.91</v>
      </c>
      <c r="CN11" s="21">
        <v>0</v>
      </c>
      <c r="CO11" s="21">
        <v>32543849.91</v>
      </c>
      <c r="CP11" s="22">
        <v>12793372.539999999</v>
      </c>
      <c r="CQ11" s="21">
        <v>0</v>
      </c>
      <c r="CR11" s="21">
        <v>12793372.539999999</v>
      </c>
      <c r="CS11" s="21">
        <v>68796.061199999996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1314893180.4411998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41330339.916249484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41330339.916249484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165515026.09999999</v>
      </c>
      <c r="E13" s="21">
        <v>246227.23</v>
      </c>
      <c r="F13" s="21">
        <v>80328565.679999992</v>
      </c>
      <c r="G13" s="21">
        <v>84940233.189999998</v>
      </c>
      <c r="H13" s="21">
        <v>9036701.3900000006</v>
      </c>
      <c r="I13" s="21">
        <v>115564.81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14113982.01</v>
      </c>
      <c r="P13" s="21">
        <v>0</v>
      </c>
      <c r="Q13" s="21">
        <v>490451.22</v>
      </c>
      <c r="R13" s="21">
        <v>0</v>
      </c>
      <c r="S13" s="21">
        <v>0</v>
      </c>
      <c r="T13" s="21">
        <v>870027508.98000002</v>
      </c>
      <c r="U13" s="21">
        <v>11120480.717405999</v>
      </c>
      <c r="V13" s="21">
        <v>20207235.629999999</v>
      </c>
      <c r="W13" s="21">
        <v>13363940.07</v>
      </c>
      <c r="X13" s="21">
        <v>0</v>
      </c>
      <c r="Y13" s="21">
        <v>9262.25</v>
      </c>
      <c r="Z13" s="21">
        <v>889544.28</v>
      </c>
      <c r="AA13" s="21">
        <v>0</v>
      </c>
      <c r="AB13" s="21">
        <v>0</v>
      </c>
      <c r="AC13" s="21">
        <v>151570.71</v>
      </c>
      <c r="AD13" s="21">
        <v>16134231.02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1379780.68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692355.3</v>
      </c>
      <c r="AV13" s="21">
        <v>125332.44</v>
      </c>
      <c r="AW13" s="21">
        <v>0</v>
      </c>
      <c r="AX13" s="21">
        <v>150321.70000000001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6809.95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30153.03</v>
      </c>
      <c r="BO13" s="21">
        <v>0</v>
      </c>
      <c r="BP13" s="21">
        <v>8200325.6900000004</v>
      </c>
      <c r="BQ13" s="21">
        <v>175434.21</v>
      </c>
      <c r="BR13" s="21">
        <v>30106711.469999999</v>
      </c>
      <c r="BS13" s="21">
        <v>13303501.470000001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70568.319999999992</v>
      </c>
      <c r="CK13" s="21">
        <v>0</v>
      </c>
      <c r="CL13" s="21">
        <v>0</v>
      </c>
      <c r="CM13" s="22">
        <v>67559.839999999997</v>
      </c>
      <c r="CN13" s="21">
        <v>0</v>
      </c>
      <c r="CO13" s="21">
        <v>67559.839999999997</v>
      </c>
      <c r="CP13" s="22">
        <v>3008.48</v>
      </c>
      <c r="CQ13" s="21">
        <v>0</v>
      </c>
      <c r="CR13" s="21">
        <v>3008.48</v>
      </c>
      <c r="CS13" s="21">
        <v>66220.320000000007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1175483013.7674062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1486929421.1900001</v>
      </c>
      <c r="E14" s="21">
        <v>419838.93999999994</v>
      </c>
      <c r="F14" s="21">
        <v>324355145.51364022</v>
      </c>
      <c r="G14" s="21">
        <v>1162154436.7363598</v>
      </c>
      <c r="H14" s="21">
        <v>7853875.9399999995</v>
      </c>
      <c r="I14" s="21">
        <v>17452.510000000002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7932572.8600000003</v>
      </c>
      <c r="P14" s="21">
        <v>0</v>
      </c>
      <c r="Q14" s="21">
        <v>78715.89</v>
      </c>
      <c r="R14" s="21">
        <v>0</v>
      </c>
      <c r="S14" s="21">
        <v>0</v>
      </c>
      <c r="T14" s="21">
        <v>1369783997.6799998</v>
      </c>
      <c r="U14" s="21">
        <v>101350330.91</v>
      </c>
      <c r="V14" s="21">
        <v>1799170.3100000019</v>
      </c>
      <c r="W14" s="21">
        <v>21673122.090000004</v>
      </c>
      <c r="X14" s="21">
        <v>0</v>
      </c>
      <c r="Y14" s="21">
        <v>1160403.03</v>
      </c>
      <c r="Z14" s="21">
        <v>11160569.099999998</v>
      </c>
      <c r="AA14" s="21">
        <v>0</v>
      </c>
      <c r="AB14" s="21">
        <v>0</v>
      </c>
      <c r="AC14" s="21">
        <v>118072.94</v>
      </c>
      <c r="AD14" s="21">
        <v>514588.79000000015</v>
      </c>
      <c r="AE14" s="21">
        <v>50124.15</v>
      </c>
      <c r="AF14" s="21">
        <v>317703.43</v>
      </c>
      <c r="AG14" s="21">
        <v>0</v>
      </c>
      <c r="AH14" s="21">
        <v>0</v>
      </c>
      <c r="AI14" s="21">
        <v>0</v>
      </c>
      <c r="AJ14" s="21">
        <v>4393402.3899999997</v>
      </c>
      <c r="AK14" s="21">
        <v>0</v>
      </c>
      <c r="AL14" s="21">
        <v>0</v>
      </c>
      <c r="AM14" s="21">
        <v>3370822.8099999996</v>
      </c>
      <c r="AN14" s="21">
        <v>0</v>
      </c>
      <c r="AO14" s="21">
        <v>0</v>
      </c>
      <c r="AP14" s="21">
        <v>7685.6200000000008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730379.36000000103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9721.2300000000214</v>
      </c>
      <c r="BO14" s="21">
        <v>0</v>
      </c>
      <c r="BP14" s="21">
        <v>2891684.5700000003</v>
      </c>
      <c r="BQ14" s="21">
        <v>351851.73000000004</v>
      </c>
      <c r="BR14" s="21">
        <v>15197055.310000002</v>
      </c>
      <c r="BS14" s="21">
        <v>3243389.0600000005</v>
      </c>
      <c r="BT14" s="21">
        <v>0</v>
      </c>
      <c r="BU14" s="21">
        <v>0</v>
      </c>
      <c r="BV14" s="21">
        <v>0</v>
      </c>
      <c r="BW14" s="21">
        <v>0</v>
      </c>
      <c r="BX14" s="21">
        <v>940263.47</v>
      </c>
      <c r="BY14" s="21">
        <v>0</v>
      </c>
      <c r="BZ14" s="21">
        <v>0</v>
      </c>
      <c r="CA14" s="21">
        <v>25537837.600000001</v>
      </c>
      <c r="CB14" s="21">
        <v>353843896.18000001</v>
      </c>
      <c r="CC14" s="21">
        <v>3212299.04</v>
      </c>
      <c r="CD14" s="21">
        <v>154102815.91999999</v>
      </c>
      <c r="CE14" s="21">
        <v>0</v>
      </c>
      <c r="CF14" s="21">
        <v>0</v>
      </c>
      <c r="CG14" s="21">
        <v>3363351.3</v>
      </c>
      <c r="CH14" s="21">
        <v>26304724.129999999</v>
      </c>
      <c r="CI14" s="21">
        <v>0</v>
      </c>
      <c r="CJ14" s="22">
        <v>210834790.41000003</v>
      </c>
      <c r="CK14" s="21">
        <v>221696.710000038</v>
      </c>
      <c r="CL14" s="21">
        <v>0</v>
      </c>
      <c r="CM14" s="22">
        <v>55737600.739999995</v>
      </c>
      <c r="CN14" s="21">
        <v>885459.72</v>
      </c>
      <c r="CO14" s="21">
        <v>54852141.019999996</v>
      </c>
      <c r="CP14" s="22">
        <v>154875492.96000001</v>
      </c>
      <c r="CQ14" s="21">
        <v>5978114.0700000003</v>
      </c>
      <c r="CR14" s="21">
        <v>148897378.89000002</v>
      </c>
      <c r="CS14" s="21">
        <v>5986989.8700000197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3825063080.8199992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93600455.514285699</v>
      </c>
      <c r="BQ15" s="21">
        <v>0</v>
      </c>
      <c r="BR15" s="21">
        <v>0</v>
      </c>
      <c r="BS15" s="21">
        <v>5304597441.0861912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128.59047619047618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5398198025.1909533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39234858.658727005</v>
      </c>
      <c r="BJ16" s="21">
        <v>19825664.297629002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59060522.956356004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182919264</v>
      </c>
      <c r="E17" s="21">
        <v>-434511</v>
      </c>
      <c r="F17" s="21">
        <v>100327595</v>
      </c>
      <c r="G17" s="21">
        <v>83026180</v>
      </c>
      <c r="H17" s="21">
        <v>15252598</v>
      </c>
      <c r="I17" s="21">
        <v>73587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37445583.759999998</v>
      </c>
      <c r="P17" s="21">
        <v>0</v>
      </c>
      <c r="Q17" s="21">
        <v>3039634.78</v>
      </c>
      <c r="R17" s="21">
        <v>0</v>
      </c>
      <c r="S17" s="21">
        <v>0</v>
      </c>
      <c r="T17" s="21">
        <v>2987503.62</v>
      </c>
      <c r="U17" s="21">
        <v>0</v>
      </c>
      <c r="V17" s="21">
        <v>1557593.2999999998</v>
      </c>
      <c r="W17" s="21">
        <v>7094367.1200000001</v>
      </c>
      <c r="X17" s="21">
        <v>20666</v>
      </c>
      <c r="Y17" s="21">
        <v>11722021.77</v>
      </c>
      <c r="Z17" s="21">
        <v>26323538.5</v>
      </c>
      <c r="AA17" s="21">
        <v>0</v>
      </c>
      <c r="AB17" s="21">
        <v>0</v>
      </c>
      <c r="AC17" s="21">
        <v>547662.39</v>
      </c>
      <c r="AD17" s="21">
        <v>2493242.2599999998</v>
      </c>
      <c r="AE17" s="21">
        <v>0</v>
      </c>
      <c r="AF17" s="21">
        <v>541143.30000000005</v>
      </c>
      <c r="AG17" s="21">
        <v>21583.94</v>
      </c>
      <c r="AH17" s="21">
        <v>17700</v>
      </c>
      <c r="AI17" s="21">
        <v>0</v>
      </c>
      <c r="AJ17" s="21">
        <v>0</v>
      </c>
      <c r="AK17" s="21">
        <v>0</v>
      </c>
      <c r="AL17" s="21">
        <v>0</v>
      </c>
      <c r="AM17" s="21">
        <v>3987667.4</v>
      </c>
      <c r="AN17" s="21">
        <v>8428.57</v>
      </c>
      <c r="AO17" s="21">
        <v>0</v>
      </c>
      <c r="AP17" s="21">
        <v>114528.89</v>
      </c>
      <c r="AQ17" s="21">
        <v>0</v>
      </c>
      <c r="AR17" s="21">
        <v>0</v>
      </c>
      <c r="AS17" s="21">
        <v>0</v>
      </c>
      <c r="AT17" s="21">
        <v>280986249.76999998</v>
      </c>
      <c r="AU17" s="21">
        <v>21529841.780000001</v>
      </c>
      <c r="AV17" s="21">
        <v>33991763.969999999</v>
      </c>
      <c r="AW17" s="21">
        <v>0</v>
      </c>
      <c r="AX17" s="21">
        <v>18126523.280000001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-241141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42732349.039999999</v>
      </c>
      <c r="BO17" s="21">
        <v>0</v>
      </c>
      <c r="BP17" s="21">
        <v>83427579</v>
      </c>
      <c r="BQ17" s="21">
        <v>102647</v>
      </c>
      <c r="BR17" s="21">
        <v>82708451</v>
      </c>
      <c r="BS17" s="21">
        <v>7444091</v>
      </c>
      <c r="BT17" s="21">
        <v>0</v>
      </c>
      <c r="BU17" s="21">
        <v>0</v>
      </c>
      <c r="BV17" s="21">
        <v>236537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14496</v>
      </c>
      <c r="CT17" s="21">
        <v>350383.41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867578085.84999979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28858.74</v>
      </c>
      <c r="E18" s="21">
        <v>638.86474517824854</v>
      </c>
      <c r="F18" s="21">
        <v>18721.16454622629</v>
      </c>
      <c r="G18" s="21">
        <v>9498.7107085954631</v>
      </c>
      <c r="H18" s="21">
        <v>0</v>
      </c>
      <c r="I18" s="21">
        <v>86642.55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25000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2068.9</v>
      </c>
      <c r="X18" s="21">
        <v>0</v>
      </c>
      <c r="Y18" s="21">
        <v>15738</v>
      </c>
      <c r="Z18" s="21">
        <v>65269.03</v>
      </c>
      <c r="AA18" s="21">
        <v>0</v>
      </c>
      <c r="AB18" s="21">
        <v>0</v>
      </c>
      <c r="AC18" s="21">
        <v>2243.85</v>
      </c>
      <c r="AD18" s="21">
        <v>1505.94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1126229.94</v>
      </c>
      <c r="AK18" s="21">
        <v>0</v>
      </c>
      <c r="AL18" s="21">
        <v>0</v>
      </c>
      <c r="AM18" s="21">
        <v>22380.95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226239.66</v>
      </c>
      <c r="AU18" s="21">
        <v>364.44</v>
      </c>
      <c r="AV18" s="21">
        <v>0</v>
      </c>
      <c r="AW18" s="21">
        <v>0</v>
      </c>
      <c r="AX18" s="21">
        <v>486.99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14930.87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1678.24</v>
      </c>
      <c r="BO18" s="21">
        <v>0</v>
      </c>
      <c r="BP18" s="21">
        <v>2072.39</v>
      </c>
      <c r="BQ18" s="21">
        <v>0</v>
      </c>
      <c r="BR18" s="21">
        <v>67566.26999999999</v>
      </c>
      <c r="BS18" s="21">
        <v>3034.9399999999996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27836.004399999998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1720147.7043999997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7654325.5463199988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92565226.025043994</v>
      </c>
      <c r="BJ19" s="21">
        <v>4815167.590032001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105034719.16139598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11933506.01</v>
      </c>
      <c r="E20" s="21">
        <v>7448249.6100000003</v>
      </c>
      <c r="F20" s="21">
        <v>4119027.09</v>
      </c>
      <c r="G20" s="21">
        <v>366229.31</v>
      </c>
      <c r="H20" s="21">
        <v>0</v>
      </c>
      <c r="I20" s="21">
        <v>1985774.7900000003</v>
      </c>
      <c r="J20" s="21">
        <v>0</v>
      </c>
      <c r="K20" s="21">
        <v>0</v>
      </c>
      <c r="L20" s="21">
        <v>4500</v>
      </c>
      <c r="M20" s="21">
        <v>0</v>
      </c>
      <c r="N20" s="21">
        <v>0</v>
      </c>
      <c r="O20" s="21">
        <v>17209.68</v>
      </c>
      <c r="P20" s="21">
        <v>0</v>
      </c>
      <c r="Q20" s="21">
        <v>1719564.18</v>
      </c>
      <c r="R20" s="21">
        <v>0</v>
      </c>
      <c r="S20" s="21">
        <v>0</v>
      </c>
      <c r="T20" s="21">
        <v>267484945.60000002</v>
      </c>
      <c r="U20" s="21">
        <v>11330335.890000001</v>
      </c>
      <c r="V20" s="21">
        <v>2650394.0699999998</v>
      </c>
      <c r="W20" s="21">
        <v>11813766.33</v>
      </c>
      <c r="X20" s="21">
        <v>0</v>
      </c>
      <c r="Y20" s="21">
        <v>540538.69999999995</v>
      </c>
      <c r="Z20" s="21">
        <v>1898192.9500000002</v>
      </c>
      <c r="AA20" s="21">
        <v>0</v>
      </c>
      <c r="AB20" s="21">
        <v>0</v>
      </c>
      <c r="AC20" s="21">
        <v>142096.69999999998</v>
      </c>
      <c r="AD20" s="21">
        <v>429760.05000000005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1222385.03</v>
      </c>
      <c r="AK20" s="21">
        <v>0</v>
      </c>
      <c r="AL20" s="21">
        <v>0</v>
      </c>
      <c r="AM20" s="21">
        <v>662160.94999999995</v>
      </c>
      <c r="AN20" s="21">
        <v>0</v>
      </c>
      <c r="AO20" s="21">
        <v>0</v>
      </c>
      <c r="AP20" s="21">
        <v>560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555093.49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115621.64000000001</v>
      </c>
      <c r="BO20" s="21">
        <v>0</v>
      </c>
      <c r="BP20" s="21">
        <v>27914.760000000002</v>
      </c>
      <c r="BQ20" s="21">
        <v>80215.53</v>
      </c>
      <c r="BR20" s="21">
        <v>3337928.38</v>
      </c>
      <c r="BS20" s="21">
        <v>714770.72000000009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203061812.09</v>
      </c>
      <c r="CA20" s="21">
        <v>0</v>
      </c>
      <c r="CB20" s="21">
        <v>4189045.36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1044272.84</v>
      </c>
      <c r="CI20" s="21">
        <v>0</v>
      </c>
      <c r="CJ20" s="22">
        <v>22938620.419999998</v>
      </c>
      <c r="CK20" s="21">
        <v>43024.46</v>
      </c>
      <c r="CL20" s="21">
        <v>0</v>
      </c>
      <c r="CM20" s="22">
        <v>5496502.3099999996</v>
      </c>
      <c r="CN20" s="21">
        <v>645434.69000000006</v>
      </c>
      <c r="CO20" s="21">
        <v>4851067.6199999992</v>
      </c>
      <c r="CP20" s="22">
        <v>17399093.649999999</v>
      </c>
      <c r="CQ20" s="21">
        <v>2224077.67</v>
      </c>
      <c r="CR20" s="21">
        <v>15175015.98</v>
      </c>
      <c r="CS20" s="21">
        <v>315361.47000000003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550216347.63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30511139.489999998</v>
      </c>
      <c r="E21" s="21">
        <v>14515720.16</v>
      </c>
      <c r="F21" s="21">
        <v>7350771.9199999999</v>
      </c>
      <c r="G21" s="21">
        <v>8644647.4100000001</v>
      </c>
      <c r="H21" s="21">
        <v>0</v>
      </c>
      <c r="I21" s="21">
        <v>837389.17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72107.55</v>
      </c>
      <c r="P21" s="21">
        <v>0</v>
      </c>
      <c r="Q21" s="21">
        <v>0</v>
      </c>
      <c r="R21" s="21">
        <v>0</v>
      </c>
      <c r="S21" s="21">
        <v>0</v>
      </c>
      <c r="T21" s="21">
        <v>2315209.5699999998</v>
      </c>
      <c r="U21" s="21">
        <v>7376465.21</v>
      </c>
      <c r="V21" s="21">
        <v>3852355.32</v>
      </c>
      <c r="W21" s="21">
        <v>55846035.600000001</v>
      </c>
      <c r="X21" s="21">
        <v>0</v>
      </c>
      <c r="Y21" s="21">
        <v>395880.67</v>
      </c>
      <c r="Z21" s="21">
        <v>964789.9</v>
      </c>
      <c r="AA21" s="21">
        <v>0</v>
      </c>
      <c r="AB21" s="21">
        <v>0</v>
      </c>
      <c r="AC21" s="21">
        <v>104727.54</v>
      </c>
      <c r="AD21" s="21">
        <v>48273.83</v>
      </c>
      <c r="AE21" s="21">
        <v>0</v>
      </c>
      <c r="AF21" s="21">
        <v>18225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111248.5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1990855.42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55868.74</v>
      </c>
      <c r="BO21" s="21">
        <v>0</v>
      </c>
      <c r="BP21" s="21">
        <v>3665327.55</v>
      </c>
      <c r="BQ21" s="21">
        <v>0</v>
      </c>
      <c r="BR21" s="21">
        <v>283833.92</v>
      </c>
      <c r="BS21" s="21">
        <v>394280.69</v>
      </c>
      <c r="BT21" s="21">
        <v>0</v>
      </c>
      <c r="BU21" s="21">
        <v>0</v>
      </c>
      <c r="BV21" s="21">
        <v>242533.75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5126628.95</v>
      </c>
      <c r="CK21" s="21">
        <v>0</v>
      </c>
      <c r="CL21" s="21">
        <v>0</v>
      </c>
      <c r="CM21" s="22">
        <v>5126628.95</v>
      </c>
      <c r="CN21" s="21">
        <v>5126628.95</v>
      </c>
      <c r="CO21" s="21">
        <v>0</v>
      </c>
      <c r="CP21" s="22">
        <v>0</v>
      </c>
      <c r="CQ21" s="21">
        <v>0</v>
      </c>
      <c r="CR21" s="21">
        <v>0</v>
      </c>
      <c r="CS21" s="21">
        <v>136151.84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114349328.21000001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1710470912.1600001</v>
      </c>
      <c r="E22" s="21">
        <v>4112675.48</v>
      </c>
      <c r="F22" s="21">
        <v>620999353.19000006</v>
      </c>
      <c r="G22" s="21">
        <v>1085358883.49</v>
      </c>
      <c r="H22" s="21">
        <v>181708.28</v>
      </c>
      <c r="I22" s="21">
        <v>3536795.46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106848772.51000001</v>
      </c>
      <c r="P22" s="21">
        <v>0</v>
      </c>
      <c r="Q22" s="21">
        <v>927404322.72000003</v>
      </c>
      <c r="R22" s="21">
        <v>0</v>
      </c>
      <c r="S22" s="21">
        <v>0</v>
      </c>
      <c r="T22" s="21">
        <v>1463361367.8299999</v>
      </c>
      <c r="U22" s="21">
        <v>656363455.68000007</v>
      </c>
      <c r="V22" s="21">
        <v>17961745.73</v>
      </c>
      <c r="W22" s="21">
        <v>318888570.63999999</v>
      </c>
      <c r="X22" s="21">
        <v>639826.62</v>
      </c>
      <c r="Y22" s="21">
        <v>160454254.88999999</v>
      </c>
      <c r="Z22" s="21">
        <v>363248363.25</v>
      </c>
      <c r="AA22" s="21">
        <v>37139.67</v>
      </c>
      <c r="AB22" s="21">
        <v>0</v>
      </c>
      <c r="AC22" s="21">
        <v>0</v>
      </c>
      <c r="AD22" s="21">
        <v>10580433.77</v>
      </c>
      <c r="AE22" s="21">
        <v>0</v>
      </c>
      <c r="AF22" s="21">
        <v>8773732.2300000004</v>
      </c>
      <c r="AG22" s="21">
        <v>205694347.81999999</v>
      </c>
      <c r="AH22" s="21">
        <v>222363686.81999999</v>
      </c>
      <c r="AI22" s="21">
        <v>24165585.43</v>
      </c>
      <c r="AJ22" s="21">
        <v>19973385.369999997</v>
      </c>
      <c r="AK22" s="21">
        <v>36321.410000000003</v>
      </c>
      <c r="AL22" s="21">
        <v>0</v>
      </c>
      <c r="AM22" s="21">
        <v>27802114.109999999</v>
      </c>
      <c r="AN22" s="21">
        <v>4574673.4400000004</v>
      </c>
      <c r="AO22" s="21">
        <v>0</v>
      </c>
      <c r="AP22" s="21">
        <v>544074.88</v>
      </c>
      <c r="AQ22" s="21">
        <v>0</v>
      </c>
      <c r="AR22" s="21">
        <v>0</v>
      </c>
      <c r="AS22" s="21">
        <v>0</v>
      </c>
      <c r="AT22" s="21">
        <v>451544666.22000003</v>
      </c>
      <c r="AU22" s="21">
        <v>266990588.08000001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31879681.09</v>
      </c>
      <c r="BE22" s="21">
        <v>0</v>
      </c>
      <c r="BF22" s="21">
        <v>0</v>
      </c>
      <c r="BG22" s="21">
        <v>0</v>
      </c>
      <c r="BH22" s="21">
        <v>26363.79</v>
      </c>
      <c r="BI22" s="21">
        <v>1765813.83</v>
      </c>
      <c r="BJ22" s="21">
        <v>0</v>
      </c>
      <c r="BK22" s="21">
        <v>0</v>
      </c>
      <c r="BL22" s="21">
        <v>17583.47</v>
      </c>
      <c r="BM22" s="21">
        <v>0</v>
      </c>
      <c r="BN22" s="21">
        <v>1320185.3600000001</v>
      </c>
      <c r="BO22" s="21">
        <v>0</v>
      </c>
      <c r="BP22" s="21">
        <v>66126805.409999996</v>
      </c>
      <c r="BQ22" s="21">
        <v>1251256.99</v>
      </c>
      <c r="BR22" s="21">
        <v>3999437636.3600001</v>
      </c>
      <c r="BS22" s="21">
        <v>63364371.780000001</v>
      </c>
      <c r="BT22" s="21">
        <v>0</v>
      </c>
      <c r="BU22" s="21">
        <v>0</v>
      </c>
      <c r="BV22" s="21">
        <v>0</v>
      </c>
      <c r="BW22" s="21">
        <v>0</v>
      </c>
      <c r="BX22" s="21">
        <v>8465425.0199999996</v>
      </c>
      <c r="BY22" s="21">
        <v>0</v>
      </c>
      <c r="BZ22" s="21">
        <v>0</v>
      </c>
      <c r="CA22" s="21">
        <v>230005935.38999999</v>
      </c>
      <c r="CB22" s="21">
        <v>3176427846.2600002</v>
      </c>
      <c r="CC22" s="21">
        <v>29156538.77</v>
      </c>
      <c r="CD22" s="21">
        <v>1392483640.55</v>
      </c>
      <c r="CE22" s="21">
        <v>11041.86</v>
      </c>
      <c r="CF22" s="21">
        <v>0</v>
      </c>
      <c r="CG22" s="21">
        <v>29929107.190000001</v>
      </c>
      <c r="CH22" s="21">
        <v>237555352.69</v>
      </c>
      <c r="CI22" s="21">
        <v>0</v>
      </c>
      <c r="CJ22" s="22">
        <v>7156049211.7400007</v>
      </c>
      <c r="CK22" s="21">
        <v>0</v>
      </c>
      <c r="CL22" s="21">
        <v>202325.5</v>
      </c>
      <c r="CM22" s="22">
        <v>1645724994.0899999</v>
      </c>
      <c r="CN22" s="21">
        <v>581.07000000000005</v>
      </c>
      <c r="CO22" s="21">
        <v>1645724413.02</v>
      </c>
      <c r="CP22" s="22">
        <v>5510121892.1500006</v>
      </c>
      <c r="CQ22" s="21">
        <v>3846677.3</v>
      </c>
      <c r="CR22" s="21">
        <v>5506275214.8500004</v>
      </c>
      <c r="CS22" s="21">
        <v>6497752.5599999996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23404212395.130005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256544664.28</v>
      </c>
      <c r="E23" s="21">
        <v>2109265.19</v>
      </c>
      <c r="F23" s="21">
        <v>108731325.86994371</v>
      </c>
      <c r="G23" s="21">
        <v>145704073.2200563</v>
      </c>
      <c r="H23" s="21">
        <v>0</v>
      </c>
      <c r="I23" s="21">
        <v>706547.09999999986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159031760.66</v>
      </c>
      <c r="P23" s="21">
        <v>0</v>
      </c>
      <c r="Q23" s="21">
        <v>3652478.4699999993</v>
      </c>
      <c r="R23" s="21">
        <v>0</v>
      </c>
      <c r="S23" s="21">
        <v>0</v>
      </c>
      <c r="T23" s="21">
        <v>7889041.8599999985</v>
      </c>
      <c r="U23" s="21">
        <v>120530.04</v>
      </c>
      <c r="V23" s="21">
        <v>1802791.2800000003</v>
      </c>
      <c r="W23" s="21">
        <v>8612958.6700000018</v>
      </c>
      <c r="X23" s="21">
        <v>1794</v>
      </c>
      <c r="Y23" s="21">
        <v>3625560.7600000002</v>
      </c>
      <c r="Z23" s="21">
        <v>22236291.120000001</v>
      </c>
      <c r="AA23" s="21">
        <v>0</v>
      </c>
      <c r="AB23" s="21">
        <v>0</v>
      </c>
      <c r="AC23" s="21">
        <v>0</v>
      </c>
      <c r="AD23" s="21">
        <v>9227.33</v>
      </c>
      <c r="AE23" s="21">
        <v>0</v>
      </c>
      <c r="AF23" s="21">
        <v>568042.34</v>
      </c>
      <c r="AG23" s="21">
        <v>0</v>
      </c>
      <c r="AH23" s="21">
        <v>0</v>
      </c>
      <c r="AI23" s="21">
        <v>0</v>
      </c>
      <c r="AJ23" s="21">
        <v>0</v>
      </c>
      <c r="AK23" s="21">
        <v>-10.950000000000001</v>
      </c>
      <c r="AL23" s="21">
        <v>0</v>
      </c>
      <c r="AM23" s="21">
        <v>229031.61000000002</v>
      </c>
      <c r="AN23" s="21">
        <v>0</v>
      </c>
      <c r="AO23" s="21">
        <v>0</v>
      </c>
      <c r="AP23" s="21">
        <v>11590.8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2589056.3900000015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29387.789999999994</v>
      </c>
      <c r="BO23" s="21">
        <v>0</v>
      </c>
      <c r="BP23" s="21">
        <v>690956.06</v>
      </c>
      <c r="BQ23" s="21">
        <v>7971089.3300019177</v>
      </c>
      <c r="BR23" s="21">
        <v>17301973.150000002</v>
      </c>
      <c r="BS23" s="21">
        <v>5608607.8300000001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186880.19</v>
      </c>
      <c r="CB23" s="21">
        <v>-9.0949470177292804E-13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23682580.920000002</v>
      </c>
      <c r="CK23" s="21">
        <v>0</v>
      </c>
      <c r="CL23" s="21">
        <v>0</v>
      </c>
      <c r="CM23" s="22">
        <v>1844838.71</v>
      </c>
      <c r="CN23" s="21">
        <v>65901</v>
      </c>
      <c r="CO23" s="21">
        <v>1778937.71</v>
      </c>
      <c r="CP23" s="22">
        <v>21837742.210000001</v>
      </c>
      <c r="CQ23" s="21">
        <v>38563</v>
      </c>
      <c r="CR23" s="21">
        <v>21799179.210000001</v>
      </c>
      <c r="CS23" s="21">
        <v>41317632.850002505</v>
      </c>
      <c r="CT23" s="21">
        <v>549449.27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564969913.15000427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55961692.639999896</v>
      </c>
      <c r="E24" s="21">
        <v>502720.05</v>
      </c>
      <c r="F24" s="21">
        <v>13441614.839999899</v>
      </c>
      <c r="G24" s="21">
        <v>42017357.75</v>
      </c>
      <c r="H24" s="21">
        <v>728441.76</v>
      </c>
      <c r="I24" s="21">
        <v>1164376.83</v>
      </c>
      <c r="J24" s="21">
        <v>1396224.84</v>
      </c>
      <c r="K24" s="21">
        <v>0</v>
      </c>
      <c r="L24" s="21">
        <v>0</v>
      </c>
      <c r="M24" s="21">
        <v>0</v>
      </c>
      <c r="N24" s="21">
        <v>0</v>
      </c>
      <c r="O24" s="21">
        <v>30312706.030000001</v>
      </c>
      <c r="P24" s="21">
        <v>0</v>
      </c>
      <c r="Q24" s="21">
        <v>1773595.45</v>
      </c>
      <c r="R24" s="21">
        <v>0</v>
      </c>
      <c r="S24" s="21">
        <v>0</v>
      </c>
      <c r="T24" s="21">
        <v>21142570.3700004</v>
      </c>
      <c r="U24" s="21">
        <v>108361.5</v>
      </c>
      <c r="V24" s="21">
        <v>5985824.7500000596</v>
      </c>
      <c r="W24" s="21">
        <v>34398305.219999902</v>
      </c>
      <c r="X24" s="21">
        <v>0</v>
      </c>
      <c r="Y24" s="21">
        <v>3530118.8900001198</v>
      </c>
      <c r="Z24" s="21">
        <v>8833395.0700000003</v>
      </c>
      <c r="AA24" s="21">
        <v>0</v>
      </c>
      <c r="AB24" s="21">
        <v>0</v>
      </c>
      <c r="AC24" s="21">
        <v>380481.68999999901</v>
      </c>
      <c r="AD24" s="21">
        <v>1126682.6200000001</v>
      </c>
      <c r="AE24" s="21">
        <v>0</v>
      </c>
      <c r="AF24" s="21">
        <v>399300.47</v>
      </c>
      <c r="AG24" s="21">
        <v>0</v>
      </c>
      <c r="AH24" s="21">
        <v>0</v>
      </c>
      <c r="AI24" s="21">
        <v>0</v>
      </c>
      <c r="AJ24" s="21">
        <v>1735</v>
      </c>
      <c r="AK24" s="21">
        <v>0</v>
      </c>
      <c r="AL24" s="21">
        <v>0</v>
      </c>
      <c r="AM24" s="21">
        <v>446422.76</v>
      </c>
      <c r="AN24" s="21">
        <v>20617</v>
      </c>
      <c r="AO24" s="21">
        <v>0</v>
      </c>
      <c r="AP24" s="21">
        <v>1376653.01</v>
      </c>
      <c r="AQ24" s="21">
        <v>0</v>
      </c>
      <c r="AR24" s="21">
        <v>0</v>
      </c>
      <c r="AS24" s="21">
        <v>0</v>
      </c>
      <c r="AT24" s="21">
        <v>127069178.08</v>
      </c>
      <c r="AU24" s="21">
        <v>10013768.2400002</v>
      </c>
      <c r="AV24" s="21">
        <v>10127510.8799999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5742102.4799995897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337146.96000000101</v>
      </c>
      <c r="BO24" s="21">
        <v>0</v>
      </c>
      <c r="BP24" s="21">
        <v>23503370.98</v>
      </c>
      <c r="BQ24" s="21">
        <v>0</v>
      </c>
      <c r="BR24" s="21">
        <v>2053038.49</v>
      </c>
      <c r="BS24" s="21">
        <v>12192372.889999799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317656.7</v>
      </c>
      <c r="CC24" s="21">
        <v>0</v>
      </c>
      <c r="CD24" s="21">
        <v>69840046.030000001</v>
      </c>
      <c r="CE24" s="21">
        <v>0</v>
      </c>
      <c r="CF24" s="21">
        <v>0</v>
      </c>
      <c r="CG24" s="21">
        <v>0</v>
      </c>
      <c r="CH24" s="21">
        <v>132135.99</v>
      </c>
      <c r="CI24" s="21">
        <v>11112</v>
      </c>
      <c r="CJ24" s="22">
        <v>98395270.280000299</v>
      </c>
      <c r="CK24" s="21">
        <v>19000</v>
      </c>
      <c r="CL24" s="21">
        <v>0</v>
      </c>
      <c r="CM24" s="22">
        <v>90953428.720000297</v>
      </c>
      <c r="CN24" s="21">
        <v>0</v>
      </c>
      <c r="CO24" s="21">
        <v>90953428.720000297</v>
      </c>
      <c r="CP24" s="22">
        <v>7422841.5599999996</v>
      </c>
      <c r="CQ24" s="21">
        <v>505021.96</v>
      </c>
      <c r="CR24" s="21">
        <v>6917819.5999999996</v>
      </c>
      <c r="CS24" s="21">
        <v>107559.69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528929775.59000027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38644.9</v>
      </c>
      <c r="E25" s="21">
        <v>36486.04</v>
      </c>
      <c r="F25" s="21">
        <v>2158.86</v>
      </c>
      <c r="G25" s="21">
        <v>0</v>
      </c>
      <c r="H25" s="21">
        <v>2.64</v>
      </c>
      <c r="I25" s="21">
        <v>149806.24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-342.4</v>
      </c>
      <c r="P25" s="21">
        <v>0</v>
      </c>
      <c r="Q25" s="21">
        <v>0</v>
      </c>
      <c r="R25" s="21">
        <v>0</v>
      </c>
      <c r="S25" s="21">
        <v>0</v>
      </c>
      <c r="T25" s="21">
        <v>2220658.8699999996</v>
      </c>
      <c r="U25" s="21">
        <v>29738.73</v>
      </c>
      <c r="V25" s="21">
        <v>276527.48999999987</v>
      </c>
      <c r="W25" s="21">
        <v>2078546.9799999997</v>
      </c>
      <c r="X25" s="21">
        <v>0</v>
      </c>
      <c r="Y25" s="21">
        <v>317.22000000000003</v>
      </c>
      <c r="Z25" s="21">
        <v>10326.629999999999</v>
      </c>
      <c r="AA25" s="21">
        <v>0</v>
      </c>
      <c r="AB25" s="21">
        <v>0</v>
      </c>
      <c r="AC25" s="21">
        <v>1863.3899999999999</v>
      </c>
      <c r="AD25" s="21">
        <v>56.320000000000007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810</v>
      </c>
      <c r="AK25" s="21">
        <v>0</v>
      </c>
      <c r="AL25" s="21">
        <v>0</v>
      </c>
      <c r="AM25" s="21">
        <v>61471.02</v>
      </c>
      <c r="AN25" s="21">
        <v>0</v>
      </c>
      <c r="AO25" s="21">
        <v>0</v>
      </c>
      <c r="AP25" s="21">
        <v>0.5</v>
      </c>
      <c r="AQ25" s="21">
        <v>0</v>
      </c>
      <c r="AR25" s="21">
        <v>0</v>
      </c>
      <c r="AS25" s="21">
        <v>0</v>
      </c>
      <c r="AT25" s="21">
        <v>249867.35</v>
      </c>
      <c r="AU25" s="21">
        <v>233.88</v>
      </c>
      <c r="AV25" s="21">
        <v>817.88</v>
      </c>
      <c r="AW25" s="21">
        <v>0</v>
      </c>
      <c r="AX25" s="21">
        <v>95.33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106180.6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1829.3299999999997</v>
      </c>
      <c r="BO25" s="21">
        <v>0</v>
      </c>
      <c r="BP25" s="21">
        <v>2471.44</v>
      </c>
      <c r="BQ25" s="21">
        <v>0</v>
      </c>
      <c r="BR25" s="21">
        <v>88773</v>
      </c>
      <c r="BS25" s="21">
        <v>40388.049999999996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2610</v>
      </c>
      <c r="CF25" s="21">
        <v>0</v>
      </c>
      <c r="CG25" s="21">
        <v>0</v>
      </c>
      <c r="CH25" s="21">
        <v>0</v>
      </c>
      <c r="CI25" s="21">
        <v>1170</v>
      </c>
      <c r="CJ25" s="22">
        <v>10853132.140000001</v>
      </c>
      <c r="CK25" s="21">
        <v>0</v>
      </c>
      <c r="CL25" s="21">
        <v>2925</v>
      </c>
      <c r="CM25" s="22">
        <v>807538.4</v>
      </c>
      <c r="CN25" s="21">
        <v>52304.090000000004</v>
      </c>
      <c r="CO25" s="21">
        <v>755234.31</v>
      </c>
      <c r="CP25" s="22">
        <v>10042668.74</v>
      </c>
      <c r="CQ25" s="21">
        <v>0</v>
      </c>
      <c r="CR25" s="21">
        <v>10042668.74</v>
      </c>
      <c r="CS25" s="21">
        <v>126080.35999999999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16342077.889999988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382331239.35127801</v>
      </c>
      <c r="E26" s="21">
        <v>3616854.1665846286</v>
      </c>
      <c r="F26" s="21">
        <v>313344341.98631519</v>
      </c>
      <c r="G26" s="21">
        <v>65370043.198378205</v>
      </c>
      <c r="H26" s="21">
        <v>412.51892850000002</v>
      </c>
      <c r="I26" s="21">
        <v>1757391.9640774999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8348789.3450420182</v>
      </c>
      <c r="P26" s="21">
        <v>0</v>
      </c>
      <c r="Q26" s="21">
        <v>1309740.1259979999</v>
      </c>
      <c r="R26" s="21">
        <v>0</v>
      </c>
      <c r="S26" s="21">
        <v>0</v>
      </c>
      <c r="T26" s="21">
        <v>286273292.88144773</v>
      </c>
      <c r="U26" s="21">
        <v>27646896.674737003</v>
      </c>
      <c r="V26" s="21">
        <v>4824664.6316834725</v>
      </c>
      <c r="W26" s="21">
        <v>34862482.844453223</v>
      </c>
      <c r="X26" s="21">
        <v>0</v>
      </c>
      <c r="Y26" s="21">
        <v>1240416.737863</v>
      </c>
      <c r="Z26" s="21">
        <v>7316837.0510919271</v>
      </c>
      <c r="AA26" s="21">
        <v>0</v>
      </c>
      <c r="AB26" s="21">
        <v>0</v>
      </c>
      <c r="AC26" s="21">
        <v>58836.366876446999</v>
      </c>
      <c r="AD26" s="21">
        <v>1105408.3763184701</v>
      </c>
      <c r="AE26" s="21">
        <v>0</v>
      </c>
      <c r="AF26" s="21">
        <v>24231.239990000002</v>
      </c>
      <c r="AG26" s="21">
        <v>0</v>
      </c>
      <c r="AH26" s="21">
        <v>0</v>
      </c>
      <c r="AI26" s="21">
        <v>0</v>
      </c>
      <c r="AJ26" s="21">
        <v>1187968.99</v>
      </c>
      <c r="AK26" s="21">
        <v>3291.7599942000002</v>
      </c>
      <c r="AL26" s="21">
        <v>0</v>
      </c>
      <c r="AM26" s="21">
        <v>72053.450015000009</v>
      </c>
      <c r="AN26" s="21">
        <v>0</v>
      </c>
      <c r="AO26" s="21">
        <v>0</v>
      </c>
      <c r="AP26" s="21">
        <v>36608.507508099996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596880.0513690447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138884.96226687907</v>
      </c>
      <c r="BO26" s="21">
        <v>0</v>
      </c>
      <c r="BP26" s="21">
        <v>4264342.9168033982</v>
      </c>
      <c r="BQ26" s="21">
        <v>17801954.234949004</v>
      </c>
      <c r="BR26" s="21">
        <v>58575510.656896256</v>
      </c>
      <c r="BS26" s="21">
        <v>3328817.1282656039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299850996.27999794</v>
      </c>
      <c r="CK26" s="21">
        <v>2625</v>
      </c>
      <c r="CL26" s="21">
        <v>25961.5</v>
      </c>
      <c r="CM26" s="22">
        <v>58296159.009999529</v>
      </c>
      <c r="CN26" s="21">
        <v>908750.85000000068</v>
      </c>
      <c r="CO26" s="21">
        <v>57387408.159999527</v>
      </c>
      <c r="CP26" s="22">
        <v>241526250.76999843</v>
      </c>
      <c r="CQ26" s="21">
        <v>8311088.2299999977</v>
      </c>
      <c r="CR26" s="21">
        <v>233215162.53999844</v>
      </c>
      <c r="CS26" s="21">
        <v>437955.48000000056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1143395904.5278506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84707.41</v>
      </c>
      <c r="E27" s="21">
        <v>94351.71</v>
      </c>
      <c r="F27" s="21">
        <v>-27277.919999999998</v>
      </c>
      <c r="G27" s="21">
        <v>17633.62</v>
      </c>
      <c r="H27" s="21">
        <v>0</v>
      </c>
      <c r="I27" s="21">
        <v>572014.76</v>
      </c>
      <c r="J27" s="21">
        <v>0</v>
      </c>
      <c r="K27" s="21">
        <v>1064411.42</v>
      </c>
      <c r="L27" s="21">
        <v>0</v>
      </c>
      <c r="M27" s="21">
        <v>0</v>
      </c>
      <c r="N27" s="21">
        <v>0</v>
      </c>
      <c r="O27" s="21">
        <v>366703.4</v>
      </c>
      <c r="P27" s="21">
        <v>14399943.949999999</v>
      </c>
      <c r="Q27" s="21">
        <v>0</v>
      </c>
      <c r="R27" s="21">
        <v>0</v>
      </c>
      <c r="S27" s="21">
        <v>0</v>
      </c>
      <c r="T27" s="21">
        <v>4350374.84</v>
      </c>
      <c r="U27" s="21">
        <v>0</v>
      </c>
      <c r="V27" s="21">
        <v>2138397.44</v>
      </c>
      <c r="W27" s="21">
        <v>7727188.6399999997</v>
      </c>
      <c r="X27" s="21">
        <v>0</v>
      </c>
      <c r="Y27" s="21">
        <v>29107.1</v>
      </c>
      <c r="Z27" s="21">
        <v>151680556.21000001</v>
      </c>
      <c r="AA27" s="21">
        <v>0</v>
      </c>
      <c r="AB27" s="21">
        <v>0</v>
      </c>
      <c r="AC27" s="21">
        <v>52073.67</v>
      </c>
      <c r="AD27" s="21">
        <v>4366.6499999999996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394159.55</v>
      </c>
      <c r="AN27" s="21">
        <v>0</v>
      </c>
      <c r="AO27" s="21">
        <v>0</v>
      </c>
      <c r="AP27" s="21">
        <v>656.23</v>
      </c>
      <c r="AQ27" s="21">
        <v>0</v>
      </c>
      <c r="AR27" s="21">
        <v>0</v>
      </c>
      <c r="AS27" s="21">
        <v>0</v>
      </c>
      <c r="AT27" s="21">
        <v>19011554.329999998</v>
      </c>
      <c r="AU27" s="21">
        <v>18549.78</v>
      </c>
      <c r="AV27" s="21">
        <v>4166.0600000000004</v>
      </c>
      <c r="AW27" s="21">
        <v>0</v>
      </c>
      <c r="AX27" s="21">
        <v>3469.43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629191.61</v>
      </c>
      <c r="BE27" s="21">
        <v>610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87855.79</v>
      </c>
      <c r="BO27" s="21">
        <v>0</v>
      </c>
      <c r="BP27" s="21">
        <v>92848.18</v>
      </c>
      <c r="BQ27" s="21">
        <v>0</v>
      </c>
      <c r="BR27" s="21">
        <v>9272.1299999999992</v>
      </c>
      <c r="BS27" s="21">
        <v>366629.38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22153.18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8900</v>
      </c>
      <c r="CJ27" s="22">
        <v>460776100.51999998</v>
      </c>
      <c r="CK27" s="21">
        <v>0</v>
      </c>
      <c r="CL27" s="21">
        <v>0</v>
      </c>
      <c r="CM27" s="22">
        <v>1563701.65</v>
      </c>
      <c r="CN27" s="21">
        <v>0</v>
      </c>
      <c r="CO27" s="21">
        <v>1563701.65</v>
      </c>
      <c r="CP27" s="22">
        <v>459212398.87</v>
      </c>
      <c r="CQ27" s="21">
        <v>0</v>
      </c>
      <c r="CR27" s="21">
        <v>459212398.87</v>
      </c>
      <c r="CS27" s="21">
        <v>1020150.22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664916111.87999952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7357974.9900000002</v>
      </c>
      <c r="E28" s="21">
        <v>238285.14</v>
      </c>
      <c r="F28" s="21">
        <v>3844452.3</v>
      </c>
      <c r="G28" s="21">
        <v>3275237.55</v>
      </c>
      <c r="H28" s="21">
        <v>0</v>
      </c>
      <c r="I28" s="21">
        <v>42615.4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286813.51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11986.76</v>
      </c>
      <c r="W28" s="21">
        <v>183338.17</v>
      </c>
      <c r="X28" s="21">
        <v>0</v>
      </c>
      <c r="Y28" s="21">
        <v>133348.16</v>
      </c>
      <c r="Z28" s="21">
        <v>6081820.2800000003</v>
      </c>
      <c r="AA28" s="21">
        <v>0</v>
      </c>
      <c r="AB28" s="21">
        <v>0</v>
      </c>
      <c r="AC28" s="21">
        <v>12</v>
      </c>
      <c r="AD28" s="21">
        <v>93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71527.55</v>
      </c>
      <c r="AN28" s="21">
        <v>0</v>
      </c>
      <c r="AO28" s="21">
        <v>0</v>
      </c>
      <c r="AP28" s="21">
        <v>546430.52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1142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684.64</v>
      </c>
      <c r="BO28" s="21">
        <v>0</v>
      </c>
      <c r="BP28" s="21">
        <v>1209.92</v>
      </c>
      <c r="BQ28" s="21">
        <v>0</v>
      </c>
      <c r="BR28" s="21">
        <v>2382109.85</v>
      </c>
      <c r="BS28" s="21">
        <v>799.81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11438.14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17113344.699999999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102500424.30869994</v>
      </c>
      <c r="E29" s="21">
        <v>9931157.6649716925</v>
      </c>
      <c r="F29" s="21">
        <v>63229940.643483691</v>
      </c>
      <c r="G29" s="21">
        <v>29339326.00024455</v>
      </c>
      <c r="H29" s="21">
        <v>149710041.66810003</v>
      </c>
      <c r="I29" s="21">
        <v>1945130.4100000001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5629272.1959000025</v>
      </c>
      <c r="P29" s="21">
        <v>0</v>
      </c>
      <c r="Q29" s="21">
        <v>0</v>
      </c>
      <c r="R29" s="21">
        <v>0</v>
      </c>
      <c r="S29" s="21">
        <v>0</v>
      </c>
      <c r="T29" s="21">
        <v>7621090.1500000004</v>
      </c>
      <c r="U29" s="21">
        <v>24399.079999999998</v>
      </c>
      <c r="V29" s="21">
        <v>2220695.3600000003</v>
      </c>
      <c r="W29" s="21">
        <v>9423587.8100000005</v>
      </c>
      <c r="X29" s="21">
        <v>-396.87</v>
      </c>
      <c r="Y29" s="21">
        <v>83402.62999999999</v>
      </c>
      <c r="Z29" s="21">
        <v>28770672.086000003</v>
      </c>
      <c r="AA29" s="21">
        <v>0</v>
      </c>
      <c r="AB29" s="21">
        <v>0</v>
      </c>
      <c r="AC29" s="21">
        <v>30202.455100000006</v>
      </c>
      <c r="AD29" s="21">
        <v>512439.82949999982</v>
      </c>
      <c r="AE29" s="21">
        <v>0</v>
      </c>
      <c r="AF29" s="21">
        <v>5365</v>
      </c>
      <c r="AG29" s="21">
        <v>0</v>
      </c>
      <c r="AH29" s="21">
        <v>0</v>
      </c>
      <c r="AI29" s="21">
        <v>0</v>
      </c>
      <c r="AJ29" s="21">
        <v>8949.86</v>
      </c>
      <c r="AK29" s="21">
        <v>5928.76</v>
      </c>
      <c r="AL29" s="21">
        <v>0</v>
      </c>
      <c r="AM29" s="21">
        <v>0</v>
      </c>
      <c r="AN29" s="21">
        <v>113307.48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296170517.15449989</v>
      </c>
      <c r="AU29" s="21">
        <v>13922175.795799997</v>
      </c>
      <c r="AV29" s="21">
        <v>29039729.335399985</v>
      </c>
      <c r="AW29" s="21">
        <v>0</v>
      </c>
      <c r="AX29" s="21">
        <v>14370573.069700001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247505.73809999996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1017591.5246000002</v>
      </c>
      <c r="BO29" s="21">
        <v>0</v>
      </c>
      <c r="BP29" s="21">
        <v>27368468.197100002</v>
      </c>
      <c r="BQ29" s="21">
        <v>335263.68000000005</v>
      </c>
      <c r="BR29" s="21">
        <v>295618962.33999997</v>
      </c>
      <c r="BS29" s="21">
        <v>9461951.7051999997</v>
      </c>
      <c r="BT29" s="21">
        <v>0</v>
      </c>
      <c r="BU29" s="21">
        <v>0</v>
      </c>
      <c r="BV29" s="21">
        <v>319801.44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29794435.669999994</v>
      </c>
      <c r="CK29" s="21">
        <v>0</v>
      </c>
      <c r="CL29" s="21">
        <v>0</v>
      </c>
      <c r="CM29" s="22">
        <v>7101693.580000001</v>
      </c>
      <c r="CN29" s="21">
        <v>174820.27999999997</v>
      </c>
      <c r="CO29" s="21">
        <v>6926873.3000000007</v>
      </c>
      <c r="CP29" s="22">
        <v>22692742.089999992</v>
      </c>
      <c r="CQ29" s="21">
        <v>2179074.1400000006</v>
      </c>
      <c r="CR29" s="21">
        <v>20513667.949999992</v>
      </c>
      <c r="CS29" s="21">
        <v>188027.97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1026459515.8337002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1073297.72</v>
      </c>
      <c r="E30" s="21">
        <v>337966.24</v>
      </c>
      <c r="F30" s="21">
        <v>357676.24</v>
      </c>
      <c r="G30" s="21">
        <v>377655.24</v>
      </c>
      <c r="H30" s="21">
        <v>79459.27</v>
      </c>
      <c r="I30" s="21">
        <v>785985.44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29360341.07</v>
      </c>
      <c r="P30" s="21">
        <v>0</v>
      </c>
      <c r="Q30" s="21">
        <v>404180.59</v>
      </c>
      <c r="R30" s="21">
        <v>0</v>
      </c>
      <c r="S30" s="21">
        <v>0</v>
      </c>
      <c r="T30" s="21">
        <v>128362856.93569642</v>
      </c>
      <c r="U30" s="21">
        <v>11431748.739999998</v>
      </c>
      <c r="V30" s="21">
        <v>14535424.75</v>
      </c>
      <c r="W30" s="21">
        <v>78358652.760000005</v>
      </c>
      <c r="X30" s="21">
        <v>0</v>
      </c>
      <c r="Y30" s="21">
        <v>99658.77</v>
      </c>
      <c r="Z30" s="21">
        <v>4813350.47</v>
      </c>
      <c r="AA30" s="21">
        <v>0</v>
      </c>
      <c r="AB30" s="21">
        <v>0</v>
      </c>
      <c r="AC30" s="21">
        <v>75518.710000000006</v>
      </c>
      <c r="AD30" s="21">
        <v>181383.39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112460.59</v>
      </c>
      <c r="AL30" s="21">
        <v>0</v>
      </c>
      <c r="AM30" s="21">
        <v>0</v>
      </c>
      <c r="AN30" s="21">
        <v>0</v>
      </c>
      <c r="AO30" s="21">
        <v>0</v>
      </c>
      <c r="AP30" s="21">
        <v>1881999.38</v>
      </c>
      <c r="AQ30" s="21">
        <v>0</v>
      </c>
      <c r="AR30" s="21">
        <v>0</v>
      </c>
      <c r="AS30" s="21">
        <v>0</v>
      </c>
      <c r="AT30" s="21">
        <v>8344900.6699999999</v>
      </c>
      <c r="AU30" s="21">
        <v>116672.83</v>
      </c>
      <c r="AV30" s="21">
        <v>209024.97</v>
      </c>
      <c r="AW30" s="21">
        <v>0</v>
      </c>
      <c r="AX30" s="21">
        <v>100284.62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1565259.52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1999178.2799999998</v>
      </c>
      <c r="BO30" s="21">
        <v>0</v>
      </c>
      <c r="BP30" s="21">
        <v>5088410.9799999995</v>
      </c>
      <c r="BQ30" s="21">
        <v>4558.62</v>
      </c>
      <c r="BR30" s="21">
        <v>4069830.2299999995</v>
      </c>
      <c r="BS30" s="21">
        <v>1679908.05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27709263.129999999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27709263.129999999</v>
      </c>
      <c r="CQ30" s="21">
        <v>0</v>
      </c>
      <c r="CR30" s="21">
        <v>27709263.129999999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322443610.48569643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26604215.318851996</v>
      </c>
      <c r="E31" s="21">
        <v>521348.06002600002</v>
      </c>
      <c r="F31" s="21">
        <v>286591.987876</v>
      </c>
      <c r="G31" s="21">
        <v>25796275.270949997</v>
      </c>
      <c r="H31" s="21">
        <v>3710763.2988320002</v>
      </c>
      <c r="I31" s="21">
        <v>10161340.879652999</v>
      </c>
      <c r="J31" s="21">
        <v>0</v>
      </c>
      <c r="K31" s="21">
        <v>-223034.1</v>
      </c>
      <c r="L31" s="21">
        <v>0</v>
      </c>
      <c r="M31" s="21">
        <v>0</v>
      </c>
      <c r="N31" s="21">
        <v>0</v>
      </c>
      <c r="O31" s="21">
        <v>1327569.353532</v>
      </c>
      <c r="P31" s="21">
        <v>0</v>
      </c>
      <c r="Q31" s="21">
        <v>1490346.5030779999</v>
      </c>
      <c r="R31" s="21">
        <v>0</v>
      </c>
      <c r="S31" s="21">
        <v>0</v>
      </c>
      <c r="T31" s="21">
        <v>87983712.680000007</v>
      </c>
      <c r="U31" s="21">
        <v>59228.459374999999</v>
      </c>
      <c r="V31" s="21">
        <v>8072746.6900000004</v>
      </c>
      <c r="W31" s="21">
        <v>59927993.920000002</v>
      </c>
      <c r="X31" s="21">
        <v>0</v>
      </c>
      <c r="Y31" s="21">
        <v>121896.34044299999</v>
      </c>
      <c r="Z31" s="21">
        <v>682653.07999500004</v>
      </c>
      <c r="AA31" s="21">
        <v>0</v>
      </c>
      <c r="AB31" s="21">
        <v>0</v>
      </c>
      <c r="AC31" s="21">
        <v>31328.700001000001</v>
      </c>
      <c r="AD31" s="21">
        <v>1546643.7923059999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2825</v>
      </c>
      <c r="AK31" s="21">
        <v>0</v>
      </c>
      <c r="AL31" s="21">
        <v>0</v>
      </c>
      <c r="AM31" s="21">
        <v>2612728.5862500002</v>
      </c>
      <c r="AN31" s="21">
        <v>0</v>
      </c>
      <c r="AO31" s="21">
        <v>0</v>
      </c>
      <c r="AP31" s="21">
        <v>572342.58788699994</v>
      </c>
      <c r="AQ31" s="21">
        <v>0</v>
      </c>
      <c r="AR31" s="21">
        <v>0</v>
      </c>
      <c r="AS31" s="21">
        <v>0</v>
      </c>
      <c r="AT31" s="21">
        <v>22747774.047444001</v>
      </c>
      <c r="AU31" s="21">
        <v>6502237.4058890007</v>
      </c>
      <c r="AV31" s="21">
        <v>1586590.0660330001</v>
      </c>
      <c r="AW31" s="21">
        <v>0</v>
      </c>
      <c r="AX31" s="21">
        <v>1635979.025997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31919.05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4425.7000029999999</v>
      </c>
      <c r="BM31" s="21">
        <v>0</v>
      </c>
      <c r="BN31" s="21">
        <v>3032247.4300230001</v>
      </c>
      <c r="BO31" s="21">
        <v>0</v>
      </c>
      <c r="BP31" s="21">
        <v>224015.41018100001</v>
      </c>
      <c r="BQ31" s="21">
        <v>16494236.568546999</v>
      </c>
      <c r="BR31" s="21">
        <v>25061463.929685</v>
      </c>
      <c r="BS31" s="21">
        <v>2216131.1103520002</v>
      </c>
      <c r="BT31" s="21">
        <v>0</v>
      </c>
      <c r="BU31" s="21">
        <v>0</v>
      </c>
      <c r="BV31" s="21">
        <v>4024766.7933510002</v>
      </c>
      <c r="BW31" s="21">
        <v>0</v>
      </c>
      <c r="BX31" s="21">
        <v>0</v>
      </c>
      <c r="BY31" s="21">
        <v>0</v>
      </c>
      <c r="BZ31" s="21">
        <v>0</v>
      </c>
      <c r="CA31" s="21">
        <v>209.75</v>
      </c>
      <c r="CB31" s="21">
        <v>-31296.15</v>
      </c>
      <c r="CC31" s="21">
        <v>374.44</v>
      </c>
      <c r="CD31" s="21">
        <v>126631.99</v>
      </c>
      <c r="CE31" s="21">
        <v>0</v>
      </c>
      <c r="CF31" s="21">
        <v>0</v>
      </c>
      <c r="CG31" s="21">
        <v>0</v>
      </c>
      <c r="CH31" s="21">
        <v>34533.120000000003</v>
      </c>
      <c r="CI31" s="21">
        <v>47733.29</v>
      </c>
      <c r="CJ31" s="22">
        <v>7973957.9499599999</v>
      </c>
      <c r="CK31" s="21">
        <v>5734.16</v>
      </c>
      <c r="CL31" s="21">
        <v>0</v>
      </c>
      <c r="CM31" s="22">
        <v>7926180.8700000001</v>
      </c>
      <c r="CN31" s="21">
        <v>461535.89</v>
      </c>
      <c r="CO31" s="21">
        <v>7464644.9800000004</v>
      </c>
      <c r="CP31" s="22">
        <v>42042.919959999999</v>
      </c>
      <c r="CQ31" s="21">
        <v>-1073.2700400000001</v>
      </c>
      <c r="CR31" s="21">
        <v>43116.19</v>
      </c>
      <c r="CS31" s="21">
        <v>7022400.2520620003</v>
      </c>
      <c r="CT31" s="21">
        <v>0</v>
      </c>
      <c r="CU31" s="21">
        <v>240.84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303421873.10973108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6347555.3800000045</v>
      </c>
      <c r="E32" s="21">
        <v>372119.21000000089</v>
      </c>
      <c r="F32" s="21">
        <v>1125490.0600000005</v>
      </c>
      <c r="G32" s="21">
        <v>4849946.1100000031</v>
      </c>
      <c r="H32" s="21">
        <v>3101.1899999997568</v>
      </c>
      <c r="I32" s="21">
        <v>858804.23</v>
      </c>
      <c r="J32" s="21">
        <v>0</v>
      </c>
      <c r="K32" s="21">
        <v>342605.28</v>
      </c>
      <c r="L32" s="21">
        <v>0</v>
      </c>
      <c r="M32" s="21">
        <v>0</v>
      </c>
      <c r="N32" s="21">
        <v>0</v>
      </c>
      <c r="O32" s="21">
        <v>694897.90999999992</v>
      </c>
      <c r="P32" s="21">
        <v>0</v>
      </c>
      <c r="Q32" s="21">
        <v>27552.34</v>
      </c>
      <c r="R32" s="21">
        <v>0</v>
      </c>
      <c r="S32" s="21">
        <v>0</v>
      </c>
      <c r="T32" s="21">
        <v>37021556.350000516</v>
      </c>
      <c r="U32" s="21">
        <v>68526.14</v>
      </c>
      <c r="V32" s="21">
        <v>4824735.8500000108</v>
      </c>
      <c r="W32" s="21">
        <v>32814534.069999702</v>
      </c>
      <c r="X32" s="21">
        <v>13575</v>
      </c>
      <c r="Y32" s="21">
        <v>99455.58000000118</v>
      </c>
      <c r="Z32" s="21">
        <v>281427.41999999381</v>
      </c>
      <c r="AA32" s="21">
        <v>-402.04999999999995</v>
      </c>
      <c r="AB32" s="21">
        <v>0</v>
      </c>
      <c r="AC32" s="21">
        <v>7310.3299999998808</v>
      </c>
      <c r="AD32" s="21">
        <v>38462.860000000139</v>
      </c>
      <c r="AE32" s="21">
        <v>0</v>
      </c>
      <c r="AF32" s="21">
        <v>14007</v>
      </c>
      <c r="AG32" s="21">
        <v>500</v>
      </c>
      <c r="AH32" s="21">
        <v>500</v>
      </c>
      <c r="AI32" s="21">
        <v>0</v>
      </c>
      <c r="AJ32" s="21">
        <v>0</v>
      </c>
      <c r="AK32" s="21">
        <v>5530.5500000000011</v>
      </c>
      <c r="AL32" s="21">
        <v>0</v>
      </c>
      <c r="AM32" s="21">
        <v>4761.8999999999996</v>
      </c>
      <c r="AN32" s="21">
        <v>0</v>
      </c>
      <c r="AO32" s="21">
        <v>0</v>
      </c>
      <c r="AP32" s="21">
        <v>3102.4399999999996</v>
      </c>
      <c r="AQ32" s="21">
        <v>0</v>
      </c>
      <c r="AR32" s="21">
        <v>0</v>
      </c>
      <c r="AS32" s="21">
        <v>0</v>
      </c>
      <c r="AT32" s="21">
        <v>10998150.139999995</v>
      </c>
      <c r="AU32" s="21">
        <v>391985.70999999892</v>
      </c>
      <c r="AV32" s="21">
        <v>35101.089999999276</v>
      </c>
      <c r="AW32" s="21">
        <v>0</v>
      </c>
      <c r="AX32" s="21">
        <v>122867.88999999914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392091.74999999895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66794.459999999977</v>
      </c>
      <c r="BO32" s="21">
        <v>0</v>
      </c>
      <c r="BP32" s="21">
        <v>-46375.350000001752</v>
      </c>
      <c r="BQ32" s="21">
        <v>20.810000000000002</v>
      </c>
      <c r="BR32" s="21">
        <v>181840.68999999997</v>
      </c>
      <c r="BS32" s="21">
        <v>17775.9999999998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28029528.129999999</v>
      </c>
      <c r="CK32" s="21">
        <v>51127.939999999922</v>
      </c>
      <c r="CL32" s="21">
        <v>5847.01</v>
      </c>
      <c r="CM32" s="22">
        <v>27972553.18</v>
      </c>
      <c r="CN32" s="21">
        <v>100473.7</v>
      </c>
      <c r="CO32" s="21">
        <v>27872079.48</v>
      </c>
      <c r="CP32" s="22">
        <v>0</v>
      </c>
      <c r="CQ32" s="21">
        <v>0</v>
      </c>
      <c r="CR32" s="21">
        <v>0</v>
      </c>
      <c r="CS32" s="21">
        <v>149255.79999999999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123811136.89000021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-59482830.980000012</v>
      </c>
      <c r="E33" s="21">
        <v>-59951596.780000001</v>
      </c>
      <c r="F33" s="21">
        <v>458318.33999999997</v>
      </c>
      <c r="G33" s="21">
        <v>10447.459999985702</v>
      </c>
      <c r="H33" s="21">
        <v>86.72999999999999</v>
      </c>
      <c r="I33" s="21">
        <v>156418.65000000002</v>
      </c>
      <c r="J33" s="21">
        <v>0</v>
      </c>
      <c r="K33" s="21">
        <v>2492151.600000001</v>
      </c>
      <c r="L33" s="21">
        <v>0</v>
      </c>
      <c r="M33" s="21">
        <v>0</v>
      </c>
      <c r="N33" s="21">
        <v>0</v>
      </c>
      <c r="O33" s="21">
        <v>68173.689999999959</v>
      </c>
      <c r="P33" s="21">
        <v>0</v>
      </c>
      <c r="Q33" s="21">
        <v>14470.69</v>
      </c>
      <c r="R33" s="21">
        <v>0</v>
      </c>
      <c r="S33" s="21">
        <v>0</v>
      </c>
      <c r="T33" s="21">
        <v>2966249.6399999987</v>
      </c>
      <c r="U33" s="21">
        <v>25672.290000000005</v>
      </c>
      <c r="V33" s="21">
        <v>1243416.9499999979</v>
      </c>
      <c r="W33" s="21">
        <v>2583712.8999999994</v>
      </c>
      <c r="X33" s="21">
        <v>0</v>
      </c>
      <c r="Y33" s="21">
        <v>304779.08</v>
      </c>
      <c r="Z33" s="21">
        <v>7877699.5500000007</v>
      </c>
      <c r="AA33" s="21">
        <v>0</v>
      </c>
      <c r="AB33" s="21">
        <v>0</v>
      </c>
      <c r="AC33" s="21">
        <v>8558.590000000002</v>
      </c>
      <c r="AD33" s="21">
        <v>-70041.34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1200</v>
      </c>
      <c r="AL33" s="21">
        <v>0</v>
      </c>
      <c r="AM33" s="21">
        <v>-3666658.8199999994</v>
      </c>
      <c r="AN33" s="21">
        <v>0</v>
      </c>
      <c r="AO33" s="21">
        <v>0</v>
      </c>
      <c r="AP33" s="21">
        <v>2222.4300000000003</v>
      </c>
      <c r="AQ33" s="21">
        <v>0</v>
      </c>
      <c r="AR33" s="21">
        <v>0</v>
      </c>
      <c r="AS33" s="21">
        <v>0</v>
      </c>
      <c r="AT33" s="21">
        <v>4729167.0899999971</v>
      </c>
      <c r="AU33" s="21">
        <v>123246.82</v>
      </c>
      <c r="AV33" s="21">
        <v>557183.13000000641</v>
      </c>
      <c r="AW33" s="21">
        <v>0</v>
      </c>
      <c r="AX33" s="21">
        <v>350898.37999999995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11911.610000000002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12320.729999999978</v>
      </c>
      <c r="BO33" s="21">
        <v>0</v>
      </c>
      <c r="BP33" s="21">
        <v>40245.380000000005</v>
      </c>
      <c r="BQ33" s="21">
        <v>0</v>
      </c>
      <c r="BR33" s="21">
        <v>2523.56</v>
      </c>
      <c r="BS33" s="21">
        <v>238256.72000000006</v>
      </c>
      <c r="BT33" s="21">
        <v>0</v>
      </c>
      <c r="BU33" s="21">
        <v>0</v>
      </c>
      <c r="BV33" s="21">
        <v>0</v>
      </c>
      <c r="BW33" s="21">
        <v>0</v>
      </c>
      <c r="BX33" s="21">
        <v>5343.76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1316197.5399999986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-38087423.630000018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62434667.392299995</v>
      </c>
      <c r="E34" s="21">
        <v>10587891.040012199</v>
      </c>
      <c r="F34" s="21">
        <v>51846776.352287799</v>
      </c>
      <c r="G34" s="21">
        <v>0</v>
      </c>
      <c r="H34" s="21">
        <v>118473835.26000001</v>
      </c>
      <c r="I34" s="21">
        <v>1063020.18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98705103.251300007</v>
      </c>
      <c r="P34" s="21">
        <v>0</v>
      </c>
      <c r="Q34" s="21">
        <v>32130.560000000001</v>
      </c>
      <c r="R34" s="21">
        <v>0</v>
      </c>
      <c r="S34" s="21">
        <v>0</v>
      </c>
      <c r="T34" s="21">
        <v>51023.71</v>
      </c>
      <c r="U34" s="21">
        <v>0</v>
      </c>
      <c r="V34" s="21">
        <v>206864.44</v>
      </c>
      <c r="W34" s="21">
        <v>1226430.95</v>
      </c>
      <c r="X34" s="21">
        <v>0</v>
      </c>
      <c r="Y34" s="21">
        <v>4425462.2434999999</v>
      </c>
      <c r="Z34" s="21">
        <v>42528983.155199997</v>
      </c>
      <c r="AA34" s="21">
        <v>0</v>
      </c>
      <c r="AB34" s="21">
        <v>0</v>
      </c>
      <c r="AC34" s="21">
        <v>26306435.487799998</v>
      </c>
      <c r="AD34" s="21">
        <v>35178970.459600002</v>
      </c>
      <c r="AE34" s="21">
        <v>0</v>
      </c>
      <c r="AF34" s="21">
        <v>9158.8799999999992</v>
      </c>
      <c r="AG34" s="21">
        <v>0</v>
      </c>
      <c r="AH34" s="21">
        <v>326354</v>
      </c>
      <c r="AI34" s="21">
        <v>0</v>
      </c>
      <c r="AJ34" s="21">
        <v>0</v>
      </c>
      <c r="AK34" s="21">
        <v>0</v>
      </c>
      <c r="AL34" s="21">
        <v>0</v>
      </c>
      <c r="AM34" s="21">
        <v>19041935.609999999</v>
      </c>
      <c r="AN34" s="21">
        <v>136242.25</v>
      </c>
      <c r="AO34" s="21">
        <v>0</v>
      </c>
      <c r="AP34" s="21">
        <v>420670.55</v>
      </c>
      <c r="AQ34" s="21">
        <v>0</v>
      </c>
      <c r="AR34" s="21">
        <v>0</v>
      </c>
      <c r="AS34" s="21">
        <v>0</v>
      </c>
      <c r="AT34" s="21">
        <v>123062760.4276</v>
      </c>
      <c r="AU34" s="21">
        <v>32049636.532499999</v>
      </c>
      <c r="AV34" s="21">
        <v>35104325.796400003</v>
      </c>
      <c r="AW34" s="21">
        <v>0</v>
      </c>
      <c r="AX34" s="21">
        <v>631425.03639999998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3483439.0517001702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5003.3321999999998</v>
      </c>
      <c r="BO34" s="21">
        <v>0</v>
      </c>
      <c r="BP34" s="21">
        <v>1329699.01</v>
      </c>
      <c r="BQ34" s="21">
        <v>0</v>
      </c>
      <c r="BR34" s="21">
        <v>598</v>
      </c>
      <c r="BS34" s="21">
        <v>2965429642.7641902</v>
      </c>
      <c r="BT34" s="21">
        <v>0</v>
      </c>
      <c r="BU34" s="21">
        <v>0</v>
      </c>
      <c r="BV34" s="21">
        <v>45014501.622400001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950212.89000000199</v>
      </c>
      <c r="CJ34" s="22">
        <v>70913.389999999898</v>
      </c>
      <c r="CK34" s="21">
        <v>64129.889999999898</v>
      </c>
      <c r="CL34" s="21">
        <v>6783.5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31740671.802600801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3649440118.0356908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6500539</v>
      </c>
      <c r="E35" s="21">
        <v>1148773</v>
      </c>
      <c r="F35" s="21">
        <v>4906800</v>
      </c>
      <c r="G35" s="21">
        <v>444966</v>
      </c>
      <c r="H35" s="21">
        <v>0</v>
      </c>
      <c r="I35" s="21">
        <v>226415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7250646</v>
      </c>
      <c r="P35" s="21">
        <v>0</v>
      </c>
      <c r="Q35" s="21">
        <v>579289</v>
      </c>
      <c r="R35" s="21">
        <v>0</v>
      </c>
      <c r="S35" s="21">
        <v>0</v>
      </c>
      <c r="T35" s="21">
        <v>975068</v>
      </c>
      <c r="U35" s="21">
        <v>15625</v>
      </c>
      <c r="V35" s="21">
        <v>167212</v>
      </c>
      <c r="W35" s="21">
        <v>805477</v>
      </c>
      <c r="X35" s="21">
        <v>459</v>
      </c>
      <c r="Y35" s="21">
        <v>234830</v>
      </c>
      <c r="Z35" s="21">
        <v>3253697</v>
      </c>
      <c r="AA35" s="21">
        <v>0</v>
      </c>
      <c r="AB35" s="21">
        <v>0</v>
      </c>
      <c r="AC35" s="21">
        <v>3897</v>
      </c>
      <c r="AD35" s="21">
        <v>42486</v>
      </c>
      <c r="AE35" s="21">
        <v>0</v>
      </c>
      <c r="AF35" s="21">
        <v>20000</v>
      </c>
      <c r="AG35" s="21">
        <v>0</v>
      </c>
      <c r="AH35" s="21">
        <v>0</v>
      </c>
      <c r="AI35" s="21">
        <v>0</v>
      </c>
      <c r="AJ35" s="21">
        <v>17052</v>
      </c>
      <c r="AK35" s="21">
        <v>0</v>
      </c>
      <c r="AL35" s="21">
        <v>0</v>
      </c>
      <c r="AM35" s="21">
        <v>2536749</v>
      </c>
      <c r="AN35" s="21">
        <v>0</v>
      </c>
      <c r="AO35" s="21">
        <v>0</v>
      </c>
      <c r="AP35" s="21">
        <v>100</v>
      </c>
      <c r="AQ35" s="21">
        <v>0</v>
      </c>
      <c r="AR35" s="21">
        <v>0</v>
      </c>
      <c r="AS35" s="21">
        <v>0</v>
      </c>
      <c r="AT35" s="21">
        <v>6206406</v>
      </c>
      <c r="AU35" s="21">
        <v>439722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50481974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1041567</v>
      </c>
      <c r="BQ35" s="21">
        <v>0</v>
      </c>
      <c r="BR35" s="21">
        <v>1298908</v>
      </c>
      <c r="BS35" s="21">
        <v>33440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10509809.210000001</v>
      </c>
      <c r="CK35" s="21">
        <v>0</v>
      </c>
      <c r="CL35" s="21">
        <v>0</v>
      </c>
      <c r="CM35" s="22">
        <v>10509809.210000001</v>
      </c>
      <c r="CN35" s="21">
        <v>0</v>
      </c>
      <c r="CO35" s="21">
        <v>10509809.210000001</v>
      </c>
      <c r="CP35" s="22">
        <v>0</v>
      </c>
      <c r="CQ35" s="21">
        <v>0</v>
      </c>
      <c r="CR35" s="21">
        <v>0</v>
      </c>
      <c r="CS35" s="21">
        <v>652768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93294135.210000008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59854402.460000001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56694948.759999998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116549351.22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844008930.49000132</v>
      </c>
      <c r="E37" s="21">
        <v>2001843.52</v>
      </c>
      <c r="F37" s="21">
        <v>613413049.11000133</v>
      </c>
      <c r="G37" s="21">
        <v>228594037.86000001</v>
      </c>
      <c r="H37" s="21">
        <v>2116995.5299999998</v>
      </c>
      <c r="I37" s="21">
        <v>1788640.16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32217779.329999998</v>
      </c>
      <c r="P37" s="21">
        <v>0</v>
      </c>
      <c r="Q37" s="21">
        <v>1931846.75</v>
      </c>
      <c r="R37" s="21">
        <v>0</v>
      </c>
      <c r="S37" s="21">
        <v>0</v>
      </c>
      <c r="T37" s="21">
        <v>339975612.65999919</v>
      </c>
      <c r="U37" s="21">
        <v>0</v>
      </c>
      <c r="V37" s="21">
        <v>898062.04</v>
      </c>
      <c r="W37" s="21">
        <v>6030070.6499999799</v>
      </c>
      <c r="X37" s="21">
        <v>0</v>
      </c>
      <c r="Y37" s="21">
        <v>2554016.48</v>
      </c>
      <c r="Z37" s="21">
        <v>21026162.179999899</v>
      </c>
      <c r="AA37" s="21">
        <v>0</v>
      </c>
      <c r="AB37" s="21">
        <v>0</v>
      </c>
      <c r="AC37" s="21">
        <v>1683445.16</v>
      </c>
      <c r="AD37" s="21">
        <v>9445559.8799999896</v>
      </c>
      <c r="AE37" s="21">
        <v>0</v>
      </c>
      <c r="AF37" s="21">
        <v>13624.48</v>
      </c>
      <c r="AG37" s="21">
        <v>0</v>
      </c>
      <c r="AH37" s="21">
        <v>0</v>
      </c>
      <c r="AI37" s="21">
        <v>0</v>
      </c>
      <c r="AJ37" s="21">
        <v>1592522.3599999999</v>
      </c>
      <c r="AK37" s="21">
        <v>0</v>
      </c>
      <c r="AL37" s="21">
        <v>0</v>
      </c>
      <c r="AM37" s="21">
        <v>16505477.130000001</v>
      </c>
      <c r="AN37" s="21">
        <v>0</v>
      </c>
      <c r="AO37" s="21">
        <v>0</v>
      </c>
      <c r="AP37" s="21">
        <v>2337931.34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912792.33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33214.69</v>
      </c>
      <c r="BO37" s="21">
        <v>0</v>
      </c>
      <c r="BP37" s="21">
        <v>31783439.670000002</v>
      </c>
      <c r="BQ37" s="21">
        <v>5095892.46</v>
      </c>
      <c r="BR37" s="21">
        <v>11598693.49</v>
      </c>
      <c r="BS37" s="21">
        <v>17992820.780000001</v>
      </c>
      <c r="BT37" s="21">
        <v>0</v>
      </c>
      <c r="BU37" s="21">
        <v>0</v>
      </c>
      <c r="BV37" s="21">
        <v>6289858.9000000004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5853082.2399999397</v>
      </c>
      <c r="CF37" s="21">
        <v>0</v>
      </c>
      <c r="CG37" s="21">
        <v>0</v>
      </c>
      <c r="CH37" s="21">
        <v>0</v>
      </c>
      <c r="CI37" s="21">
        <v>0</v>
      </c>
      <c r="CJ37" s="22">
        <v>5044291.5499999765</v>
      </c>
      <c r="CK37" s="21">
        <v>3098.14</v>
      </c>
      <c r="CL37" s="21">
        <v>0</v>
      </c>
      <c r="CM37" s="22">
        <v>1453573.01</v>
      </c>
      <c r="CN37" s="21">
        <v>632481.18000000005</v>
      </c>
      <c r="CO37" s="21">
        <v>821091.83</v>
      </c>
      <c r="CP37" s="22">
        <v>3587620.3999999762</v>
      </c>
      <c r="CQ37" s="21">
        <v>0</v>
      </c>
      <c r="CR37" s="21">
        <v>3587620.3999999762</v>
      </c>
      <c r="CS37" s="21">
        <v>487159.48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1369217922.2100005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18919.91</v>
      </c>
      <c r="E38" s="21">
        <v>18087.12</v>
      </c>
      <c r="F38" s="21">
        <v>832.79</v>
      </c>
      <c r="G38" s="21">
        <v>0</v>
      </c>
      <c r="H38" s="21">
        <v>0</v>
      </c>
      <c r="I38" s="21">
        <v>7164.76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1000.04</v>
      </c>
      <c r="P38" s="21">
        <v>0</v>
      </c>
      <c r="Q38" s="21">
        <v>0</v>
      </c>
      <c r="R38" s="21">
        <v>0</v>
      </c>
      <c r="S38" s="21">
        <v>0</v>
      </c>
      <c r="T38" s="21">
        <v>32608779.489999998</v>
      </c>
      <c r="U38" s="21">
        <v>0</v>
      </c>
      <c r="V38" s="21">
        <v>458242.07</v>
      </c>
      <c r="W38" s="21">
        <v>207332.75</v>
      </c>
      <c r="X38" s="21">
        <v>0</v>
      </c>
      <c r="Y38" s="21">
        <v>8.66</v>
      </c>
      <c r="Z38" s="21">
        <v>10.01</v>
      </c>
      <c r="AA38" s="21">
        <v>0</v>
      </c>
      <c r="AB38" s="21">
        <v>0</v>
      </c>
      <c r="AC38" s="21">
        <v>145.61000000000001</v>
      </c>
      <c r="AD38" s="21">
        <v>32.86</v>
      </c>
      <c r="AE38" s="21">
        <v>0</v>
      </c>
      <c r="AF38" s="21">
        <v>1000.04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2500.9699999999998</v>
      </c>
      <c r="AP38" s="21">
        <v>0.9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1174.03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74176.14</v>
      </c>
      <c r="BO38" s="21">
        <v>0</v>
      </c>
      <c r="BP38" s="21">
        <v>0</v>
      </c>
      <c r="BQ38" s="21">
        <v>0</v>
      </c>
      <c r="BR38" s="21">
        <v>0</v>
      </c>
      <c r="BS38" s="21">
        <v>9.56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15350.37</v>
      </c>
      <c r="CK38" s="21">
        <v>0</v>
      </c>
      <c r="CL38" s="21">
        <v>0</v>
      </c>
      <c r="CM38" s="22">
        <v>15350.37</v>
      </c>
      <c r="CN38" s="21">
        <v>0</v>
      </c>
      <c r="CO38" s="21">
        <v>15350.37</v>
      </c>
      <c r="CP38" s="22">
        <v>0</v>
      </c>
      <c r="CQ38" s="21">
        <v>0</v>
      </c>
      <c r="CR38" s="21">
        <v>0</v>
      </c>
      <c r="CS38" s="21">
        <v>33452.74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33429300.909999996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394748.26</v>
      </c>
      <c r="E39" s="21">
        <v>306574.87</v>
      </c>
      <c r="F39" s="21">
        <v>88173.39</v>
      </c>
      <c r="G39" s="21">
        <v>0</v>
      </c>
      <c r="H39" s="21">
        <v>11473.604984</v>
      </c>
      <c r="I39" s="21">
        <v>318958.58</v>
      </c>
      <c r="J39" s="21">
        <v>0</v>
      </c>
      <c r="K39" s="21">
        <v>18193932.420000002</v>
      </c>
      <c r="L39" s="21">
        <v>0</v>
      </c>
      <c r="M39" s="21">
        <v>535878.88</v>
      </c>
      <c r="N39" s="21">
        <v>0</v>
      </c>
      <c r="O39" s="21">
        <v>765184.51560399996</v>
      </c>
      <c r="P39" s="21">
        <v>0</v>
      </c>
      <c r="Q39" s="21">
        <v>138165.54999999999</v>
      </c>
      <c r="R39" s="21">
        <v>0</v>
      </c>
      <c r="S39" s="21">
        <v>0</v>
      </c>
      <c r="T39" s="21">
        <v>1773437038.1500001</v>
      </c>
      <c r="U39" s="21">
        <v>11198500.609999999</v>
      </c>
      <c r="V39" s="21">
        <v>4627402.3600000003</v>
      </c>
      <c r="W39" s="21">
        <v>10283307.029999999</v>
      </c>
      <c r="X39" s="21">
        <v>0</v>
      </c>
      <c r="Y39" s="21">
        <v>46738.275077999999</v>
      </c>
      <c r="Z39" s="21">
        <v>603910.55077800003</v>
      </c>
      <c r="AA39" s="21">
        <v>0</v>
      </c>
      <c r="AB39" s="21">
        <v>0</v>
      </c>
      <c r="AC39" s="21">
        <v>16024.654351000067</v>
      </c>
      <c r="AD39" s="21">
        <v>18771.525614000788</v>
      </c>
      <c r="AE39" s="21">
        <v>0</v>
      </c>
      <c r="AF39" s="21">
        <v>1750</v>
      </c>
      <c r="AG39" s="21">
        <v>0</v>
      </c>
      <c r="AH39" s="21">
        <v>0</v>
      </c>
      <c r="AI39" s="21">
        <v>0</v>
      </c>
      <c r="AJ39" s="21">
        <v>5653755.2600000007</v>
      </c>
      <c r="AK39" s="21">
        <v>0</v>
      </c>
      <c r="AL39" s="21">
        <v>0</v>
      </c>
      <c r="AM39" s="21">
        <v>10429.06</v>
      </c>
      <c r="AN39" s="21">
        <v>0</v>
      </c>
      <c r="AO39" s="21">
        <v>0</v>
      </c>
      <c r="AP39" s="21">
        <v>3173.19</v>
      </c>
      <c r="AQ39" s="21">
        <v>0</v>
      </c>
      <c r="AR39" s="21">
        <v>0</v>
      </c>
      <c r="AS39" s="21">
        <v>0</v>
      </c>
      <c r="AT39" s="21">
        <v>16074562.339179998</v>
      </c>
      <c r="AU39" s="21">
        <v>21588.317991001462</v>
      </c>
      <c r="AV39" s="21">
        <v>0</v>
      </c>
      <c r="AW39" s="21">
        <v>0</v>
      </c>
      <c r="AX39" s="21">
        <v>20757.216013006422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29993.11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1547433.9525319999</v>
      </c>
      <c r="BO39" s="21">
        <v>0</v>
      </c>
      <c r="BP39" s="21">
        <v>250332.46700301234</v>
      </c>
      <c r="BQ39" s="21">
        <v>0</v>
      </c>
      <c r="BR39" s="21">
        <v>330650.685604</v>
      </c>
      <c r="BS39" s="21">
        <v>1286884.0413190003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61389.75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79576.659092000002</v>
      </c>
      <c r="CT39" s="21">
        <v>604408.13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1846566719.1451428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582415.81000000006</v>
      </c>
      <c r="E40" s="21">
        <v>40285.910000000003</v>
      </c>
      <c r="F40" s="21">
        <v>152907.82999999999</v>
      </c>
      <c r="G40" s="21">
        <v>389222.07</v>
      </c>
      <c r="H40" s="21">
        <v>0</v>
      </c>
      <c r="I40" s="21">
        <v>322341.40000000002</v>
      </c>
      <c r="J40" s="21">
        <v>0</v>
      </c>
      <c r="K40" s="21">
        <v>7138.71</v>
      </c>
      <c r="L40" s="21">
        <v>0</v>
      </c>
      <c r="M40" s="21">
        <v>0</v>
      </c>
      <c r="N40" s="21">
        <v>0</v>
      </c>
      <c r="O40" s="21">
        <v>30902999.98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139061.63</v>
      </c>
      <c r="W40" s="21">
        <v>2517794.4700000002</v>
      </c>
      <c r="X40" s="21">
        <v>4976.68</v>
      </c>
      <c r="Y40" s="21">
        <v>0</v>
      </c>
      <c r="Z40" s="21">
        <v>0</v>
      </c>
      <c r="AA40" s="21">
        <v>0</v>
      </c>
      <c r="AB40" s="21">
        <v>0</v>
      </c>
      <c r="AC40" s="21">
        <v>6623.35</v>
      </c>
      <c r="AD40" s="21">
        <v>21918.69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3821297.69</v>
      </c>
      <c r="AU40" s="21">
        <v>127519.03999999999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65596.539999999994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60019.53</v>
      </c>
      <c r="BO40" s="21">
        <v>0</v>
      </c>
      <c r="BP40" s="21">
        <v>80396.75</v>
      </c>
      <c r="BQ40" s="21">
        <v>0</v>
      </c>
      <c r="BR40" s="21">
        <v>1300</v>
      </c>
      <c r="BS40" s="21">
        <v>12720.46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6359.31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38680480.039999999</v>
      </c>
    </row>
    <row r="41" spans="1:117" ht="12.75" customHeight="1" x14ac:dyDescent="0.3">
      <c r="A41" s="64" t="s">
        <v>214</v>
      </c>
      <c r="B41" s="20">
        <v>1047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2.75" customHeight="1" x14ac:dyDescent="0.3">
      <c r="A42" s="64" t="s">
        <v>216</v>
      </c>
      <c r="B42" s="20">
        <v>1048</v>
      </c>
      <c r="C42" s="65" t="s">
        <v>147</v>
      </c>
      <c r="D42" s="22">
        <v>304571.33</v>
      </c>
      <c r="E42" s="21">
        <v>57513.81</v>
      </c>
      <c r="F42" s="21">
        <v>243923.22</v>
      </c>
      <c r="G42" s="21">
        <v>3134.3</v>
      </c>
      <c r="H42" s="21">
        <v>0</v>
      </c>
      <c r="I42" s="21">
        <v>316008.73999999993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2896.9699999999993</v>
      </c>
      <c r="P42" s="21">
        <v>0</v>
      </c>
      <c r="Q42" s="21">
        <v>-1574.659999999998</v>
      </c>
      <c r="R42" s="21">
        <v>0</v>
      </c>
      <c r="S42" s="21">
        <v>0</v>
      </c>
      <c r="T42" s="21">
        <v>14714655.560000036</v>
      </c>
      <c r="U42" s="21">
        <v>0</v>
      </c>
      <c r="V42" s="21">
        <v>1135117.2600000016</v>
      </c>
      <c r="W42" s="21">
        <v>6424452.3499999875</v>
      </c>
      <c r="X42" s="21">
        <v>0</v>
      </c>
      <c r="Y42" s="21">
        <v>445866.67</v>
      </c>
      <c r="Z42" s="21">
        <v>9324.1699999999873</v>
      </c>
      <c r="AA42" s="21">
        <v>0</v>
      </c>
      <c r="AB42" s="21">
        <v>0</v>
      </c>
      <c r="AC42" s="21">
        <v>9269.2500000000018</v>
      </c>
      <c r="AD42" s="21">
        <v>13213.269999999997</v>
      </c>
      <c r="AE42" s="21">
        <v>0</v>
      </c>
      <c r="AF42" s="21">
        <v>698.44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125</v>
      </c>
      <c r="AQ42" s="21">
        <v>0</v>
      </c>
      <c r="AR42" s="21">
        <v>0</v>
      </c>
      <c r="AS42" s="21">
        <v>0</v>
      </c>
      <c r="AT42" s="21">
        <v>5710310.3199999956</v>
      </c>
      <c r="AU42" s="21">
        <v>181643.62000000011</v>
      </c>
      <c r="AV42" s="21">
        <v>10224.809999999996</v>
      </c>
      <c r="AW42" s="21">
        <v>0</v>
      </c>
      <c r="AX42" s="21">
        <v>66364.3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728500.4899999972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436.69999999999919</v>
      </c>
      <c r="BM42" s="21">
        <v>0</v>
      </c>
      <c r="BN42" s="21">
        <v>60715.670000000049</v>
      </c>
      <c r="BO42" s="21">
        <v>0</v>
      </c>
      <c r="BP42" s="21">
        <v>701065.45000000007</v>
      </c>
      <c r="BQ42" s="21">
        <v>0</v>
      </c>
      <c r="BR42" s="21">
        <v>776.22</v>
      </c>
      <c r="BS42" s="21">
        <v>15155.320000000002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-2.3874235921539366E-12</v>
      </c>
      <c r="CC42" s="21">
        <v>0</v>
      </c>
      <c r="CD42" s="21">
        <v>3041008.4499999997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39013151.259999998</v>
      </c>
      <c r="CK42" s="21">
        <v>0</v>
      </c>
      <c r="CL42" s="21">
        <v>0</v>
      </c>
      <c r="CM42" s="22">
        <v>13781167.01</v>
      </c>
      <c r="CN42" s="21">
        <v>0</v>
      </c>
      <c r="CO42" s="21">
        <v>13781167.01</v>
      </c>
      <c r="CP42" s="22">
        <v>25231984.25</v>
      </c>
      <c r="CQ42" s="21">
        <v>0</v>
      </c>
      <c r="CR42" s="21">
        <v>25231984.25</v>
      </c>
      <c r="CS42" s="21">
        <v>45093.8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72949070.760000035</v>
      </c>
    </row>
    <row r="43" spans="1:117" ht="14.1" customHeight="1" x14ac:dyDescent="0.3">
      <c r="A43" s="64" t="s">
        <v>218</v>
      </c>
      <c r="B43" s="20">
        <v>1049</v>
      </c>
      <c r="C43" s="65" t="s">
        <v>147</v>
      </c>
      <c r="D43" s="22">
        <v>16577.349999999999</v>
      </c>
      <c r="E43" s="21">
        <v>16470.349999999999</v>
      </c>
      <c r="F43" s="21">
        <v>0</v>
      </c>
      <c r="G43" s="21">
        <v>107</v>
      </c>
      <c r="H43" s="21">
        <v>0</v>
      </c>
      <c r="I43" s="21">
        <v>78985.790000000008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1740.85</v>
      </c>
      <c r="P43" s="21">
        <v>0</v>
      </c>
      <c r="Q43" s="21">
        <v>0</v>
      </c>
      <c r="R43" s="21">
        <v>0</v>
      </c>
      <c r="S43" s="21">
        <v>0</v>
      </c>
      <c r="T43" s="21">
        <v>531121.68000000005</v>
      </c>
      <c r="U43" s="21">
        <v>0</v>
      </c>
      <c r="V43" s="21">
        <v>116577.05999999998</v>
      </c>
      <c r="W43" s="21">
        <v>467907.18999999989</v>
      </c>
      <c r="X43" s="21">
        <v>0</v>
      </c>
      <c r="Y43" s="21">
        <v>0</v>
      </c>
      <c r="Z43" s="21">
        <v>14327.760000000002</v>
      </c>
      <c r="AA43" s="21">
        <v>0</v>
      </c>
      <c r="AB43" s="21">
        <v>0</v>
      </c>
      <c r="AC43" s="21">
        <v>646.48</v>
      </c>
      <c r="AD43" s="21">
        <v>2094.4799999999996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199917.17999999996</v>
      </c>
      <c r="AU43" s="21">
        <v>468.46000000000015</v>
      </c>
      <c r="AV43" s="21">
        <v>468.46000000000009</v>
      </c>
      <c r="AW43" s="21">
        <v>0</v>
      </c>
      <c r="AX43" s="21">
        <v>468.46000000000009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358913.81000000017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17743.009999999998</v>
      </c>
      <c r="BO43" s="21">
        <v>0</v>
      </c>
      <c r="BP43" s="21">
        <v>563.88</v>
      </c>
      <c r="BQ43" s="21">
        <v>0</v>
      </c>
      <c r="BR43" s="21">
        <v>0</v>
      </c>
      <c r="BS43" s="21">
        <v>1517.4599999999994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1143926.7</v>
      </c>
      <c r="CK43" s="21">
        <v>0</v>
      </c>
      <c r="CL43" s="21">
        <v>0</v>
      </c>
      <c r="CM43" s="22">
        <v>1143926.7</v>
      </c>
      <c r="CN43" s="21">
        <v>550773.59</v>
      </c>
      <c r="CO43" s="21">
        <v>593153.11</v>
      </c>
      <c r="CP43" s="22">
        <v>0</v>
      </c>
      <c r="CQ43" s="21">
        <v>0</v>
      </c>
      <c r="CR43" s="21">
        <v>0</v>
      </c>
      <c r="CS43" s="21">
        <v>99909.459999999774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3053875.52</v>
      </c>
    </row>
    <row r="44" spans="1:117" ht="14.1" customHeight="1" x14ac:dyDescent="0.3">
      <c r="A44" s="64" t="s">
        <v>220</v>
      </c>
      <c r="B44" s="20">
        <v>1050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1051</v>
      </c>
      <c r="C45" s="65" t="s">
        <v>147</v>
      </c>
      <c r="D45" s="22">
        <v>13716.08</v>
      </c>
      <c r="E45" s="21">
        <v>6662.17</v>
      </c>
      <c r="F45" s="21">
        <v>7053.91</v>
      </c>
      <c r="G45" s="21">
        <v>0</v>
      </c>
      <c r="H45" s="21">
        <v>0</v>
      </c>
      <c r="I45" s="21">
        <v>40761.5</v>
      </c>
      <c r="J45" s="21">
        <v>0</v>
      </c>
      <c r="K45" s="21">
        <v>951119.89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1397.45</v>
      </c>
      <c r="W45" s="21">
        <v>28043.480000000003</v>
      </c>
      <c r="X45" s="21">
        <v>0</v>
      </c>
      <c r="Y45" s="21">
        <v>458.4</v>
      </c>
      <c r="Z45" s="21">
        <v>43200.63</v>
      </c>
      <c r="AA45" s="21">
        <v>0</v>
      </c>
      <c r="AB45" s="21">
        <v>0</v>
      </c>
      <c r="AC45" s="21">
        <v>143.44999999999999</v>
      </c>
      <c r="AD45" s="21">
        <v>373.27</v>
      </c>
      <c r="AE45" s="21">
        <v>0</v>
      </c>
      <c r="AF45" s="21">
        <v>0</v>
      </c>
      <c r="AG45" s="21">
        <v>783029.82000000007</v>
      </c>
      <c r="AH45" s="21">
        <v>0</v>
      </c>
      <c r="AI45" s="21">
        <v>98561.24</v>
      </c>
      <c r="AJ45" s="21">
        <v>1218478.8899999999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68950.14999999998</v>
      </c>
      <c r="AU45" s="21">
        <v>7278.2999999999993</v>
      </c>
      <c r="AV45" s="21">
        <v>152.93999999999997</v>
      </c>
      <c r="AW45" s="21">
        <v>0</v>
      </c>
      <c r="AX45" s="21">
        <v>76.690000000000012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105.03999999999999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1.1500000000000001</v>
      </c>
      <c r="BM45" s="21">
        <v>0</v>
      </c>
      <c r="BN45" s="21">
        <v>94.149999999999991</v>
      </c>
      <c r="BO45" s="21">
        <v>0</v>
      </c>
      <c r="BP45" s="21">
        <v>1050.01</v>
      </c>
      <c r="BQ45" s="21">
        <v>0</v>
      </c>
      <c r="BR45" s="21">
        <v>0</v>
      </c>
      <c r="BS45" s="21">
        <v>1623.52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1861.23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3260477.2799999989</v>
      </c>
    </row>
    <row r="46" spans="1:117" ht="12.75" customHeight="1" x14ac:dyDescent="0.3">
      <c r="A46" s="64" t="s">
        <v>224</v>
      </c>
      <c r="B46" s="20">
        <v>1052</v>
      </c>
      <c r="C46" s="65" t="s">
        <v>147</v>
      </c>
      <c r="D46" s="22">
        <v>1385525.6000000006</v>
      </c>
      <c r="E46" s="21">
        <v>1900.9900000000011</v>
      </c>
      <c r="F46" s="21">
        <v>0</v>
      </c>
      <c r="G46" s="21">
        <v>1383624.6100000006</v>
      </c>
      <c r="H46" s="21">
        <v>4.3100000000000005</v>
      </c>
      <c r="I46" s="21">
        <v>20191.080000000002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191388.01</v>
      </c>
      <c r="P46" s="21">
        <v>0</v>
      </c>
      <c r="Q46" s="21">
        <v>-2411.21</v>
      </c>
      <c r="R46" s="21">
        <v>0</v>
      </c>
      <c r="S46" s="21">
        <v>0</v>
      </c>
      <c r="T46" s="21">
        <v>0</v>
      </c>
      <c r="U46" s="21">
        <v>0</v>
      </c>
      <c r="V46" s="21">
        <v>7257.76</v>
      </c>
      <c r="W46" s="21">
        <v>48399.17</v>
      </c>
      <c r="X46" s="21">
        <v>0</v>
      </c>
      <c r="Y46" s="21">
        <v>754674.73</v>
      </c>
      <c r="Z46" s="21">
        <v>1210006.5600000005</v>
      </c>
      <c r="AA46" s="21">
        <v>0</v>
      </c>
      <c r="AB46" s="21">
        <v>0</v>
      </c>
      <c r="AC46" s="21">
        <v>833.39</v>
      </c>
      <c r="AD46" s="21">
        <v>35.64</v>
      </c>
      <c r="AE46" s="21">
        <v>0</v>
      </c>
      <c r="AF46" s="21">
        <v>0</v>
      </c>
      <c r="AG46" s="21">
        <v>0</v>
      </c>
      <c r="AH46" s="21">
        <v>1613319.98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0.1</v>
      </c>
      <c r="AQ46" s="21">
        <v>0</v>
      </c>
      <c r="AR46" s="21">
        <v>0</v>
      </c>
      <c r="AS46" s="21">
        <v>0</v>
      </c>
      <c r="AT46" s="21">
        <v>11445678.329999996</v>
      </c>
      <c r="AU46" s="21">
        <v>2646.3500000000004</v>
      </c>
      <c r="AV46" s="21">
        <v>87.580000000000013</v>
      </c>
      <c r="AW46" s="21">
        <v>0</v>
      </c>
      <c r="AX46" s="21">
        <v>60.589999999999989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8410.36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0.05</v>
      </c>
      <c r="BM46" s="21">
        <v>0</v>
      </c>
      <c r="BN46" s="21">
        <v>-226.96000000000004</v>
      </c>
      <c r="BO46" s="21">
        <v>0</v>
      </c>
      <c r="BP46" s="21">
        <v>2070.8799999999974</v>
      </c>
      <c r="BQ46" s="21">
        <v>0</v>
      </c>
      <c r="BR46" s="21">
        <v>1663100.72</v>
      </c>
      <c r="BS46" s="21">
        <v>169.47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62146.109999999935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18413368.599999994</v>
      </c>
    </row>
    <row r="47" spans="1:117" ht="12.75" customHeight="1" x14ac:dyDescent="0.3">
      <c r="A47" s="64" t="s">
        <v>226</v>
      </c>
      <c r="B47" s="20">
        <v>1053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1054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1055</v>
      </c>
      <c r="C49" s="65" t="s">
        <v>147</v>
      </c>
      <c r="D49" s="22">
        <v>33186.06</v>
      </c>
      <c r="E49" s="21">
        <v>33186.06</v>
      </c>
      <c r="F49" s="21">
        <v>0</v>
      </c>
      <c r="G49" s="21">
        <v>0</v>
      </c>
      <c r="H49" s="21">
        <v>0</v>
      </c>
      <c r="I49" s="21">
        <v>13515.79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2.72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-71138.2</v>
      </c>
      <c r="W49" s="21">
        <v>-512455.98</v>
      </c>
      <c r="X49" s="21">
        <v>0</v>
      </c>
      <c r="Y49" s="21">
        <v>616.44000000000005</v>
      </c>
      <c r="Z49" s="21">
        <v>2766.15</v>
      </c>
      <c r="AA49" s="21">
        <v>88.519999999999897</v>
      </c>
      <c r="AB49" s="21">
        <v>3.42</v>
      </c>
      <c r="AC49" s="21">
        <v>254.94</v>
      </c>
      <c r="AD49" s="21">
        <v>1849.43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1290098.2031736919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10330.200000000001</v>
      </c>
      <c r="AU49" s="21">
        <v>8108.54000000001</v>
      </c>
      <c r="AV49" s="21">
        <v>24209.279999999999</v>
      </c>
      <c r="AW49" s="21">
        <v>0</v>
      </c>
      <c r="AX49" s="21">
        <v>8069.7600000000102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-3553.58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-415.9</v>
      </c>
      <c r="BO49" s="21">
        <v>0</v>
      </c>
      <c r="BP49" s="21">
        <v>22960.62</v>
      </c>
      <c r="BQ49" s="21">
        <v>0</v>
      </c>
      <c r="BR49" s="21">
        <v>0</v>
      </c>
      <c r="BS49" s="21">
        <v>1749.14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110</v>
      </c>
      <c r="CJ49" s="22">
        <v>-32373374.609998267</v>
      </c>
      <c r="CK49" s="21">
        <v>-3064.88</v>
      </c>
      <c r="CL49" s="21">
        <v>0</v>
      </c>
      <c r="CM49" s="22">
        <v>-32895741.729998201</v>
      </c>
      <c r="CN49" s="21">
        <v>0</v>
      </c>
      <c r="CO49" s="21">
        <v>-32895741.729998201</v>
      </c>
      <c r="CP49" s="22">
        <v>525431.99999993294</v>
      </c>
      <c r="CQ49" s="21">
        <v>10986.2400000009</v>
      </c>
      <c r="CR49" s="21">
        <v>514445.75999993202</v>
      </c>
      <c r="CS49" s="21">
        <v>1978926.81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-29564092.246824592</v>
      </c>
    </row>
    <row r="50" spans="1:117" ht="12.75" customHeight="1" x14ac:dyDescent="0.3">
      <c r="A50" s="64" t="s">
        <v>232</v>
      </c>
      <c r="B50" s="20">
        <v>1056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136878122.03664398</v>
      </c>
      <c r="U50" s="21">
        <v>11191706.452939002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999564.03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149069392.51958299</v>
      </c>
    </row>
    <row r="51" spans="1:117" ht="12.75" customHeight="1" x14ac:dyDescent="0.3">
      <c r="A51" s="64" t="s">
        <v>234</v>
      </c>
      <c r="B51" s="20">
        <v>1057</v>
      </c>
      <c r="C51" s="65" t="s">
        <v>147</v>
      </c>
      <c r="D51" s="22">
        <v>7441.35</v>
      </c>
      <c r="E51" s="21">
        <v>0</v>
      </c>
      <c r="F51" s="21">
        <v>7441.35</v>
      </c>
      <c r="G51" s="21">
        <v>0</v>
      </c>
      <c r="H51" s="21">
        <v>0</v>
      </c>
      <c r="I51" s="21">
        <v>6590.3899999999994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-74670.880000000092</v>
      </c>
      <c r="W51" s="21">
        <v>-408244.71000000037</v>
      </c>
      <c r="X51" s="21">
        <v>0</v>
      </c>
      <c r="Y51" s="21">
        <v>0</v>
      </c>
      <c r="Z51" s="21">
        <v>55.81</v>
      </c>
      <c r="AA51" s="21">
        <v>0</v>
      </c>
      <c r="AB51" s="21">
        <v>0</v>
      </c>
      <c r="AC51" s="21">
        <v>151.34</v>
      </c>
      <c r="AD51" s="21">
        <v>-11.19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1358170.31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45093.69</v>
      </c>
      <c r="AU51" s="21">
        <v>1523.05</v>
      </c>
      <c r="AV51" s="21">
        <v>1770.05</v>
      </c>
      <c r="AW51" s="21">
        <v>0</v>
      </c>
      <c r="AX51" s="21">
        <v>543.61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-1734.4700000000021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299.60000000000036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751.51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937729.45999999973</v>
      </c>
    </row>
    <row r="52" spans="1:117" ht="12.75" customHeight="1" x14ac:dyDescent="0.3">
      <c r="A52" s="64" t="s">
        <v>236</v>
      </c>
      <c r="B52" s="20">
        <v>1058</v>
      </c>
      <c r="C52" s="65" t="s">
        <v>147</v>
      </c>
      <c r="D52" s="22">
        <v>213226.7</v>
      </c>
      <c r="E52" s="21">
        <v>195454.63</v>
      </c>
      <c r="F52" s="21">
        <v>17772.07</v>
      </c>
      <c r="G52" s="21">
        <v>0</v>
      </c>
      <c r="H52" s="21">
        <v>260</v>
      </c>
      <c r="I52" s="21">
        <v>554850.46</v>
      </c>
      <c r="J52" s="21">
        <v>0</v>
      </c>
      <c r="K52" s="21">
        <v>2100000</v>
      </c>
      <c r="L52" s="21">
        <v>0</v>
      </c>
      <c r="M52" s="21">
        <v>0</v>
      </c>
      <c r="N52" s="21">
        <v>0</v>
      </c>
      <c r="O52" s="21">
        <v>2099.59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8161570.54</v>
      </c>
      <c r="X52" s="21">
        <v>0</v>
      </c>
      <c r="Y52" s="21">
        <v>28555.279999999999</v>
      </c>
      <c r="Z52" s="21">
        <v>-7408846.7199999997</v>
      </c>
      <c r="AA52" s="21">
        <v>0</v>
      </c>
      <c r="AB52" s="21">
        <v>0</v>
      </c>
      <c r="AC52" s="21">
        <v>20658717.739999998</v>
      </c>
      <c r="AD52" s="21">
        <v>70751.78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455061.19</v>
      </c>
      <c r="AN52" s="21">
        <v>0</v>
      </c>
      <c r="AO52" s="21">
        <v>0</v>
      </c>
      <c r="AP52" s="21">
        <v>15903.46</v>
      </c>
      <c r="AQ52" s="21">
        <v>0</v>
      </c>
      <c r="AR52" s="21">
        <v>0</v>
      </c>
      <c r="AS52" s="21">
        <v>0</v>
      </c>
      <c r="AT52" s="21">
        <v>3257597.2</v>
      </c>
      <c r="AU52" s="21">
        <v>27244.05</v>
      </c>
      <c r="AV52" s="21">
        <v>25007.93</v>
      </c>
      <c r="AW52" s="21">
        <v>0</v>
      </c>
      <c r="AX52" s="21">
        <v>10417.25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233137.69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291.93</v>
      </c>
      <c r="BM52" s="21">
        <v>29905522.440000001</v>
      </c>
      <c r="BN52" s="21">
        <v>45277.25</v>
      </c>
      <c r="BO52" s="21">
        <v>0</v>
      </c>
      <c r="BP52" s="21">
        <v>7853.81</v>
      </c>
      <c r="BQ52" s="21">
        <v>0</v>
      </c>
      <c r="BR52" s="21">
        <v>27825</v>
      </c>
      <c r="BS52" s="21">
        <v>475983629.24000001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488153.79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48183.99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534912291.59000003</v>
      </c>
    </row>
    <row r="53" spans="1:117" ht="12.75" customHeight="1" x14ac:dyDescent="0.3">
      <c r="A53" s="64" t="s">
        <v>238</v>
      </c>
      <c r="B53" s="20">
        <v>1059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126228.57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12509823.199999999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19049003.319999997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12509823.6</v>
      </c>
      <c r="BM53" s="21">
        <v>0</v>
      </c>
      <c r="BN53" s="21">
        <v>143234.35999999999</v>
      </c>
      <c r="BO53" s="21">
        <v>0</v>
      </c>
      <c r="BP53" s="21">
        <v>0</v>
      </c>
      <c r="BQ53" s="21">
        <v>0</v>
      </c>
      <c r="BR53" s="21">
        <v>0</v>
      </c>
      <c r="BS53" s="21">
        <v>316607176.13999993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8368314.6799999997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369313603.86999995</v>
      </c>
    </row>
    <row r="54" spans="1:117" ht="12.75" customHeight="1" x14ac:dyDescent="0.3">
      <c r="A54" s="64" t="s">
        <v>240</v>
      </c>
      <c r="B54" s="20">
        <v>1060</v>
      </c>
      <c r="C54" s="65" t="s">
        <v>147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-14837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-14837</v>
      </c>
    </row>
    <row r="55" spans="1:117" ht="12.75" customHeight="1" x14ac:dyDescent="0.3">
      <c r="A55" s="64" t="s">
        <v>242</v>
      </c>
      <c r="B55" s="20">
        <v>1061</v>
      </c>
      <c r="C55" s="65" t="s">
        <v>147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1058023045.75</v>
      </c>
      <c r="CK55" s="21">
        <v>0</v>
      </c>
      <c r="CL55" s="21">
        <v>0</v>
      </c>
      <c r="CM55" s="22">
        <v>123480287.62999998</v>
      </c>
      <c r="CN55" s="21">
        <v>101992.13000000012</v>
      </c>
      <c r="CO55" s="21">
        <v>123378295.49999999</v>
      </c>
      <c r="CP55" s="22">
        <v>934542758.12</v>
      </c>
      <c r="CQ55" s="21">
        <v>13046836.45999999</v>
      </c>
      <c r="CR55" s="21">
        <v>921495921.65999997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1058023045.7499999</v>
      </c>
    </row>
    <row r="56" spans="1:117" ht="12.75" customHeight="1" x14ac:dyDescent="0.3">
      <c r="A56" s="64" t="s">
        <v>244</v>
      </c>
      <c r="B56" s="20">
        <v>2001</v>
      </c>
      <c r="C56" s="65" t="s">
        <v>147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6090435349.6490402</v>
      </c>
      <c r="CK56" s="21">
        <v>9352039.2899999917</v>
      </c>
      <c r="CL56" s="21">
        <v>0</v>
      </c>
      <c r="CM56" s="22">
        <v>2173440225.4030709</v>
      </c>
      <c r="CN56" s="21">
        <v>1856930.6099999999</v>
      </c>
      <c r="CO56" s="21">
        <v>2171583294.7930708</v>
      </c>
      <c r="CP56" s="22">
        <v>3907643084.9559698</v>
      </c>
      <c r="CQ56" s="21">
        <v>31636577.200000007</v>
      </c>
      <c r="CR56" s="21">
        <v>3876006507.75597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6090435349.6490402</v>
      </c>
    </row>
    <row r="57" spans="1:117" ht="12.75" customHeight="1" x14ac:dyDescent="0.3">
      <c r="A57" s="64" t="s">
        <v>246</v>
      </c>
      <c r="B57" s="20">
        <v>2002</v>
      </c>
      <c r="C57" s="65" t="s">
        <v>247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5313287.2699999455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363.48571428571427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3102092825.0603786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3107406475.816093</v>
      </c>
    </row>
    <row r="58" spans="1:117" ht="12.75" customHeight="1" x14ac:dyDescent="0.3">
      <c r="A58" s="64" t="s">
        <v>249</v>
      </c>
      <c r="B58" s="20">
        <v>2005</v>
      </c>
      <c r="C58" s="65" t="s">
        <v>247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3097691.0000003204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541492508.61000001</v>
      </c>
      <c r="CK58" s="21">
        <v>1200</v>
      </c>
      <c r="CL58" s="21">
        <v>0</v>
      </c>
      <c r="CM58" s="22">
        <v>315918830.46000004</v>
      </c>
      <c r="CN58" s="21">
        <v>428050.85</v>
      </c>
      <c r="CO58" s="21">
        <v>315490779.61000001</v>
      </c>
      <c r="CP58" s="22">
        <v>225572478.15000001</v>
      </c>
      <c r="CQ58" s="21">
        <v>22959315.020000003</v>
      </c>
      <c r="CR58" s="21">
        <v>202613163.13</v>
      </c>
      <c r="CS58" s="21">
        <v>1926069.85</v>
      </c>
      <c r="CT58" s="21">
        <v>0</v>
      </c>
      <c r="CU58" s="21">
        <v>0</v>
      </c>
      <c r="CV58" s="21">
        <v>0</v>
      </c>
      <c r="CW58" s="21">
        <v>121130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546637399.4600004</v>
      </c>
    </row>
    <row r="59" spans="1:117" ht="12.75" customHeight="1" x14ac:dyDescent="0.3">
      <c r="A59" s="64" t="s">
        <v>251</v>
      </c>
      <c r="B59" s="20">
        <v>2006</v>
      </c>
      <c r="C59" s="65" t="s">
        <v>252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890.47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197357.94</v>
      </c>
      <c r="CK59" s="21">
        <v>0</v>
      </c>
      <c r="CL59" s="21">
        <v>0</v>
      </c>
      <c r="CM59" s="22">
        <v>197357.94</v>
      </c>
      <c r="CN59" s="21">
        <v>0</v>
      </c>
      <c r="CO59" s="21">
        <v>197357.94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54751866.300002344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54950114.710002348</v>
      </c>
    </row>
    <row r="60" spans="1:117" ht="12.75" customHeight="1" x14ac:dyDescent="0.3">
      <c r="A60" s="64" t="s">
        <v>254</v>
      </c>
      <c r="B60" s="20">
        <v>2007</v>
      </c>
      <c r="C60" s="65" t="s">
        <v>247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8841795.9400004428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8841795.9400004428</v>
      </c>
    </row>
    <row r="61" spans="1:117" ht="12.75" customHeight="1" x14ac:dyDescent="0.3">
      <c r="A61" s="64" t="s">
        <v>256</v>
      </c>
      <c r="B61" s="20">
        <v>2008</v>
      </c>
      <c r="C61" s="65" t="s">
        <v>247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89442491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89442491</v>
      </c>
    </row>
    <row r="62" spans="1:117" ht="12.75" customHeight="1" x14ac:dyDescent="0.3">
      <c r="A62" s="64" t="s">
        <v>258</v>
      </c>
      <c r="B62" s="20">
        <v>3001</v>
      </c>
      <c r="C62" s="65" t="s">
        <v>252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12136765587.923422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12136765587.923422</v>
      </c>
    </row>
    <row r="63" spans="1:117" ht="12.75" customHeight="1" x14ac:dyDescent="0.3">
      <c r="A63" s="64" t="s">
        <v>260</v>
      </c>
      <c r="B63" s="20">
        <v>3002</v>
      </c>
      <c r="C63" s="65" t="s">
        <v>252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-1827.63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14885402.140000001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14883574.51</v>
      </c>
    </row>
    <row r="64" spans="1:117" ht="12.75" customHeight="1" x14ac:dyDescent="0.3">
      <c r="A64" s="64" t="s">
        <v>262</v>
      </c>
      <c r="B64" s="20">
        <v>3003</v>
      </c>
      <c r="C64" s="65" t="s">
        <v>252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212903.93000000002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900942219.05000126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901155122.98000121</v>
      </c>
    </row>
    <row r="65" spans="1:117" ht="12.75" customHeight="1" x14ac:dyDescent="0.3">
      <c r="A65" s="64" t="s">
        <v>264</v>
      </c>
      <c r="B65" s="20">
        <v>3004</v>
      </c>
      <c r="C65" s="65" t="s">
        <v>252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493291.6399999999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28568696.569999989</v>
      </c>
      <c r="CW65" s="21">
        <v>119079886.40999992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148141874.61999992</v>
      </c>
    </row>
    <row r="66" spans="1:117" ht="12.75" customHeight="1" x14ac:dyDescent="0.3">
      <c r="A66" s="64" t="s">
        <v>266</v>
      </c>
      <c r="B66" s="20">
        <v>3005</v>
      </c>
      <c r="C66" s="65" t="s">
        <v>252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4680279.0099999821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4680279.0099999821</v>
      </c>
    </row>
    <row r="67" spans="1:117" ht="12.75" customHeight="1" x14ac:dyDescent="0.3">
      <c r="A67" s="64" t="s">
        <v>268</v>
      </c>
      <c r="B67" s="20">
        <v>3006</v>
      </c>
      <c r="C67" s="65" t="s">
        <v>252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5769318.6400000006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5117081.87</v>
      </c>
      <c r="CK67" s="21">
        <v>0</v>
      </c>
      <c r="CL67" s="21">
        <v>0</v>
      </c>
      <c r="CM67" s="22">
        <v>5117081.87</v>
      </c>
      <c r="CN67" s="21">
        <v>0</v>
      </c>
      <c r="CO67" s="21">
        <v>5117081.87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5406740254.0753336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5417626654.5853338</v>
      </c>
    </row>
    <row r="68" spans="1:117" ht="12.75" customHeight="1" x14ac:dyDescent="0.3">
      <c r="A68" s="64" t="s">
        <v>270</v>
      </c>
      <c r="B68" s="20">
        <v>3007</v>
      </c>
      <c r="C68" s="65" t="s">
        <v>252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857327.29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42473411.009999998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43330738.299999997</v>
      </c>
    </row>
    <row r="69" spans="1:117" ht="12.75" customHeight="1" x14ac:dyDescent="0.3">
      <c r="A69" s="64" t="s">
        <v>272</v>
      </c>
      <c r="B69" s="20">
        <v>3008</v>
      </c>
      <c r="C69" s="65" t="s">
        <v>252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520350.460000008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120390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640740.460000008</v>
      </c>
    </row>
    <row r="70" spans="1:117" ht="12.75" customHeight="1" x14ac:dyDescent="0.3">
      <c r="A70" s="64" t="s">
        <v>274</v>
      </c>
      <c r="B70" s="20">
        <v>3009</v>
      </c>
      <c r="C70" s="65" t="s">
        <v>252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450653.85999999993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13070859.9</v>
      </c>
      <c r="CK70" s="21">
        <v>0</v>
      </c>
      <c r="CL70" s="21">
        <v>0</v>
      </c>
      <c r="CM70" s="22">
        <v>13070859.9</v>
      </c>
      <c r="CN70" s="21">
        <v>958912.47999999986</v>
      </c>
      <c r="CO70" s="21">
        <v>12111947.42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129410287.10000001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142931800.86000004</v>
      </c>
    </row>
    <row r="71" spans="1:117" ht="12.75" customHeight="1" x14ac:dyDescent="0.3">
      <c r="A71" s="64" t="s">
        <v>276</v>
      </c>
      <c r="B71" s="20">
        <v>3011</v>
      </c>
      <c r="C71" s="65" t="s">
        <v>252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469996.67378100002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30763708.967735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31233705.641516</v>
      </c>
    </row>
    <row r="72" spans="1:117" ht="12.75" customHeight="1" x14ac:dyDescent="0.3">
      <c r="A72" s="64" t="s">
        <v>278</v>
      </c>
      <c r="B72" s="20">
        <v>3012</v>
      </c>
      <c r="C72" s="65" t="s">
        <v>252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48297.47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9159757.6299999971</v>
      </c>
      <c r="CK72" s="21">
        <v>0</v>
      </c>
      <c r="CL72" s="21">
        <v>0</v>
      </c>
      <c r="CM72" s="22">
        <v>9159757.6299999971</v>
      </c>
      <c r="CN72" s="21">
        <v>135562.99</v>
      </c>
      <c r="CO72" s="21">
        <v>9024194.6399999969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202156515.98000008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211364571.08000007</v>
      </c>
    </row>
    <row r="73" spans="1:117" ht="12.75" customHeight="1" x14ac:dyDescent="0.3">
      <c r="A73" s="64" t="s">
        <v>280</v>
      </c>
      <c r="B73" s="20">
        <v>3016</v>
      </c>
      <c r="C73" s="65" t="s">
        <v>252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1689406.51000159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2">
        <v>290742659.71999943</v>
      </c>
      <c r="CK73" s="21">
        <v>0</v>
      </c>
      <c r="CL73" s="21">
        <v>0</v>
      </c>
      <c r="CM73" s="22">
        <v>65955679.749998569</v>
      </c>
      <c r="CN73" s="21">
        <v>175059.51999999996</v>
      </c>
      <c r="CO73" s="21">
        <v>65780620.229998566</v>
      </c>
      <c r="CP73" s="22">
        <v>224786979.97000089</v>
      </c>
      <c r="CQ73" s="21">
        <v>371359.67</v>
      </c>
      <c r="CR73" s="21">
        <v>224415620.30000091</v>
      </c>
      <c r="CS73" s="21">
        <v>195384.73000000019</v>
      </c>
      <c r="CT73" s="21">
        <v>0</v>
      </c>
      <c r="CU73" s="21">
        <v>0</v>
      </c>
      <c r="CV73" s="21">
        <v>0</v>
      </c>
      <c r="CW73" s="21">
        <v>2626628.6899996866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2">
        <v>0</v>
      </c>
      <c r="DD73" s="21">
        <v>0</v>
      </c>
      <c r="DE73" s="21">
        <v>0</v>
      </c>
      <c r="DF73" s="22">
        <v>0</v>
      </c>
      <c r="DG73" s="21">
        <v>0</v>
      </c>
      <c r="DH73" s="21">
        <v>0</v>
      </c>
      <c r="DI73" s="22">
        <v>0</v>
      </c>
      <c r="DJ73" s="21">
        <v>0</v>
      </c>
      <c r="DK73" s="21">
        <v>0</v>
      </c>
      <c r="DL73" s="21">
        <v>0</v>
      </c>
      <c r="DM73" s="21">
        <v>295254079.65000075</v>
      </c>
    </row>
    <row r="74" spans="1:117" ht="13.8" x14ac:dyDescent="0.3">
      <c r="A74" s="64" t="s">
        <v>282</v>
      </c>
      <c r="B74" s="20">
        <v>3017</v>
      </c>
      <c r="C74" s="65" t="s">
        <v>252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1438731.4400000006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2">
        <v>10937754.709999999</v>
      </c>
      <c r="CK74" s="21">
        <v>0</v>
      </c>
      <c r="CL74" s="21">
        <v>0</v>
      </c>
      <c r="CM74" s="22">
        <v>10937754.709999999</v>
      </c>
      <c r="CN74" s="21">
        <v>25173.899999999998</v>
      </c>
      <c r="CO74" s="21">
        <v>10912580.809999999</v>
      </c>
      <c r="CP74" s="22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65366485.600000016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2">
        <v>0</v>
      </c>
      <c r="DD74" s="21">
        <v>0</v>
      </c>
      <c r="DE74" s="21">
        <v>0</v>
      </c>
      <c r="DF74" s="22">
        <v>0</v>
      </c>
      <c r="DG74" s="21">
        <v>0</v>
      </c>
      <c r="DH74" s="21">
        <v>0</v>
      </c>
      <c r="DI74" s="22">
        <v>0</v>
      </c>
      <c r="DJ74" s="21">
        <v>0</v>
      </c>
      <c r="DK74" s="21">
        <v>0</v>
      </c>
      <c r="DL74" s="21">
        <v>0</v>
      </c>
      <c r="DM74" s="21">
        <v>77742971.750000015</v>
      </c>
    </row>
    <row r="75" spans="1:117" ht="12.75" customHeight="1" x14ac:dyDescent="0.3">
      <c r="A75" s="64" t="s">
        <v>284</v>
      </c>
      <c r="B75" s="20">
        <v>3018</v>
      </c>
      <c r="C75" s="65" t="s">
        <v>252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2033162.9800000258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2">
        <v>0</v>
      </c>
      <c r="CK75" s="21">
        <v>0</v>
      </c>
      <c r="CL75" s="21">
        <v>0</v>
      </c>
      <c r="CM75" s="22">
        <v>0</v>
      </c>
      <c r="CN75" s="21">
        <v>0</v>
      </c>
      <c r="CO75" s="21">
        <v>0</v>
      </c>
      <c r="CP75" s="22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239288889.5639351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2">
        <v>0</v>
      </c>
      <c r="DD75" s="21">
        <v>0</v>
      </c>
      <c r="DE75" s="21">
        <v>0</v>
      </c>
      <c r="DF75" s="22">
        <v>0</v>
      </c>
      <c r="DG75" s="21">
        <v>0</v>
      </c>
      <c r="DH75" s="21">
        <v>0</v>
      </c>
      <c r="DI75" s="22">
        <v>0</v>
      </c>
      <c r="DJ75" s="21">
        <v>0</v>
      </c>
      <c r="DK75" s="21">
        <v>0</v>
      </c>
      <c r="DL75" s="21">
        <v>0</v>
      </c>
      <c r="DM75" s="21">
        <v>241322052.54393512</v>
      </c>
    </row>
    <row r="76" spans="1:117" ht="12.75" customHeight="1" x14ac:dyDescent="0.3">
      <c r="A76" s="66" t="s">
        <v>286</v>
      </c>
      <c r="B76" s="55">
        <v>9000</v>
      </c>
      <c r="C76" s="65" t="s">
        <v>287</v>
      </c>
      <c r="D76" s="56">
        <v>10555167546.511129</v>
      </c>
      <c r="E76" s="56">
        <v>519503963.1026035</v>
      </c>
      <c r="F76" s="56">
        <v>4676433121.7575188</v>
      </c>
      <c r="G76" s="56">
        <v>5359230461.6510067</v>
      </c>
      <c r="H76" s="56">
        <v>554644931.57084441</v>
      </c>
      <c r="I76" s="56">
        <v>61784898.903730534</v>
      </c>
      <c r="J76" s="56">
        <v>1459364.2800000014</v>
      </c>
      <c r="K76" s="56">
        <v>51044799.580000006</v>
      </c>
      <c r="L76" s="56">
        <v>7658825.5463199988</v>
      </c>
      <c r="M76" s="56">
        <v>535878.88</v>
      </c>
      <c r="N76" s="56">
        <v>0</v>
      </c>
      <c r="O76" s="56">
        <v>971506338.64137805</v>
      </c>
      <c r="P76" s="56">
        <v>14399943.949999999</v>
      </c>
      <c r="Q76" s="56">
        <v>1455898711.2890759</v>
      </c>
      <c r="R76" s="56">
        <v>0</v>
      </c>
      <c r="S76" s="56">
        <v>0</v>
      </c>
      <c r="T76" s="56">
        <v>10553287329.653679</v>
      </c>
      <c r="U76" s="56">
        <v>1010818627.0944571</v>
      </c>
      <c r="V76" s="56">
        <v>658368491.57167661</v>
      </c>
      <c r="W76" s="56">
        <v>1200898774.5544536</v>
      </c>
      <c r="X76" s="56">
        <v>695087.64000000071</v>
      </c>
      <c r="Y76" s="56">
        <v>314025295.86688411</v>
      </c>
      <c r="Z76" s="56">
        <v>1509874644.9531357</v>
      </c>
      <c r="AA76" s="56">
        <v>52718.739999999874</v>
      </c>
      <c r="AB76" s="56">
        <v>2090639.0599999998</v>
      </c>
      <c r="AC76" s="56">
        <v>51804322.554128394</v>
      </c>
      <c r="AD76" s="56">
        <v>110657079.85333757</v>
      </c>
      <c r="AE76" s="56">
        <v>50124.15</v>
      </c>
      <c r="AF76" s="56">
        <v>12291578.779989999</v>
      </c>
      <c r="AG76" s="56">
        <v>327002959.68000001</v>
      </c>
      <c r="AH76" s="56">
        <v>240431624.38999999</v>
      </c>
      <c r="AI76" s="56">
        <v>24361928.329999998</v>
      </c>
      <c r="AJ76" s="56">
        <v>70891102.16317369</v>
      </c>
      <c r="AK76" s="56">
        <v>235289.9899942</v>
      </c>
      <c r="AL76" s="56">
        <v>0</v>
      </c>
      <c r="AM76" s="56">
        <v>416440811.00626498</v>
      </c>
      <c r="AN76" s="56">
        <v>4853268.7400000012</v>
      </c>
      <c r="AO76" s="56">
        <v>56697449.729999997</v>
      </c>
      <c r="AP76" s="56">
        <v>9074514.0953951012</v>
      </c>
      <c r="AQ76" s="56">
        <v>0</v>
      </c>
      <c r="AR76" s="56">
        <v>0</v>
      </c>
      <c r="AS76" s="56">
        <v>0</v>
      </c>
      <c r="AT76" s="56">
        <v>1410620187.0787244</v>
      </c>
      <c r="AU76" s="56">
        <v>353177316.45218015</v>
      </c>
      <c r="AV76" s="56">
        <v>110910844.46783291</v>
      </c>
      <c r="AW76" s="56">
        <v>0</v>
      </c>
      <c r="AX76" s="56">
        <v>35629180.968110003</v>
      </c>
      <c r="AY76" s="56">
        <v>0</v>
      </c>
      <c r="AZ76" s="56">
        <v>0</v>
      </c>
      <c r="BA76" s="56">
        <v>0</v>
      </c>
      <c r="BB76" s="56">
        <v>0</v>
      </c>
      <c r="BC76" s="56">
        <v>0</v>
      </c>
      <c r="BD76" s="56">
        <v>175654959.73117161</v>
      </c>
      <c r="BE76" s="56">
        <v>610</v>
      </c>
      <c r="BF76" s="56">
        <v>0</v>
      </c>
      <c r="BG76" s="56">
        <v>0</v>
      </c>
      <c r="BH76" s="56">
        <v>26363.79</v>
      </c>
      <c r="BI76" s="56">
        <v>238679589.8200205</v>
      </c>
      <c r="BJ76" s="56">
        <v>24640831.887661003</v>
      </c>
      <c r="BK76" s="56">
        <v>0</v>
      </c>
      <c r="BL76" s="56">
        <v>12535618.220003</v>
      </c>
      <c r="BM76" s="56">
        <v>183290195.28000003</v>
      </c>
      <c r="BN76" s="56">
        <v>115129036.06162229</v>
      </c>
      <c r="BO76" s="56">
        <v>0</v>
      </c>
      <c r="BP76" s="56">
        <v>3048047559.925374</v>
      </c>
      <c r="BQ76" s="56">
        <v>165850102.70349795</v>
      </c>
      <c r="BR76" s="56">
        <v>4847395919.6121855</v>
      </c>
      <c r="BS76" s="56">
        <v>9283320259.4055176</v>
      </c>
      <c r="BT76" s="56">
        <v>0</v>
      </c>
      <c r="BU76" s="56">
        <v>0</v>
      </c>
      <c r="BV76" s="56">
        <v>74608675.005750984</v>
      </c>
      <c r="BW76" s="56">
        <v>0</v>
      </c>
      <c r="BX76" s="56">
        <v>12035972.17</v>
      </c>
      <c r="BY76" s="56">
        <v>0</v>
      </c>
      <c r="BZ76" s="56">
        <v>361188684.60000002</v>
      </c>
      <c r="CA76" s="56">
        <v>330398738.17000002</v>
      </c>
      <c r="CB76" s="56">
        <v>4486915353.2800007</v>
      </c>
      <c r="CC76" s="56">
        <v>40723268.579999998</v>
      </c>
      <c r="CD76" s="56">
        <v>2075624437.8900001</v>
      </c>
      <c r="CE76" s="56">
        <v>37978024.319999941</v>
      </c>
      <c r="CF76" s="56">
        <v>0</v>
      </c>
      <c r="CG76" s="56">
        <v>43129847.609999999</v>
      </c>
      <c r="CH76" s="56">
        <v>342022224.05000001</v>
      </c>
      <c r="CI76" s="56">
        <v>9405262.3704761919</v>
      </c>
      <c r="CJ76" s="56">
        <v>19508024849.248955</v>
      </c>
      <c r="CK76" s="56">
        <v>9794669.0999999288</v>
      </c>
      <c r="CL76" s="56">
        <v>500173.62</v>
      </c>
      <c r="CM76" s="56">
        <v>5248534196.603055</v>
      </c>
      <c r="CN76" s="56">
        <v>237109191.03268644</v>
      </c>
      <c r="CO76" s="56">
        <v>5011425005.5703688</v>
      </c>
      <c r="CP76" s="56">
        <v>14249195809.9259</v>
      </c>
      <c r="CQ76" s="56">
        <v>546768179.37994576</v>
      </c>
      <c r="CR76" s="56">
        <v>13702427630.545956</v>
      </c>
      <c r="CS76" s="56">
        <v>107352179.60935727</v>
      </c>
      <c r="CT76" s="56">
        <v>1504240.81</v>
      </c>
      <c r="CU76" s="56">
        <v>240.84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56">
        <v>0</v>
      </c>
      <c r="DB76" s="56">
        <v>0</v>
      </c>
      <c r="DC76" s="56">
        <v>0</v>
      </c>
      <c r="DD76" s="56">
        <v>0</v>
      </c>
      <c r="DE76" s="56">
        <v>0</v>
      </c>
      <c r="DF76" s="56">
        <v>0</v>
      </c>
      <c r="DG76" s="56">
        <v>0</v>
      </c>
      <c r="DH76" s="56">
        <v>0</v>
      </c>
      <c r="DI76" s="56">
        <v>0</v>
      </c>
      <c r="DJ76" s="56">
        <v>0</v>
      </c>
      <c r="DK76" s="56">
        <v>0</v>
      </c>
      <c r="DL76" s="56">
        <v>0</v>
      </c>
      <c r="DM76" s="56">
        <v>77684825475.707458</v>
      </c>
    </row>
    <row r="77" spans="1:117" ht="13.8" x14ac:dyDescent="0.3">
      <c r="A77" s="66" t="s">
        <v>289</v>
      </c>
      <c r="B77" s="55">
        <v>9001</v>
      </c>
      <c r="C77" s="65" t="s">
        <v>290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0</v>
      </c>
      <c r="AF77" s="56">
        <v>0</v>
      </c>
      <c r="AG77" s="56">
        <v>0</v>
      </c>
      <c r="AH77" s="56">
        <v>0</v>
      </c>
      <c r="AI77" s="56">
        <v>0</v>
      </c>
      <c r="AJ77" s="56">
        <v>0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</v>
      </c>
      <c r="AU77" s="56">
        <v>0</v>
      </c>
      <c r="AV77" s="56">
        <v>0</v>
      </c>
      <c r="AW77" s="56">
        <v>0</v>
      </c>
      <c r="AX77" s="56">
        <v>0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17080194.733782947</v>
      </c>
      <c r="BE77" s="56">
        <v>5313287.2699999455</v>
      </c>
      <c r="BF77" s="56">
        <v>0</v>
      </c>
      <c r="BG77" s="56">
        <v>0</v>
      </c>
      <c r="BH77" s="56">
        <v>0</v>
      </c>
      <c r="BI77" s="56">
        <v>0</v>
      </c>
      <c r="BJ77" s="56">
        <v>0</v>
      </c>
      <c r="BK77" s="56">
        <v>0</v>
      </c>
      <c r="BL77" s="56">
        <v>0</v>
      </c>
      <c r="BM77" s="56">
        <v>0</v>
      </c>
      <c r="BN77" s="56">
        <v>0</v>
      </c>
      <c r="BO77" s="56">
        <v>0</v>
      </c>
      <c r="BP77" s="56">
        <v>0</v>
      </c>
      <c r="BQ77" s="56">
        <v>0</v>
      </c>
      <c r="BR77" s="56">
        <v>0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0</v>
      </c>
      <c r="BZ77" s="56">
        <v>0</v>
      </c>
      <c r="CA77" s="56">
        <v>0</v>
      </c>
      <c r="CB77" s="56">
        <v>0</v>
      </c>
      <c r="CC77" s="56">
        <v>0</v>
      </c>
      <c r="CD77" s="56">
        <v>0</v>
      </c>
      <c r="CE77" s="56">
        <v>0</v>
      </c>
      <c r="CF77" s="56">
        <v>0</v>
      </c>
      <c r="CG77" s="56">
        <v>0</v>
      </c>
      <c r="CH77" s="56">
        <v>0</v>
      </c>
      <c r="CI77" s="56">
        <v>363.48571428571427</v>
      </c>
      <c r="CJ77" s="56">
        <v>870717980.3799994</v>
      </c>
      <c r="CK77" s="56">
        <v>1200</v>
      </c>
      <c r="CL77" s="56">
        <v>0</v>
      </c>
      <c r="CM77" s="56">
        <v>420357322.25999862</v>
      </c>
      <c r="CN77" s="56">
        <v>1722759.7399999998</v>
      </c>
      <c r="CO77" s="56">
        <v>418634562.51999855</v>
      </c>
      <c r="CP77" s="56">
        <v>450359458.1200009</v>
      </c>
      <c r="CQ77" s="56">
        <v>23330674.690000005</v>
      </c>
      <c r="CR77" s="56">
        <v>427028783.4300009</v>
      </c>
      <c r="CS77" s="56">
        <v>2121454.58</v>
      </c>
      <c r="CT77" s="56">
        <v>0</v>
      </c>
      <c r="CU77" s="56">
        <v>0</v>
      </c>
      <c r="CV77" s="56">
        <v>28568696.569999989</v>
      </c>
      <c r="CW77" s="56">
        <v>22550550053.820801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0</v>
      </c>
      <c r="DM77" s="56">
        <v>23474352030.840309</v>
      </c>
    </row>
    <row r="78" spans="1:117" ht="13.8" x14ac:dyDescent="0.3">
      <c r="A78" s="66" t="s">
        <v>292</v>
      </c>
      <c r="B78" s="55">
        <v>9003</v>
      </c>
      <c r="C78" s="65" t="s">
        <v>293</v>
      </c>
      <c r="D78" s="56">
        <v>10555167546.511129</v>
      </c>
      <c r="E78" s="56">
        <v>519503963.1026035</v>
      </c>
      <c r="F78" s="56">
        <v>4676433121.7575188</v>
      </c>
      <c r="G78" s="56">
        <v>5359230461.6510067</v>
      </c>
      <c r="H78" s="56">
        <v>554644931.57084441</v>
      </c>
      <c r="I78" s="56">
        <v>61784898.903730534</v>
      </c>
      <c r="J78" s="56">
        <v>1459364.2800000014</v>
      </c>
      <c r="K78" s="56">
        <v>51044799.580000006</v>
      </c>
      <c r="L78" s="56">
        <v>7658825.5463199988</v>
      </c>
      <c r="M78" s="56">
        <v>535878.88</v>
      </c>
      <c r="N78" s="56">
        <v>0</v>
      </c>
      <c r="O78" s="56">
        <v>971506338.64137805</v>
      </c>
      <c r="P78" s="56">
        <v>14399943.949999999</v>
      </c>
      <c r="Q78" s="56">
        <v>1455898711.2890759</v>
      </c>
      <c r="R78" s="56">
        <v>0</v>
      </c>
      <c r="S78" s="56">
        <v>0</v>
      </c>
      <c r="T78" s="56">
        <v>10553287329.653679</v>
      </c>
      <c r="U78" s="56">
        <v>1010818627.0944571</v>
      </c>
      <c r="V78" s="56">
        <v>658368491.57167661</v>
      </c>
      <c r="W78" s="56">
        <v>1200898774.5544536</v>
      </c>
      <c r="X78" s="56">
        <v>695087.64000000071</v>
      </c>
      <c r="Y78" s="56">
        <v>314025295.86688411</v>
      </c>
      <c r="Z78" s="56">
        <v>1509874644.9531357</v>
      </c>
      <c r="AA78" s="56">
        <v>52718.739999999874</v>
      </c>
      <c r="AB78" s="56">
        <v>2090639.0599999998</v>
      </c>
      <c r="AC78" s="56">
        <v>51804322.554128394</v>
      </c>
      <c r="AD78" s="56">
        <v>110657079.85333757</v>
      </c>
      <c r="AE78" s="56">
        <v>50124.15</v>
      </c>
      <c r="AF78" s="56">
        <v>12291578.779989999</v>
      </c>
      <c r="AG78" s="56">
        <v>327002959.68000001</v>
      </c>
      <c r="AH78" s="56">
        <v>240431624.38999999</v>
      </c>
      <c r="AI78" s="56">
        <v>24361928.329999998</v>
      </c>
      <c r="AJ78" s="56">
        <v>70891102.16317369</v>
      </c>
      <c r="AK78" s="56">
        <v>235289.9899942</v>
      </c>
      <c r="AL78" s="56">
        <v>0</v>
      </c>
      <c r="AM78" s="56">
        <v>416440811.00626498</v>
      </c>
      <c r="AN78" s="56">
        <v>4853268.7400000012</v>
      </c>
      <c r="AO78" s="56">
        <v>56697449.729999997</v>
      </c>
      <c r="AP78" s="56">
        <v>9074514.0953951012</v>
      </c>
      <c r="AQ78" s="56">
        <v>0</v>
      </c>
      <c r="AR78" s="56">
        <v>0</v>
      </c>
      <c r="AS78" s="56">
        <v>0</v>
      </c>
      <c r="AT78" s="56">
        <v>1410620187.0787244</v>
      </c>
      <c r="AU78" s="56">
        <v>353177316.45218015</v>
      </c>
      <c r="AV78" s="56">
        <v>110910844.46783291</v>
      </c>
      <c r="AW78" s="56">
        <v>0</v>
      </c>
      <c r="AX78" s="56">
        <v>35629180.968110003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192735154.46495456</v>
      </c>
      <c r="BE78" s="56">
        <v>5313897.2699999455</v>
      </c>
      <c r="BF78" s="56">
        <v>0</v>
      </c>
      <c r="BG78" s="56">
        <v>0</v>
      </c>
      <c r="BH78" s="56">
        <v>26363.79</v>
      </c>
      <c r="BI78" s="56">
        <v>238679589.8200205</v>
      </c>
      <c r="BJ78" s="56">
        <v>24640831.887661003</v>
      </c>
      <c r="BK78" s="56">
        <v>0</v>
      </c>
      <c r="BL78" s="56">
        <v>12535618.220003</v>
      </c>
      <c r="BM78" s="56">
        <v>183290195.28000003</v>
      </c>
      <c r="BN78" s="56">
        <v>115129036.06162229</v>
      </c>
      <c r="BO78" s="56">
        <v>0</v>
      </c>
      <c r="BP78" s="56">
        <v>3048047559.925374</v>
      </c>
      <c r="BQ78" s="56">
        <v>165850102.70349795</v>
      </c>
      <c r="BR78" s="56">
        <v>4847395919.6121855</v>
      </c>
      <c r="BS78" s="56">
        <v>9283320259.4055176</v>
      </c>
      <c r="BT78" s="56">
        <v>0</v>
      </c>
      <c r="BU78" s="56">
        <v>0</v>
      </c>
      <c r="BV78" s="56">
        <v>74608675.005750984</v>
      </c>
      <c r="BW78" s="56">
        <v>0</v>
      </c>
      <c r="BX78" s="56">
        <v>12035972.17</v>
      </c>
      <c r="BY78" s="56">
        <v>0</v>
      </c>
      <c r="BZ78" s="56">
        <v>361188684.60000002</v>
      </c>
      <c r="CA78" s="56">
        <v>330398738.17000002</v>
      </c>
      <c r="CB78" s="56">
        <v>4486915353.2800007</v>
      </c>
      <c r="CC78" s="56">
        <v>40723268.579999998</v>
      </c>
      <c r="CD78" s="56">
        <v>2075624437.8900001</v>
      </c>
      <c r="CE78" s="56">
        <v>37978024.319999941</v>
      </c>
      <c r="CF78" s="56">
        <v>0</v>
      </c>
      <c r="CG78" s="56">
        <v>43129847.609999999</v>
      </c>
      <c r="CH78" s="56">
        <v>342022224.05000001</v>
      </c>
      <c r="CI78" s="56">
        <v>9405625.8561904784</v>
      </c>
      <c r="CJ78" s="56">
        <v>20378742829.628956</v>
      </c>
      <c r="CK78" s="56">
        <v>9795869.0999999288</v>
      </c>
      <c r="CL78" s="56">
        <v>500173.62</v>
      </c>
      <c r="CM78" s="56">
        <v>5668891518.8630533</v>
      </c>
      <c r="CN78" s="56">
        <v>238831950.77268645</v>
      </c>
      <c r="CO78" s="56">
        <v>5430059568.0903673</v>
      </c>
      <c r="CP78" s="56">
        <v>14699555268.0459</v>
      </c>
      <c r="CQ78" s="56">
        <v>570098854.06994581</v>
      </c>
      <c r="CR78" s="56">
        <v>14129456413.975956</v>
      </c>
      <c r="CS78" s="56">
        <v>109473634.18935727</v>
      </c>
      <c r="CT78" s="56">
        <v>1504240.81</v>
      </c>
      <c r="CU78" s="56">
        <v>240.84</v>
      </c>
      <c r="CV78" s="56">
        <v>28568696.569999989</v>
      </c>
      <c r="CW78" s="56">
        <v>22550550053.820801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0</v>
      </c>
      <c r="DM78" s="56">
        <v>101159177506.54776</v>
      </c>
    </row>
    <row r="119" spans="3:3" x14ac:dyDescent="0.25">
      <c r="C119" s="3"/>
    </row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05BF-570F-4EAF-B73B-C44AC80BB566}">
  <dimension ref="A1:DM144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9</v>
      </c>
      <c r="B2" s="2"/>
      <c r="C2" s="2"/>
    </row>
    <row r="3" spans="1:117" ht="15" customHeight="1" x14ac:dyDescent="0.3">
      <c r="A3" s="4" t="s">
        <v>357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313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314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315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356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1110818.42</v>
      </c>
      <c r="K7" s="21">
        <v>0</v>
      </c>
      <c r="L7" s="21">
        <v>0</v>
      </c>
      <c r="M7" s="21">
        <v>0</v>
      </c>
      <c r="N7" s="21">
        <v>0</v>
      </c>
      <c r="O7" s="21">
        <v>1629314.46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13108385.01</v>
      </c>
      <c r="Z7" s="21">
        <v>77001754.450000003</v>
      </c>
      <c r="AA7" s="21">
        <v>0</v>
      </c>
      <c r="AB7" s="21">
        <v>3357245.77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15344273.869999999</v>
      </c>
      <c r="AN7" s="21">
        <v>0</v>
      </c>
      <c r="AO7" s="21">
        <v>0</v>
      </c>
      <c r="AP7" s="21">
        <v>3182.04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16682914.970000001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4687298.8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317065.90000000002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133242253.69000001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3288866151.6600008</v>
      </c>
      <c r="E8" s="21">
        <v>721480974.89000106</v>
      </c>
      <c r="F8" s="21">
        <v>1489431303.6500001</v>
      </c>
      <c r="G8" s="21">
        <v>1077953873.1199999</v>
      </c>
      <c r="H8" s="21">
        <v>123394597.93000001</v>
      </c>
      <c r="I8" s="21">
        <v>1264961019.0799999</v>
      </c>
      <c r="J8" s="21">
        <v>28868875.960000001</v>
      </c>
      <c r="K8" s="21">
        <v>0</v>
      </c>
      <c r="L8" s="21">
        <v>0</v>
      </c>
      <c r="M8" s="21">
        <v>0</v>
      </c>
      <c r="N8" s="21">
        <v>1162106.6399999999</v>
      </c>
      <c r="O8" s="21">
        <v>267968412</v>
      </c>
      <c r="P8" s="21">
        <v>0</v>
      </c>
      <c r="Q8" s="21">
        <v>207672863.33000001</v>
      </c>
      <c r="R8" s="21">
        <v>0</v>
      </c>
      <c r="S8" s="21">
        <v>0</v>
      </c>
      <c r="T8" s="21">
        <v>2501718830.1999998</v>
      </c>
      <c r="U8" s="21">
        <v>0</v>
      </c>
      <c r="V8" s="21">
        <v>989250084.40999997</v>
      </c>
      <c r="W8" s="21">
        <v>2435779732.1100001</v>
      </c>
      <c r="X8" s="21">
        <v>625242.73</v>
      </c>
      <c r="Y8" s="21">
        <v>93958032.819999993</v>
      </c>
      <c r="Z8" s="21">
        <v>68870115.760000005</v>
      </c>
      <c r="AA8" s="21">
        <v>134095.87</v>
      </c>
      <c r="AB8" s="21">
        <v>0</v>
      </c>
      <c r="AC8" s="21">
        <v>22859916.629999999</v>
      </c>
      <c r="AD8" s="21">
        <v>8644483.8300000001</v>
      </c>
      <c r="AE8" s="21">
        <v>0</v>
      </c>
      <c r="AF8" s="21">
        <v>29726991.780000001</v>
      </c>
      <c r="AG8" s="21">
        <v>29237222.300000001</v>
      </c>
      <c r="AH8" s="21">
        <v>2321909.4500000002</v>
      </c>
      <c r="AI8" s="21">
        <v>0</v>
      </c>
      <c r="AJ8" s="21">
        <v>1062637.1200000001</v>
      </c>
      <c r="AK8" s="21">
        <v>447122.81</v>
      </c>
      <c r="AL8" s="21">
        <v>0</v>
      </c>
      <c r="AM8" s="21">
        <v>80589457.340000004</v>
      </c>
      <c r="AN8" s="21">
        <v>0</v>
      </c>
      <c r="AO8" s="21">
        <v>0</v>
      </c>
      <c r="AP8" s="21">
        <v>7258194.5099999998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375617210.73000002</v>
      </c>
      <c r="BE8" s="21">
        <v>0</v>
      </c>
      <c r="BF8" s="21">
        <v>0</v>
      </c>
      <c r="BG8" s="21">
        <v>0</v>
      </c>
      <c r="BH8" s="21">
        <v>0</v>
      </c>
      <c r="BI8" s="21">
        <v>2037913.5</v>
      </c>
      <c r="BJ8" s="21">
        <v>0</v>
      </c>
      <c r="BK8" s="21">
        <v>0</v>
      </c>
      <c r="BL8" s="21">
        <v>0</v>
      </c>
      <c r="BM8" s="21">
        <v>163333677.72999999</v>
      </c>
      <c r="BN8" s="21">
        <v>13506254.66</v>
      </c>
      <c r="BO8" s="21">
        <v>0</v>
      </c>
      <c r="BP8" s="21">
        <v>418894689.01000369</v>
      </c>
      <c r="BQ8" s="21">
        <v>11455386.689999999</v>
      </c>
      <c r="BR8" s="21">
        <v>17739837.59</v>
      </c>
      <c r="BS8" s="21">
        <v>144208404.78</v>
      </c>
      <c r="BT8" s="21">
        <v>0</v>
      </c>
      <c r="BU8" s="21">
        <v>0</v>
      </c>
      <c r="BV8" s="21">
        <v>60410373.399999999</v>
      </c>
      <c r="BW8" s="21">
        <v>0</v>
      </c>
      <c r="BX8" s="21">
        <v>24749.3</v>
      </c>
      <c r="BY8" s="21">
        <v>0</v>
      </c>
      <c r="BZ8" s="21">
        <v>0</v>
      </c>
      <c r="CA8" s="21">
        <v>4638707.8099999996</v>
      </c>
      <c r="CB8" s="21">
        <v>148756920.59</v>
      </c>
      <c r="CC8" s="21">
        <v>0</v>
      </c>
      <c r="CD8" s="21">
        <v>6995037.9400000004</v>
      </c>
      <c r="CE8" s="21">
        <v>1448653.68</v>
      </c>
      <c r="CF8" s="21">
        <v>0</v>
      </c>
      <c r="CG8" s="21">
        <v>1017293.47</v>
      </c>
      <c r="CH8" s="21">
        <v>429006.99</v>
      </c>
      <c r="CI8" s="21">
        <v>79902271.930000007</v>
      </c>
      <c r="CJ8" s="22">
        <v>3396156530.3600006</v>
      </c>
      <c r="CK8" s="21">
        <v>14942.48</v>
      </c>
      <c r="CL8" s="21">
        <v>1885564.83</v>
      </c>
      <c r="CM8" s="22">
        <v>1338149796.4199994</v>
      </c>
      <c r="CN8" s="21">
        <v>21594074.790000018</v>
      </c>
      <c r="CO8" s="21">
        <v>1316555721.6299994</v>
      </c>
      <c r="CP8" s="22">
        <v>2056106226.6300015</v>
      </c>
      <c r="CQ8" s="21">
        <v>879773934.62000287</v>
      </c>
      <c r="CR8" s="21">
        <v>1176332292.0099986</v>
      </c>
      <c r="CS8" s="21">
        <v>66240358.909999892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16368191375.340004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5328402719.026001</v>
      </c>
      <c r="E9" s="21">
        <v>2109223247.5300007</v>
      </c>
      <c r="F9" s="21">
        <v>1956622631.6960001</v>
      </c>
      <c r="G9" s="21">
        <v>1262556839.8000002</v>
      </c>
      <c r="H9" s="21">
        <v>159795173.37000006</v>
      </c>
      <c r="I9" s="21">
        <v>932388284.24000025</v>
      </c>
      <c r="J9" s="21">
        <v>10539688.720000001</v>
      </c>
      <c r="K9" s="21">
        <v>0</v>
      </c>
      <c r="L9" s="21">
        <v>0</v>
      </c>
      <c r="M9" s="21">
        <v>0</v>
      </c>
      <c r="N9" s="21">
        <v>733207.44</v>
      </c>
      <c r="O9" s="21">
        <v>452698258.32274973</v>
      </c>
      <c r="P9" s="21">
        <v>0</v>
      </c>
      <c r="Q9" s="21">
        <v>303743221.77000004</v>
      </c>
      <c r="R9" s="21">
        <v>0</v>
      </c>
      <c r="S9" s="21">
        <v>0</v>
      </c>
      <c r="T9" s="21">
        <v>10680397865.400003</v>
      </c>
      <c r="U9" s="21">
        <v>135827789.51000005</v>
      </c>
      <c r="V9" s="21">
        <v>2659137055.1299996</v>
      </c>
      <c r="W9" s="21">
        <v>8645529859.3799953</v>
      </c>
      <c r="X9" s="21">
        <v>14077095.579999998</v>
      </c>
      <c r="Y9" s="21">
        <v>137469659.15000001</v>
      </c>
      <c r="Z9" s="21">
        <v>59611719.059999987</v>
      </c>
      <c r="AA9" s="21">
        <v>517204.66999999987</v>
      </c>
      <c r="AB9" s="21">
        <v>0</v>
      </c>
      <c r="AC9" s="21">
        <v>5824788.0300000021</v>
      </c>
      <c r="AD9" s="21">
        <v>42169934.390000023</v>
      </c>
      <c r="AE9" s="21">
        <v>0</v>
      </c>
      <c r="AF9" s="21">
        <v>116495494.36000003</v>
      </c>
      <c r="AG9" s="21">
        <v>13021426.210000001</v>
      </c>
      <c r="AH9" s="21">
        <v>12396790.759999998</v>
      </c>
      <c r="AI9" s="21">
        <v>26666393.359999999</v>
      </c>
      <c r="AJ9" s="21">
        <v>8580795.1500000004</v>
      </c>
      <c r="AK9" s="21">
        <v>653432.29</v>
      </c>
      <c r="AL9" s="21">
        <v>0</v>
      </c>
      <c r="AM9" s="21">
        <v>19652001.07</v>
      </c>
      <c r="AN9" s="21">
        <v>348381.31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225912820.29000086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27638271.510000002</v>
      </c>
      <c r="BN9" s="21">
        <v>4081195.7999999993</v>
      </c>
      <c r="BO9" s="21">
        <v>0</v>
      </c>
      <c r="BP9" s="21">
        <v>1350706566.5899999</v>
      </c>
      <c r="BQ9" s="21">
        <v>10642997.08</v>
      </c>
      <c r="BR9" s="21">
        <v>43083896.839999996</v>
      </c>
      <c r="BS9" s="21">
        <v>245367404.40999982</v>
      </c>
      <c r="BT9" s="21">
        <v>0</v>
      </c>
      <c r="BU9" s="21">
        <v>0</v>
      </c>
      <c r="BV9" s="21">
        <v>85678816.470000014</v>
      </c>
      <c r="BW9" s="21">
        <v>0</v>
      </c>
      <c r="BX9" s="21">
        <v>9667.64</v>
      </c>
      <c r="BY9" s="21">
        <v>0</v>
      </c>
      <c r="BZ9" s="21">
        <v>0</v>
      </c>
      <c r="CA9" s="21">
        <v>1314064.79</v>
      </c>
      <c r="CB9" s="21">
        <v>84068748.129999995</v>
      </c>
      <c r="CC9" s="21">
        <v>0</v>
      </c>
      <c r="CD9" s="21">
        <v>1201394.7900000003</v>
      </c>
      <c r="CE9" s="21">
        <v>0</v>
      </c>
      <c r="CF9" s="21">
        <v>0</v>
      </c>
      <c r="CG9" s="21">
        <v>0</v>
      </c>
      <c r="CH9" s="21">
        <v>6800.98</v>
      </c>
      <c r="CI9" s="21">
        <v>0</v>
      </c>
      <c r="CJ9" s="22">
        <v>47574139847.532578</v>
      </c>
      <c r="CK9" s="21">
        <v>0</v>
      </c>
      <c r="CL9" s="21">
        <v>20983130.37999998</v>
      </c>
      <c r="CM9" s="22">
        <v>16337285167.272223</v>
      </c>
      <c r="CN9" s="21">
        <v>2751960989.5399933</v>
      </c>
      <c r="CO9" s="21">
        <v>13585324177.732229</v>
      </c>
      <c r="CP9" s="22">
        <v>31215871549.880356</v>
      </c>
      <c r="CQ9" s="21">
        <v>11390401863.060152</v>
      </c>
      <c r="CR9" s="21">
        <v>19825469686.820202</v>
      </c>
      <c r="CS9" s="21">
        <v>222739379.00000003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79643270109.5513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9114581483.0400085</v>
      </c>
      <c r="E10" s="21">
        <v>1793751062.0300097</v>
      </c>
      <c r="F10" s="21">
        <v>3964780058.04</v>
      </c>
      <c r="G10" s="21">
        <v>3356050362.9699993</v>
      </c>
      <c r="H10" s="21">
        <v>337802775.34999996</v>
      </c>
      <c r="I10" s="21">
        <v>951854687.91990495</v>
      </c>
      <c r="J10" s="21">
        <v>66143071.280000202</v>
      </c>
      <c r="K10" s="21">
        <v>2310845.7200000002</v>
      </c>
      <c r="L10" s="21">
        <v>0</v>
      </c>
      <c r="M10" s="21">
        <v>0</v>
      </c>
      <c r="N10" s="21">
        <v>1181477.8400000001</v>
      </c>
      <c r="O10" s="21">
        <v>915858693.35000598</v>
      </c>
      <c r="P10" s="21">
        <v>613531.89</v>
      </c>
      <c r="Q10" s="21">
        <v>1099468513.76</v>
      </c>
      <c r="R10" s="21">
        <v>0</v>
      </c>
      <c r="S10" s="21">
        <v>0</v>
      </c>
      <c r="T10" s="21">
        <v>11401751512.4079</v>
      </c>
      <c r="U10" s="21">
        <v>974416512.09000099</v>
      </c>
      <c r="V10" s="21">
        <v>2597065755.86975</v>
      </c>
      <c r="W10" s="21">
        <v>15314390178.2495</v>
      </c>
      <c r="X10" s="21">
        <v>85918906.459997594</v>
      </c>
      <c r="Y10" s="21">
        <v>496120828.49999797</v>
      </c>
      <c r="Z10" s="21">
        <v>520329545.39148402</v>
      </c>
      <c r="AA10" s="21">
        <v>704453.07000000007</v>
      </c>
      <c r="AB10" s="21">
        <v>0</v>
      </c>
      <c r="AC10" s="21">
        <v>90406212.199988291</v>
      </c>
      <c r="AD10" s="21">
        <v>175824801.71004999</v>
      </c>
      <c r="AE10" s="21">
        <v>18857737.25</v>
      </c>
      <c r="AF10" s="21">
        <v>89431801.300000399</v>
      </c>
      <c r="AG10" s="21">
        <v>143500861.72999999</v>
      </c>
      <c r="AH10" s="21">
        <v>140196211.28</v>
      </c>
      <c r="AI10" s="21">
        <v>20105142.02</v>
      </c>
      <c r="AJ10" s="21">
        <v>31989866.149999999</v>
      </c>
      <c r="AK10" s="21">
        <v>4562068.9100000104</v>
      </c>
      <c r="AL10" s="21">
        <v>0</v>
      </c>
      <c r="AM10" s="21">
        <v>224680569.519999</v>
      </c>
      <c r="AN10" s="21">
        <v>4043749.1</v>
      </c>
      <c r="AO10" s="21">
        <v>0</v>
      </c>
      <c r="AP10" s="21">
        <v>13821643.4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992322838.58382905</v>
      </c>
      <c r="BE10" s="21">
        <v>0</v>
      </c>
      <c r="BF10" s="21">
        <v>0</v>
      </c>
      <c r="BG10" s="21">
        <v>0</v>
      </c>
      <c r="BH10" s="21">
        <v>0</v>
      </c>
      <c r="BI10" s="21">
        <v>1085889.28</v>
      </c>
      <c r="BJ10" s="21">
        <v>2900878.03</v>
      </c>
      <c r="BK10" s="21">
        <v>0</v>
      </c>
      <c r="BL10" s="21">
        <v>0</v>
      </c>
      <c r="BM10" s="21">
        <v>29331103.6100013</v>
      </c>
      <c r="BN10" s="21">
        <v>1233571498.3500099</v>
      </c>
      <c r="BO10" s="21">
        <v>0</v>
      </c>
      <c r="BP10" s="21">
        <v>1278332070.34021</v>
      </c>
      <c r="BQ10" s="21">
        <v>31910286.350000001</v>
      </c>
      <c r="BR10" s="21">
        <v>317738538.92000002</v>
      </c>
      <c r="BS10" s="21">
        <v>439806462.78999597</v>
      </c>
      <c r="BT10" s="21">
        <v>0</v>
      </c>
      <c r="BU10" s="21">
        <v>0</v>
      </c>
      <c r="BV10" s="21">
        <v>63229718.920000002</v>
      </c>
      <c r="BW10" s="21">
        <v>0</v>
      </c>
      <c r="BX10" s="21">
        <v>66213.289999999994</v>
      </c>
      <c r="BY10" s="21">
        <v>0</v>
      </c>
      <c r="BZ10" s="21">
        <v>0</v>
      </c>
      <c r="CA10" s="21">
        <v>14073782.439999999</v>
      </c>
      <c r="CB10" s="21">
        <v>323880548.38</v>
      </c>
      <c r="CC10" s="21">
        <v>35384078.210000001</v>
      </c>
      <c r="CD10" s="21">
        <v>21573278.280000001</v>
      </c>
      <c r="CE10" s="21">
        <v>0</v>
      </c>
      <c r="CF10" s="21">
        <v>0</v>
      </c>
      <c r="CG10" s="21">
        <v>0</v>
      </c>
      <c r="CH10" s="21">
        <v>1714016.1</v>
      </c>
      <c r="CI10" s="21">
        <v>6280544.1799999503</v>
      </c>
      <c r="CJ10" s="22">
        <v>12007549154.097584</v>
      </c>
      <c r="CK10" s="21">
        <v>6085775.96</v>
      </c>
      <c r="CL10" s="21">
        <v>5175003.1599997999</v>
      </c>
      <c r="CM10" s="22">
        <v>5578551511.2595749</v>
      </c>
      <c r="CN10" s="21">
        <v>2487897196.8481679</v>
      </c>
      <c r="CO10" s="21">
        <v>3090654314.4114075</v>
      </c>
      <c r="CP10" s="22">
        <v>6417736863.718008</v>
      </c>
      <c r="CQ10" s="21">
        <v>2937688933.294004</v>
      </c>
      <c r="CR10" s="21">
        <v>3480047930.4240041</v>
      </c>
      <c r="CS10" s="21">
        <v>28609556.850000001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61667293893.760208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35056257.2936</v>
      </c>
      <c r="E11" s="21">
        <v>19471682.5854</v>
      </c>
      <c r="F11" s="21">
        <v>13973501.6282</v>
      </c>
      <c r="G11" s="21">
        <v>1611073.08</v>
      </c>
      <c r="H11" s="21">
        <v>0</v>
      </c>
      <c r="I11" s="21">
        <v>546175923.88999999</v>
      </c>
      <c r="J11" s="21">
        <v>0</v>
      </c>
      <c r="K11" s="21">
        <v>31660483.079999998</v>
      </c>
      <c r="L11" s="21">
        <v>0</v>
      </c>
      <c r="M11" s="21">
        <v>0</v>
      </c>
      <c r="N11" s="21">
        <v>0</v>
      </c>
      <c r="O11" s="21">
        <v>378417.85</v>
      </c>
      <c r="P11" s="21">
        <v>0</v>
      </c>
      <c r="Q11" s="21">
        <v>0</v>
      </c>
      <c r="R11" s="21">
        <v>0</v>
      </c>
      <c r="S11" s="21">
        <v>0</v>
      </c>
      <c r="T11" s="21">
        <v>7495697911.6498995</v>
      </c>
      <c r="U11" s="21">
        <v>35278220.281800002</v>
      </c>
      <c r="V11" s="21">
        <v>456487114.70840001</v>
      </c>
      <c r="W11" s="21">
        <v>1801916021.9667001</v>
      </c>
      <c r="X11" s="21">
        <v>0</v>
      </c>
      <c r="Y11" s="21">
        <v>793830.98</v>
      </c>
      <c r="Z11" s="21">
        <v>2536626.69</v>
      </c>
      <c r="AA11" s="21">
        <v>1500</v>
      </c>
      <c r="AB11" s="21">
        <v>0</v>
      </c>
      <c r="AC11" s="21">
        <v>0</v>
      </c>
      <c r="AD11" s="21">
        <v>552290.36789999995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90080.7</v>
      </c>
      <c r="AL11" s="21">
        <v>0</v>
      </c>
      <c r="AM11" s="21">
        <v>3816160.98</v>
      </c>
      <c r="AN11" s="21">
        <v>0</v>
      </c>
      <c r="AO11" s="21">
        <v>0</v>
      </c>
      <c r="AP11" s="21">
        <v>70907.62</v>
      </c>
      <c r="AQ11" s="21">
        <v>0</v>
      </c>
      <c r="AR11" s="21">
        <v>0</v>
      </c>
      <c r="AS11" s="21">
        <v>0</v>
      </c>
      <c r="AT11" s="21">
        <v>125324123.8206</v>
      </c>
      <c r="AU11" s="21">
        <v>2026373.4669999999</v>
      </c>
      <c r="AV11" s="21">
        <v>1265950.8108999999</v>
      </c>
      <c r="AW11" s="21">
        <v>0</v>
      </c>
      <c r="AX11" s="21">
        <v>736609.55619999999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72571975.109300002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112638.121</v>
      </c>
      <c r="BM11" s="21">
        <v>0</v>
      </c>
      <c r="BN11" s="21">
        <v>1846879994.5332</v>
      </c>
      <c r="BO11" s="21">
        <v>0</v>
      </c>
      <c r="BP11" s="21">
        <v>1971155.1518999999</v>
      </c>
      <c r="BQ11" s="21">
        <v>3082548.71</v>
      </c>
      <c r="BR11" s="21">
        <v>878981.01</v>
      </c>
      <c r="BS11" s="21">
        <v>3582611.5211999998</v>
      </c>
      <c r="BT11" s="21">
        <v>0</v>
      </c>
      <c r="BU11" s="21">
        <v>0</v>
      </c>
      <c r="BV11" s="21">
        <v>0</v>
      </c>
      <c r="BW11" s="21">
        <v>0</v>
      </c>
      <c r="BX11" s="21">
        <v>76467.23</v>
      </c>
      <c r="BY11" s="21">
        <v>0</v>
      </c>
      <c r="BZ11" s="21">
        <v>0</v>
      </c>
      <c r="CA11" s="21">
        <v>19273707.780000001</v>
      </c>
      <c r="CB11" s="21">
        <v>601372153.67999995</v>
      </c>
      <c r="CC11" s="21">
        <v>0</v>
      </c>
      <c r="CD11" s="21">
        <v>48638346.869999997</v>
      </c>
      <c r="CE11" s="21">
        <v>0</v>
      </c>
      <c r="CF11" s="21">
        <v>0</v>
      </c>
      <c r="CG11" s="21">
        <v>34037.4</v>
      </c>
      <c r="CH11" s="21">
        <v>1626166.95</v>
      </c>
      <c r="CI11" s="21">
        <v>101562331.95999999</v>
      </c>
      <c r="CJ11" s="22">
        <v>3992011501.5899992</v>
      </c>
      <c r="CK11" s="21">
        <v>1133399137.8699999</v>
      </c>
      <c r="CL11" s="21">
        <v>141509922.03</v>
      </c>
      <c r="CM11" s="22">
        <v>2714128654.4499998</v>
      </c>
      <c r="CN11" s="21">
        <v>0</v>
      </c>
      <c r="CO11" s="21">
        <v>2714128654.4499998</v>
      </c>
      <c r="CP11" s="22">
        <v>2973787.24</v>
      </c>
      <c r="CQ11" s="21">
        <v>0</v>
      </c>
      <c r="CR11" s="21">
        <v>2973787.24</v>
      </c>
      <c r="CS11" s="21">
        <v>29615582.759199999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17263155006.088802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2376372.5840440099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2376372.5840440099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494287116.49000001</v>
      </c>
      <c r="E13" s="21">
        <v>122909947.09999999</v>
      </c>
      <c r="F13" s="21">
        <v>217047453.24000001</v>
      </c>
      <c r="G13" s="21">
        <v>154329716.15000001</v>
      </c>
      <c r="H13" s="21">
        <v>16871701.039999999</v>
      </c>
      <c r="I13" s="21">
        <v>242433666.11000001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122985780.36</v>
      </c>
      <c r="P13" s="21">
        <v>0</v>
      </c>
      <c r="Q13" s="21">
        <v>29388392.25</v>
      </c>
      <c r="R13" s="21">
        <v>0</v>
      </c>
      <c r="S13" s="21">
        <v>0</v>
      </c>
      <c r="T13" s="21">
        <v>10049486430.08</v>
      </c>
      <c r="U13" s="21">
        <v>798507.19</v>
      </c>
      <c r="V13" s="21">
        <v>428023004.25</v>
      </c>
      <c r="W13" s="21">
        <v>4064420672.52</v>
      </c>
      <c r="X13" s="21">
        <v>0</v>
      </c>
      <c r="Y13" s="21">
        <v>75541976.109999999</v>
      </c>
      <c r="Z13" s="21">
        <v>26448569.84</v>
      </c>
      <c r="AA13" s="21">
        <v>0</v>
      </c>
      <c r="AB13" s="21">
        <v>0</v>
      </c>
      <c r="AC13" s="21">
        <v>2391128.35</v>
      </c>
      <c r="AD13" s="21">
        <v>13574600.48</v>
      </c>
      <c r="AE13" s="21">
        <v>0</v>
      </c>
      <c r="AF13" s="21">
        <v>708399.62</v>
      </c>
      <c r="AG13" s="21">
        <v>0</v>
      </c>
      <c r="AH13" s="21">
        <v>0</v>
      </c>
      <c r="AI13" s="21">
        <v>0</v>
      </c>
      <c r="AJ13" s="21">
        <v>0</v>
      </c>
      <c r="AK13" s="21">
        <v>60614.33</v>
      </c>
      <c r="AL13" s="21">
        <v>0</v>
      </c>
      <c r="AM13" s="21">
        <v>19032454.91</v>
      </c>
      <c r="AN13" s="21">
        <v>165085.71</v>
      </c>
      <c r="AO13" s="21">
        <v>0</v>
      </c>
      <c r="AP13" s="21">
        <v>210598.99</v>
      </c>
      <c r="AQ13" s="21">
        <v>0</v>
      </c>
      <c r="AR13" s="21">
        <v>0</v>
      </c>
      <c r="AS13" s="21">
        <v>0</v>
      </c>
      <c r="AT13" s="21">
        <v>0</v>
      </c>
      <c r="AU13" s="21">
        <v>16951503.390000001</v>
      </c>
      <c r="AV13" s="21">
        <v>47210923.240000002</v>
      </c>
      <c r="AW13" s="21">
        <v>0</v>
      </c>
      <c r="AX13" s="21">
        <v>13798776.57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116448571.25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15328135.25</v>
      </c>
      <c r="BO13" s="21">
        <v>0</v>
      </c>
      <c r="BP13" s="21">
        <v>66201254.68</v>
      </c>
      <c r="BQ13" s="21">
        <v>6307725.6399999997</v>
      </c>
      <c r="BR13" s="21">
        <v>276504958.32999998</v>
      </c>
      <c r="BS13" s="21">
        <v>118906668.7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236041296.53</v>
      </c>
      <c r="CJ13" s="22">
        <v>39340534.769999921</v>
      </c>
      <c r="CK13" s="21">
        <v>0</v>
      </c>
      <c r="CL13" s="21">
        <v>0</v>
      </c>
      <c r="CM13" s="22">
        <v>30434758.979999922</v>
      </c>
      <c r="CN13" s="21">
        <v>17873968.999999914</v>
      </c>
      <c r="CO13" s="21">
        <v>12560789.980000006</v>
      </c>
      <c r="CP13" s="22">
        <v>8905775.7900000028</v>
      </c>
      <c r="CQ13" s="21">
        <v>0</v>
      </c>
      <c r="CR13" s="21">
        <v>8905775.7900000028</v>
      </c>
      <c r="CS13" s="21">
        <v>21415446.32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16561284493.300001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11260362219.779989</v>
      </c>
      <c r="E14" s="21">
        <v>2862014881.7699981</v>
      </c>
      <c r="F14" s="21">
        <v>2958636473.7699914</v>
      </c>
      <c r="G14" s="21">
        <v>5439710864.2399998</v>
      </c>
      <c r="H14" s="21">
        <v>375088404.5399999</v>
      </c>
      <c r="I14" s="21">
        <v>1237077463.0799999</v>
      </c>
      <c r="J14" s="21">
        <v>650286.03</v>
      </c>
      <c r="K14" s="21">
        <v>0</v>
      </c>
      <c r="L14" s="21">
        <v>0</v>
      </c>
      <c r="M14" s="21">
        <v>0</v>
      </c>
      <c r="N14" s="21">
        <v>0</v>
      </c>
      <c r="O14" s="21">
        <v>722742569.57000124</v>
      </c>
      <c r="P14" s="21">
        <v>0</v>
      </c>
      <c r="Q14" s="21">
        <v>286499543.40999997</v>
      </c>
      <c r="R14" s="21">
        <v>0</v>
      </c>
      <c r="S14" s="21">
        <v>0</v>
      </c>
      <c r="T14" s="21">
        <v>14099953540.550016</v>
      </c>
      <c r="U14" s="21">
        <v>103772130.23999999</v>
      </c>
      <c r="V14" s="21">
        <v>3040136574.4200063</v>
      </c>
      <c r="W14" s="21">
        <v>13144628373.310001</v>
      </c>
      <c r="X14" s="21">
        <v>283226.31</v>
      </c>
      <c r="Y14" s="21">
        <v>568070105.32000005</v>
      </c>
      <c r="Z14" s="21">
        <v>324195614.61999989</v>
      </c>
      <c r="AA14" s="21">
        <v>24600.18</v>
      </c>
      <c r="AB14" s="21">
        <v>0</v>
      </c>
      <c r="AC14" s="21">
        <v>78274973.62000002</v>
      </c>
      <c r="AD14" s="21">
        <v>208322758.0200001</v>
      </c>
      <c r="AE14" s="21">
        <v>107551.88</v>
      </c>
      <c r="AF14" s="21">
        <v>15670926.300000001</v>
      </c>
      <c r="AG14" s="21">
        <v>125271.67</v>
      </c>
      <c r="AH14" s="21">
        <v>0</v>
      </c>
      <c r="AI14" s="21">
        <v>0</v>
      </c>
      <c r="AJ14" s="21">
        <v>3230342.4699999997</v>
      </c>
      <c r="AK14" s="21">
        <v>620280.80000000005</v>
      </c>
      <c r="AL14" s="21">
        <v>0</v>
      </c>
      <c r="AM14" s="21">
        <v>37076629.879999973</v>
      </c>
      <c r="AN14" s="21">
        <v>345875.62</v>
      </c>
      <c r="AO14" s="21">
        <v>0</v>
      </c>
      <c r="AP14" s="21">
        <v>32387827.889999997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606544806.62998664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-106.85</v>
      </c>
      <c r="BM14" s="21">
        <v>5868709.3999999994</v>
      </c>
      <c r="BN14" s="21">
        <v>303466899.57999897</v>
      </c>
      <c r="BO14" s="21">
        <v>0</v>
      </c>
      <c r="BP14" s="21">
        <v>739905777.68999994</v>
      </c>
      <c r="BQ14" s="21">
        <v>191827887.2299999</v>
      </c>
      <c r="BR14" s="21">
        <v>680136143.04999995</v>
      </c>
      <c r="BS14" s="21">
        <v>891697869.38000035</v>
      </c>
      <c r="BT14" s="21">
        <v>0</v>
      </c>
      <c r="BU14" s="21">
        <v>0</v>
      </c>
      <c r="BV14" s="21">
        <v>315593159.38000005</v>
      </c>
      <c r="BW14" s="21">
        <v>0</v>
      </c>
      <c r="BX14" s="21">
        <v>44850.33</v>
      </c>
      <c r="BY14" s="21">
        <v>0</v>
      </c>
      <c r="BZ14" s="21">
        <v>0</v>
      </c>
      <c r="CA14" s="21">
        <v>17779931.280000001</v>
      </c>
      <c r="CB14" s="21">
        <v>885497542.94000101</v>
      </c>
      <c r="CC14" s="21">
        <v>3572918.04</v>
      </c>
      <c r="CD14" s="21">
        <v>18497585.900000002</v>
      </c>
      <c r="CE14" s="21">
        <v>294891.99</v>
      </c>
      <c r="CF14" s="21">
        <v>0</v>
      </c>
      <c r="CG14" s="21">
        <v>6412.5</v>
      </c>
      <c r="CH14" s="21">
        <v>731404.72999999986</v>
      </c>
      <c r="CI14" s="21">
        <v>234570.58</v>
      </c>
      <c r="CJ14" s="22">
        <v>15197609121.040016</v>
      </c>
      <c r="CK14" s="21">
        <v>965130.4</v>
      </c>
      <c r="CL14" s="21">
        <v>1415629.05</v>
      </c>
      <c r="CM14" s="22">
        <v>10243515046.250015</v>
      </c>
      <c r="CN14" s="21">
        <v>262258309.98000002</v>
      </c>
      <c r="CO14" s="21">
        <v>9981256736.2700157</v>
      </c>
      <c r="CP14" s="22">
        <v>4951713315.3400002</v>
      </c>
      <c r="CQ14" s="21">
        <v>2179403655.71</v>
      </c>
      <c r="CR14" s="21">
        <v>2772309659.6300001</v>
      </c>
      <c r="CS14" s="21">
        <v>95388812.629999995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65494346276.960068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72338735.678571433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-10487.464761904761</v>
      </c>
      <c r="BM15" s="21">
        <v>89785677.509999901</v>
      </c>
      <c r="BN15" s="21">
        <v>0</v>
      </c>
      <c r="BO15" s="21">
        <v>0</v>
      </c>
      <c r="BP15" s="21">
        <v>124061473.86571501</v>
      </c>
      <c r="BQ15" s="21">
        <v>0</v>
      </c>
      <c r="BR15" s="21">
        <v>0</v>
      </c>
      <c r="BS15" s="21">
        <v>292723.94428571413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286468123.53381014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54330563.191238001</v>
      </c>
      <c r="BJ16" s="21">
        <v>32882430.232579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87212993.423817009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54951489</v>
      </c>
      <c r="E17" s="21">
        <v>2413698</v>
      </c>
      <c r="F17" s="21">
        <v>11991189</v>
      </c>
      <c r="G17" s="21">
        <v>40546602</v>
      </c>
      <c r="H17" s="21">
        <v>12964732</v>
      </c>
      <c r="I17" s="21">
        <v>25045907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111778681.8</v>
      </c>
      <c r="P17" s="21">
        <v>0</v>
      </c>
      <c r="Q17" s="21">
        <v>22148652.789999999</v>
      </c>
      <c r="R17" s="21">
        <v>0</v>
      </c>
      <c r="S17" s="21">
        <v>0</v>
      </c>
      <c r="T17" s="21">
        <v>2988877211</v>
      </c>
      <c r="U17" s="21">
        <v>0</v>
      </c>
      <c r="V17" s="21">
        <v>572637784.02999997</v>
      </c>
      <c r="W17" s="21">
        <v>1131909.24</v>
      </c>
      <c r="X17" s="21">
        <v>0</v>
      </c>
      <c r="Y17" s="21">
        <v>80442769.519999996</v>
      </c>
      <c r="Z17" s="21">
        <v>27541871.420000002</v>
      </c>
      <c r="AA17" s="21">
        <v>0</v>
      </c>
      <c r="AB17" s="21">
        <v>0</v>
      </c>
      <c r="AC17" s="21">
        <v>943547.56</v>
      </c>
      <c r="AD17" s="21">
        <v>2075585.76</v>
      </c>
      <c r="AE17" s="21">
        <v>0</v>
      </c>
      <c r="AF17" s="21">
        <v>413548.1</v>
      </c>
      <c r="AG17" s="21">
        <v>833061.33</v>
      </c>
      <c r="AH17" s="21">
        <v>0</v>
      </c>
      <c r="AI17" s="21">
        <v>0</v>
      </c>
      <c r="AJ17" s="21">
        <v>0</v>
      </c>
      <c r="AK17" s="21">
        <v>-261.89999999999998</v>
      </c>
      <c r="AL17" s="21">
        <v>0</v>
      </c>
      <c r="AM17" s="21">
        <v>10428179.99</v>
      </c>
      <c r="AN17" s="21">
        <v>384123.78</v>
      </c>
      <c r="AO17" s="21">
        <v>0</v>
      </c>
      <c r="AP17" s="21">
        <v>1200113.96</v>
      </c>
      <c r="AQ17" s="21">
        <v>0</v>
      </c>
      <c r="AR17" s="21">
        <v>0</v>
      </c>
      <c r="AS17" s="21">
        <v>0</v>
      </c>
      <c r="AT17" s="21">
        <v>191130512</v>
      </c>
      <c r="AU17" s="21">
        <v>4528337.7699999996</v>
      </c>
      <c r="AV17" s="21">
        <v>3533715.42</v>
      </c>
      <c r="AW17" s="21">
        <v>0</v>
      </c>
      <c r="AX17" s="21">
        <v>2584379.48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19958805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11577520</v>
      </c>
      <c r="BO17" s="21">
        <v>0</v>
      </c>
      <c r="BP17" s="21">
        <v>31867511</v>
      </c>
      <c r="BQ17" s="21">
        <v>2536287</v>
      </c>
      <c r="BR17" s="21">
        <v>336677157</v>
      </c>
      <c r="BS17" s="21">
        <v>9451856</v>
      </c>
      <c r="BT17" s="21">
        <v>0</v>
      </c>
      <c r="BU17" s="21">
        <v>0</v>
      </c>
      <c r="BV17" s="21">
        <v>11513958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197896</v>
      </c>
      <c r="CT17" s="21">
        <v>344132152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4883488993.0499992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138247281.16069996</v>
      </c>
      <c r="E18" s="21">
        <v>3060470.2093825396</v>
      </c>
      <c r="F18" s="21">
        <v>89683406.090420917</v>
      </c>
      <c r="G18" s="21">
        <v>45503404.860896513</v>
      </c>
      <c r="H18" s="21">
        <v>28187198.9157</v>
      </c>
      <c r="I18" s="21">
        <v>12479135.130000001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108231006.98459999</v>
      </c>
      <c r="P18" s="21">
        <v>0</v>
      </c>
      <c r="Q18" s="21">
        <v>1380098.3034999999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104207602.20119999</v>
      </c>
      <c r="Z18" s="21">
        <v>24450027.842799999</v>
      </c>
      <c r="AA18" s="21">
        <v>1122</v>
      </c>
      <c r="AB18" s="21">
        <v>0</v>
      </c>
      <c r="AC18" s="21">
        <v>2218051.591</v>
      </c>
      <c r="AD18" s="21">
        <v>1623452.2760000001</v>
      </c>
      <c r="AE18" s="21">
        <v>0</v>
      </c>
      <c r="AF18" s="21">
        <v>8381596</v>
      </c>
      <c r="AG18" s="21">
        <v>0</v>
      </c>
      <c r="AH18" s="21">
        <v>0</v>
      </c>
      <c r="AI18" s="21">
        <v>0</v>
      </c>
      <c r="AJ18" s="21">
        <v>0</v>
      </c>
      <c r="AK18" s="21">
        <v>307870.51</v>
      </c>
      <c r="AL18" s="21">
        <v>0</v>
      </c>
      <c r="AM18" s="21">
        <v>15250277.51</v>
      </c>
      <c r="AN18" s="21">
        <v>52810</v>
      </c>
      <c r="AO18" s="21">
        <v>0</v>
      </c>
      <c r="AP18" s="21">
        <v>447325.80330000003</v>
      </c>
      <c r="AQ18" s="21">
        <v>0</v>
      </c>
      <c r="AR18" s="21">
        <v>0</v>
      </c>
      <c r="AS18" s="21">
        <v>0</v>
      </c>
      <c r="AT18" s="21">
        <v>381538907.7687</v>
      </c>
      <c r="AU18" s="21">
        <v>23711793.413899999</v>
      </c>
      <c r="AV18" s="21">
        <v>2760.4</v>
      </c>
      <c r="AW18" s="21">
        <v>0</v>
      </c>
      <c r="AX18" s="21">
        <v>21171024.145799998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44133536.253399998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323056.07919999998</v>
      </c>
      <c r="BO18" s="21">
        <v>0</v>
      </c>
      <c r="BP18" s="21">
        <v>163641314.89560002</v>
      </c>
      <c r="BQ18" s="21">
        <v>26401564.819400001</v>
      </c>
      <c r="BR18" s="21">
        <v>119622520.94000001</v>
      </c>
      <c r="BS18" s="21">
        <v>16369745.271100001</v>
      </c>
      <c r="BT18" s="21">
        <v>0</v>
      </c>
      <c r="BU18" s="21">
        <v>0</v>
      </c>
      <c r="BV18" s="21">
        <v>59656948.189599998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17969318.727900002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1320007347.1334002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1830072.2370799999</v>
      </c>
      <c r="L19" s="21">
        <v>10081227.439948989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172850483.36127007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184761783.03829905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1276200896.29</v>
      </c>
      <c r="E20" s="21">
        <v>11824857.9</v>
      </c>
      <c r="F20" s="21">
        <v>689448929.78999996</v>
      </c>
      <c r="G20" s="21">
        <v>574927108.60000002</v>
      </c>
      <c r="H20" s="21">
        <v>6457721.6800000006</v>
      </c>
      <c r="I20" s="21">
        <v>2116262.0699999998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298698041.84999996</v>
      </c>
      <c r="P20" s="21">
        <v>0</v>
      </c>
      <c r="Q20" s="21">
        <v>98665957.570000008</v>
      </c>
      <c r="R20" s="21">
        <v>0</v>
      </c>
      <c r="S20" s="21">
        <v>0</v>
      </c>
      <c r="T20" s="21">
        <v>2516069423.1199999</v>
      </c>
      <c r="U20" s="21">
        <v>254561.63</v>
      </c>
      <c r="V20" s="21">
        <v>396719581.41999996</v>
      </c>
      <c r="W20" s="21">
        <v>1432520123.77</v>
      </c>
      <c r="X20" s="21">
        <v>69318.489999999991</v>
      </c>
      <c r="Y20" s="21">
        <v>33098933.91</v>
      </c>
      <c r="Z20" s="21">
        <v>39724235.109999999</v>
      </c>
      <c r="AA20" s="21">
        <v>0</v>
      </c>
      <c r="AB20" s="21">
        <v>12000</v>
      </c>
      <c r="AC20" s="21">
        <v>844397.33</v>
      </c>
      <c r="AD20" s="21">
        <v>14644180.48</v>
      </c>
      <c r="AE20" s="21">
        <v>0</v>
      </c>
      <c r="AF20" s="21">
        <v>178118.02</v>
      </c>
      <c r="AG20" s="21">
        <v>9698469.7699999996</v>
      </c>
      <c r="AH20" s="21">
        <v>5275749.09</v>
      </c>
      <c r="AI20" s="21">
        <v>5550944.7199999997</v>
      </c>
      <c r="AJ20" s="21">
        <v>2622.5</v>
      </c>
      <c r="AK20" s="21">
        <v>0</v>
      </c>
      <c r="AL20" s="21">
        <v>0</v>
      </c>
      <c r="AM20" s="21">
        <v>1598719.25</v>
      </c>
      <c r="AN20" s="21">
        <v>132561.25</v>
      </c>
      <c r="AO20" s="21">
        <v>0</v>
      </c>
      <c r="AP20" s="21">
        <v>172119.95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44714864.590000004</v>
      </c>
      <c r="BE20" s="21">
        <v>-310.08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140.63999999999999</v>
      </c>
      <c r="BN20" s="21">
        <v>20346607.140000001</v>
      </c>
      <c r="BO20" s="21">
        <v>0</v>
      </c>
      <c r="BP20" s="21">
        <v>496310694.99000001</v>
      </c>
      <c r="BQ20" s="21">
        <v>25074283.960000001</v>
      </c>
      <c r="BR20" s="21">
        <v>139515614.13</v>
      </c>
      <c r="BS20" s="21">
        <v>28827538.509999998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15490.02</v>
      </c>
      <c r="CB20" s="21">
        <v>8411827.9299999997</v>
      </c>
      <c r="CC20" s="21">
        <v>0</v>
      </c>
      <c r="CD20" s="21">
        <v>28423365.850000001</v>
      </c>
      <c r="CE20" s="21">
        <v>0</v>
      </c>
      <c r="CF20" s="21">
        <v>0</v>
      </c>
      <c r="CG20" s="21">
        <v>0</v>
      </c>
      <c r="CH20" s="21">
        <v>0</v>
      </c>
      <c r="CI20" s="21">
        <v>49668.21</v>
      </c>
      <c r="CJ20" s="22">
        <v>228653067.97999999</v>
      </c>
      <c r="CK20" s="21">
        <v>1888604.65</v>
      </c>
      <c r="CL20" s="21">
        <v>0</v>
      </c>
      <c r="CM20" s="22">
        <v>92408213.449999988</v>
      </c>
      <c r="CN20" s="21">
        <v>1604018.96</v>
      </c>
      <c r="CO20" s="21">
        <v>90804194.489999995</v>
      </c>
      <c r="CP20" s="22">
        <v>134356249.88</v>
      </c>
      <c r="CQ20" s="21">
        <v>12177840.07</v>
      </c>
      <c r="CR20" s="21">
        <v>122178409.80999999</v>
      </c>
      <c r="CS20" s="21">
        <v>1033842.09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7160081635.2300014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228664725.19999999</v>
      </c>
      <c r="E21" s="21">
        <v>88554049.409999982</v>
      </c>
      <c r="F21" s="21">
        <v>51739588.729999997</v>
      </c>
      <c r="G21" s="21">
        <v>88371087.060000002</v>
      </c>
      <c r="H21" s="21">
        <v>0</v>
      </c>
      <c r="I21" s="21">
        <v>77338010.650000006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19978755.469999999</v>
      </c>
      <c r="P21" s="21">
        <v>0</v>
      </c>
      <c r="Q21" s="21">
        <v>101893.38</v>
      </c>
      <c r="R21" s="21">
        <v>0</v>
      </c>
      <c r="S21" s="21">
        <v>0</v>
      </c>
      <c r="T21" s="21">
        <v>3454979221.04</v>
      </c>
      <c r="U21" s="21">
        <v>0</v>
      </c>
      <c r="V21" s="21">
        <v>648794148.21000004</v>
      </c>
      <c r="W21" s="21">
        <v>282949939.66000003</v>
      </c>
      <c r="X21" s="21">
        <v>0</v>
      </c>
      <c r="Y21" s="21">
        <v>6149585.8399999999</v>
      </c>
      <c r="Z21" s="21">
        <v>14115823.359999999</v>
      </c>
      <c r="AA21" s="21">
        <v>0</v>
      </c>
      <c r="AB21" s="21">
        <v>0</v>
      </c>
      <c r="AC21" s="21">
        <v>1723205.61</v>
      </c>
      <c r="AD21" s="21">
        <v>561666.19000000006</v>
      </c>
      <c r="AE21" s="21">
        <v>0</v>
      </c>
      <c r="AF21" s="21">
        <v>36287.67</v>
      </c>
      <c r="AG21" s="21">
        <v>0</v>
      </c>
      <c r="AH21" s="21">
        <v>0</v>
      </c>
      <c r="AI21" s="21">
        <v>0</v>
      </c>
      <c r="AJ21" s="21">
        <v>1551017.09</v>
      </c>
      <c r="AK21" s="21">
        <v>5189.05</v>
      </c>
      <c r="AL21" s="21">
        <v>0</v>
      </c>
      <c r="AM21" s="21">
        <v>18440009.309999999</v>
      </c>
      <c r="AN21" s="21">
        <v>0</v>
      </c>
      <c r="AO21" s="21">
        <v>0</v>
      </c>
      <c r="AP21" s="21">
        <v>362037.6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48217213.719999999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3619.37</v>
      </c>
      <c r="BN21" s="21">
        <v>941276.5</v>
      </c>
      <c r="BO21" s="21">
        <v>0</v>
      </c>
      <c r="BP21" s="21">
        <v>26544062</v>
      </c>
      <c r="BQ21" s="21">
        <v>735390.63</v>
      </c>
      <c r="BR21" s="21">
        <v>9760674.7899999991</v>
      </c>
      <c r="BS21" s="21">
        <v>6303625.1500000004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5134169.76</v>
      </c>
      <c r="CB21" s="21">
        <v>11042340.130000001</v>
      </c>
      <c r="CC21" s="21">
        <v>0</v>
      </c>
      <c r="CD21" s="21">
        <v>99005.17</v>
      </c>
      <c r="CE21" s="21">
        <v>0</v>
      </c>
      <c r="CF21" s="21">
        <v>0</v>
      </c>
      <c r="CG21" s="21">
        <v>272160</v>
      </c>
      <c r="CH21" s="21">
        <v>0</v>
      </c>
      <c r="CI21" s="21">
        <v>0</v>
      </c>
      <c r="CJ21" s="22">
        <v>49571800.770000003</v>
      </c>
      <c r="CK21" s="21">
        <v>0</v>
      </c>
      <c r="CL21" s="21">
        <v>0</v>
      </c>
      <c r="CM21" s="22">
        <v>49571800.770000003</v>
      </c>
      <c r="CN21" s="21">
        <v>49571800.770000003</v>
      </c>
      <c r="CO21" s="21">
        <v>0</v>
      </c>
      <c r="CP21" s="22">
        <v>0</v>
      </c>
      <c r="CQ21" s="21">
        <v>0</v>
      </c>
      <c r="CR21" s="21">
        <v>0</v>
      </c>
      <c r="CS21" s="21">
        <v>711998.22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4915088851.5400009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1988206295.8999991</v>
      </c>
      <c r="E22" s="21">
        <v>133440700.96000107</v>
      </c>
      <c r="F22" s="21">
        <v>444202507.94999862</v>
      </c>
      <c r="G22" s="21">
        <v>1410563086.9899995</v>
      </c>
      <c r="H22" s="21">
        <v>35731208.730000019</v>
      </c>
      <c r="I22" s="21">
        <v>882271679.96999979</v>
      </c>
      <c r="J22" s="21">
        <v>0</v>
      </c>
      <c r="K22" s="21">
        <v>1055000</v>
      </c>
      <c r="L22" s="21">
        <v>0</v>
      </c>
      <c r="M22" s="21">
        <v>0</v>
      </c>
      <c r="N22" s="21">
        <v>30277536.480000008</v>
      </c>
      <c r="O22" s="21">
        <v>530211666.81000006</v>
      </c>
      <c r="P22" s="21">
        <v>0</v>
      </c>
      <c r="Q22" s="21">
        <v>293226611.49999994</v>
      </c>
      <c r="R22" s="21">
        <v>0</v>
      </c>
      <c r="S22" s="21">
        <v>0</v>
      </c>
      <c r="T22" s="21">
        <v>8920306597.9099998</v>
      </c>
      <c r="U22" s="21">
        <v>801814135.42000008</v>
      </c>
      <c r="V22" s="21">
        <v>1330993082.4299998</v>
      </c>
      <c r="W22" s="21">
        <v>10243924630.219999</v>
      </c>
      <c r="X22" s="21">
        <v>487287.09000000008</v>
      </c>
      <c r="Y22" s="21">
        <v>326113468.94999993</v>
      </c>
      <c r="Z22" s="21">
        <v>161936496.36000025</v>
      </c>
      <c r="AA22" s="21">
        <v>2961.9000000000015</v>
      </c>
      <c r="AB22" s="21">
        <v>0</v>
      </c>
      <c r="AC22" s="21">
        <v>474000</v>
      </c>
      <c r="AD22" s="21">
        <v>18596477.800000064</v>
      </c>
      <c r="AE22" s="21">
        <v>31800</v>
      </c>
      <c r="AF22" s="21">
        <v>22245176.840000004</v>
      </c>
      <c r="AG22" s="21">
        <v>151544172.67999989</v>
      </c>
      <c r="AH22" s="21">
        <v>121457782.42000015</v>
      </c>
      <c r="AI22" s="21">
        <v>12780752.85999997</v>
      </c>
      <c r="AJ22" s="21">
        <v>43454138.579999991</v>
      </c>
      <c r="AK22" s="21">
        <v>2244703.4500000002</v>
      </c>
      <c r="AL22" s="21">
        <v>0</v>
      </c>
      <c r="AM22" s="21">
        <v>222937981.65000004</v>
      </c>
      <c r="AN22" s="21">
        <v>724193.12000000034</v>
      </c>
      <c r="AO22" s="21">
        <v>0</v>
      </c>
      <c r="AP22" s="21">
        <v>8546164.5500000026</v>
      </c>
      <c r="AQ22" s="21">
        <v>0</v>
      </c>
      <c r="AR22" s="21">
        <v>0</v>
      </c>
      <c r="AS22" s="21">
        <v>0</v>
      </c>
      <c r="AT22" s="21">
        <v>4238898836.9100018</v>
      </c>
      <c r="AU22" s="21">
        <v>236820169.16999996</v>
      </c>
      <c r="AV22" s="21">
        <v>-1.4210854715202004E-14</v>
      </c>
      <c r="AW22" s="21">
        <v>0</v>
      </c>
      <c r="AX22" s="21">
        <v>-3.637978807091713E-12</v>
      </c>
      <c r="AY22" s="21">
        <v>0</v>
      </c>
      <c r="AZ22" s="21">
        <v>0</v>
      </c>
      <c r="BA22" s="21">
        <v>0</v>
      </c>
      <c r="BB22" s="21">
        <v>0</v>
      </c>
      <c r="BC22" s="21">
        <v>-9.3132257461547852E-10</v>
      </c>
      <c r="BD22" s="21">
        <v>566829469.40999901</v>
      </c>
      <c r="BE22" s="21">
        <v>0</v>
      </c>
      <c r="BF22" s="21">
        <v>0</v>
      </c>
      <c r="BG22" s="21">
        <v>0</v>
      </c>
      <c r="BH22" s="21">
        <v>2816382.0100000002</v>
      </c>
      <c r="BI22" s="21">
        <v>109822586.88</v>
      </c>
      <c r="BJ22" s="21">
        <v>0</v>
      </c>
      <c r="BK22" s="21">
        <v>0</v>
      </c>
      <c r="BL22" s="21">
        <v>1365243.5900000031</v>
      </c>
      <c r="BM22" s="21">
        <v>0</v>
      </c>
      <c r="BN22" s="21">
        <v>414518083.90000004</v>
      </c>
      <c r="BO22" s="21">
        <v>0</v>
      </c>
      <c r="BP22" s="21">
        <v>715326464.50999975</v>
      </c>
      <c r="BQ22" s="21">
        <v>57965582.100000009</v>
      </c>
      <c r="BR22" s="21">
        <v>524260020.54000115</v>
      </c>
      <c r="BS22" s="21">
        <v>326093347.93999994</v>
      </c>
      <c r="BT22" s="21">
        <v>0</v>
      </c>
      <c r="BU22" s="21">
        <v>0</v>
      </c>
      <c r="BV22" s="21">
        <v>0</v>
      </c>
      <c r="BW22" s="21">
        <v>0</v>
      </c>
      <c r="BX22" s="21">
        <v>52280.380000010133</v>
      </c>
      <c r="BY22" s="21">
        <v>0</v>
      </c>
      <c r="BZ22" s="21">
        <v>0</v>
      </c>
      <c r="CA22" s="21">
        <v>11980615.380000124</v>
      </c>
      <c r="CB22" s="21">
        <v>86407721.180000529</v>
      </c>
      <c r="CC22" s="21">
        <v>0</v>
      </c>
      <c r="CD22" s="21">
        <v>56466747.269999921</v>
      </c>
      <c r="CE22" s="21">
        <v>69225.540000000008</v>
      </c>
      <c r="CF22" s="21">
        <v>0</v>
      </c>
      <c r="CG22" s="21">
        <v>587212.7299999781</v>
      </c>
      <c r="CH22" s="21">
        <v>2243730.1800001143</v>
      </c>
      <c r="CI22" s="21">
        <v>6765.25</v>
      </c>
      <c r="CJ22" s="22">
        <v>4898854757.4700031</v>
      </c>
      <c r="CK22" s="21">
        <v>396658.2400000015</v>
      </c>
      <c r="CL22" s="21">
        <v>3960783.2199999997</v>
      </c>
      <c r="CM22" s="22">
        <v>3546511980.9299994</v>
      </c>
      <c r="CN22" s="21">
        <v>1772177.1599999997</v>
      </c>
      <c r="CO22" s="21">
        <v>3544739803.7699995</v>
      </c>
      <c r="CP22" s="22">
        <v>1347985335.080004</v>
      </c>
      <c r="CQ22" s="21">
        <v>36970200.840000004</v>
      </c>
      <c r="CR22" s="21">
        <v>1311015134.2400041</v>
      </c>
      <c r="CS22" s="21">
        <v>13772467.140000001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38416753713.100006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3811696863.0900002</v>
      </c>
      <c r="E23" s="21">
        <v>1075344729.0500002</v>
      </c>
      <c r="F23" s="21">
        <v>1771239641.3609855</v>
      </c>
      <c r="G23" s="21">
        <v>965112492.67901444</v>
      </c>
      <c r="H23" s="21">
        <v>0</v>
      </c>
      <c r="I23" s="21">
        <v>1064155162.0499996</v>
      </c>
      <c r="J23" s="21">
        <v>0</v>
      </c>
      <c r="K23" s="21">
        <v>6962373.4700000007</v>
      </c>
      <c r="L23" s="21">
        <v>0</v>
      </c>
      <c r="M23" s="21">
        <v>0</v>
      </c>
      <c r="N23" s="21">
        <v>0</v>
      </c>
      <c r="O23" s="21">
        <v>951830856.64999926</v>
      </c>
      <c r="P23" s="21">
        <v>0</v>
      </c>
      <c r="Q23" s="21">
        <v>129810435.07000001</v>
      </c>
      <c r="R23" s="21">
        <v>0</v>
      </c>
      <c r="S23" s="21">
        <v>0</v>
      </c>
      <c r="T23" s="21">
        <v>16386517909.960003</v>
      </c>
      <c r="U23" s="21">
        <v>302784178.31</v>
      </c>
      <c r="V23" s="21">
        <v>4245102599.099999</v>
      </c>
      <c r="W23" s="21">
        <v>10678214708.359999</v>
      </c>
      <c r="X23" s="21">
        <v>9595624.0899999999</v>
      </c>
      <c r="Y23" s="21">
        <v>164214017.94999996</v>
      </c>
      <c r="Z23" s="21">
        <v>78831381.500000015</v>
      </c>
      <c r="AA23" s="21">
        <v>-243.6</v>
      </c>
      <c r="AB23" s="21">
        <v>0</v>
      </c>
      <c r="AC23" s="21">
        <v>0</v>
      </c>
      <c r="AD23" s="21">
        <v>5417574.580000001</v>
      </c>
      <c r="AE23" s="21">
        <v>184393.74</v>
      </c>
      <c r="AF23" s="21">
        <v>14463325.980000004</v>
      </c>
      <c r="AG23" s="21">
        <v>0</v>
      </c>
      <c r="AH23" s="21">
        <v>0</v>
      </c>
      <c r="AI23" s="21">
        <v>0</v>
      </c>
      <c r="AJ23" s="21">
        <v>1818106.3900000001</v>
      </c>
      <c r="AK23" s="21">
        <v>3729255.2699999986</v>
      </c>
      <c r="AL23" s="21">
        <v>0</v>
      </c>
      <c r="AM23" s="21">
        <v>6716286.9700000025</v>
      </c>
      <c r="AN23" s="21">
        <v>0</v>
      </c>
      <c r="AO23" s="21">
        <v>0</v>
      </c>
      <c r="AP23" s="21">
        <v>5042383.6400000006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83245727.3499998</v>
      </c>
      <c r="BE23" s="21">
        <v>43062.879999999997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187384311.56</v>
      </c>
      <c r="BO23" s="21">
        <v>0</v>
      </c>
      <c r="BP23" s="21">
        <v>394995681.80000001</v>
      </c>
      <c r="BQ23" s="21">
        <v>71419910.459998101</v>
      </c>
      <c r="BR23" s="21">
        <v>152859318.60000002</v>
      </c>
      <c r="BS23" s="21">
        <v>176328572.70999995</v>
      </c>
      <c r="BT23" s="21">
        <v>0</v>
      </c>
      <c r="BU23" s="21">
        <v>189369.87</v>
      </c>
      <c r="BV23" s="21">
        <v>18081425</v>
      </c>
      <c r="BW23" s="21">
        <v>0</v>
      </c>
      <c r="BX23" s="21">
        <v>104312.02</v>
      </c>
      <c r="BY23" s="21">
        <v>0</v>
      </c>
      <c r="BZ23" s="21">
        <v>0</v>
      </c>
      <c r="CA23" s="21">
        <v>16137310.020000001</v>
      </c>
      <c r="CB23" s="21">
        <v>1474216876.5799985</v>
      </c>
      <c r="CC23" s="21">
        <v>0</v>
      </c>
      <c r="CD23" s="21">
        <v>142942519.67999989</v>
      </c>
      <c r="CE23" s="21">
        <v>0</v>
      </c>
      <c r="CF23" s="21">
        <v>0</v>
      </c>
      <c r="CG23" s="21">
        <v>13070412.99</v>
      </c>
      <c r="CH23" s="21">
        <v>2574839.5</v>
      </c>
      <c r="CI23" s="21">
        <v>0</v>
      </c>
      <c r="CJ23" s="22">
        <v>1982838782.9800007</v>
      </c>
      <c r="CK23" s="21">
        <v>14614204.420001946</v>
      </c>
      <c r="CL23" s="21">
        <v>377689</v>
      </c>
      <c r="CM23" s="22">
        <v>1154105895.0499988</v>
      </c>
      <c r="CN23" s="21">
        <v>13503764.670000002</v>
      </c>
      <c r="CO23" s="21">
        <v>1140602130.3799987</v>
      </c>
      <c r="CP23" s="22">
        <v>813740994.50999999</v>
      </c>
      <c r="CQ23" s="21">
        <v>544683305.73000002</v>
      </c>
      <c r="CR23" s="21">
        <v>269057688.77999997</v>
      </c>
      <c r="CS23" s="21">
        <v>105849131.7299975</v>
      </c>
      <c r="CT23" s="21">
        <v>607705202.01999986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43297073960.319977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188716549.04999921</v>
      </c>
      <c r="E24" s="21">
        <v>46876255.7499993</v>
      </c>
      <c r="F24" s="21">
        <v>50766734.100000001</v>
      </c>
      <c r="G24" s="21">
        <v>91073559.199999899</v>
      </c>
      <c r="H24" s="21">
        <v>4736691.47</v>
      </c>
      <c r="I24" s="21">
        <v>144169291.28</v>
      </c>
      <c r="J24" s="21">
        <v>3938860.42</v>
      </c>
      <c r="K24" s="21">
        <v>0</v>
      </c>
      <c r="L24" s="21">
        <v>0</v>
      </c>
      <c r="M24" s="21">
        <v>0</v>
      </c>
      <c r="N24" s="21">
        <v>513445.42</v>
      </c>
      <c r="O24" s="21">
        <v>28744640.2799998</v>
      </c>
      <c r="P24" s="21">
        <v>0</v>
      </c>
      <c r="Q24" s="21">
        <v>17106990.07</v>
      </c>
      <c r="R24" s="21">
        <v>0</v>
      </c>
      <c r="S24" s="21">
        <v>0</v>
      </c>
      <c r="T24" s="21">
        <v>1512437361.04005</v>
      </c>
      <c r="U24" s="21">
        <v>3600882.24</v>
      </c>
      <c r="V24" s="21">
        <v>610042299.45005095</v>
      </c>
      <c r="W24" s="21">
        <v>905663750.73997402</v>
      </c>
      <c r="X24" s="21">
        <v>0</v>
      </c>
      <c r="Y24" s="21">
        <v>12348899.73</v>
      </c>
      <c r="Z24" s="21">
        <v>6904315.1399998404</v>
      </c>
      <c r="AA24" s="21">
        <v>0</v>
      </c>
      <c r="AB24" s="21">
        <v>0</v>
      </c>
      <c r="AC24" s="21">
        <v>7021876.9499999899</v>
      </c>
      <c r="AD24" s="21">
        <v>2819924.77000002</v>
      </c>
      <c r="AE24" s="21">
        <v>0</v>
      </c>
      <c r="AF24" s="21">
        <v>1933097.69</v>
      </c>
      <c r="AG24" s="21">
        <v>0</v>
      </c>
      <c r="AH24" s="21">
        <v>0</v>
      </c>
      <c r="AI24" s="21">
        <v>0</v>
      </c>
      <c r="AJ24" s="21">
        <v>1018041.23</v>
      </c>
      <c r="AK24" s="21">
        <v>270063.2</v>
      </c>
      <c r="AL24" s="21">
        <v>0</v>
      </c>
      <c r="AM24" s="21">
        <v>238021.67</v>
      </c>
      <c r="AN24" s="21">
        <v>123000</v>
      </c>
      <c r="AO24" s="21">
        <v>0</v>
      </c>
      <c r="AP24" s="21">
        <v>581887.99</v>
      </c>
      <c r="AQ24" s="21">
        <v>0</v>
      </c>
      <c r="AR24" s="21">
        <v>0</v>
      </c>
      <c r="AS24" s="21">
        <v>0</v>
      </c>
      <c r="AT24" s="21">
        <v>307184718.43999702</v>
      </c>
      <c r="AU24" s="21">
        <v>17538097.720000099</v>
      </c>
      <c r="AV24" s="21">
        <v>17456842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15974145.020003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149087619.63999099</v>
      </c>
      <c r="BO24" s="21">
        <v>0</v>
      </c>
      <c r="BP24" s="21">
        <v>25996591.899999999</v>
      </c>
      <c r="BQ24" s="21">
        <v>0</v>
      </c>
      <c r="BR24" s="21">
        <v>41732037.579999998</v>
      </c>
      <c r="BS24" s="21">
        <v>14425469.220000099</v>
      </c>
      <c r="BT24" s="21">
        <v>0</v>
      </c>
      <c r="BU24" s="21">
        <v>0</v>
      </c>
      <c r="BV24" s="21">
        <v>0</v>
      </c>
      <c r="BW24" s="21">
        <v>0</v>
      </c>
      <c r="BX24" s="21">
        <v>6141.04</v>
      </c>
      <c r="BY24" s="21">
        <v>0</v>
      </c>
      <c r="BZ24" s="21">
        <v>0</v>
      </c>
      <c r="CA24" s="21">
        <v>7875076.1699999999</v>
      </c>
      <c r="CB24" s="21">
        <v>30652420.850000001</v>
      </c>
      <c r="CC24" s="21">
        <v>0</v>
      </c>
      <c r="CD24" s="21">
        <v>2784748.58</v>
      </c>
      <c r="CE24" s="21">
        <v>0</v>
      </c>
      <c r="CF24" s="21">
        <v>0</v>
      </c>
      <c r="CG24" s="21">
        <v>353759.4</v>
      </c>
      <c r="CH24" s="21">
        <v>0</v>
      </c>
      <c r="CI24" s="21">
        <v>191233.88</v>
      </c>
      <c r="CJ24" s="22">
        <v>67787158.840000004</v>
      </c>
      <c r="CK24" s="21">
        <v>66934178.840000004</v>
      </c>
      <c r="CL24" s="21">
        <v>0</v>
      </c>
      <c r="CM24" s="22">
        <v>852980</v>
      </c>
      <c r="CN24" s="21">
        <v>0</v>
      </c>
      <c r="CO24" s="21">
        <v>852980</v>
      </c>
      <c r="CP24" s="22">
        <v>0</v>
      </c>
      <c r="CQ24" s="21">
        <v>0</v>
      </c>
      <c r="CR24" s="21">
        <v>0</v>
      </c>
      <c r="CS24" s="21">
        <v>773013.9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4152748964.0100651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119049594.245235</v>
      </c>
      <c r="E25" s="21">
        <v>38010033.798886999</v>
      </c>
      <c r="F25" s="21">
        <v>44701920.635291003</v>
      </c>
      <c r="G25" s="21">
        <v>36337639.811057001</v>
      </c>
      <c r="H25" s="21">
        <v>1535903.682489</v>
      </c>
      <c r="I25" s="21">
        <v>106638394.76000001</v>
      </c>
      <c r="J25" s="21">
        <v>0</v>
      </c>
      <c r="K25" s="21">
        <v>4121967.68</v>
      </c>
      <c r="L25" s="21">
        <v>0</v>
      </c>
      <c r="M25" s="21">
        <v>0</v>
      </c>
      <c r="N25" s="21">
        <v>0</v>
      </c>
      <c r="O25" s="21">
        <v>78771987.578962013</v>
      </c>
      <c r="P25" s="21">
        <v>0</v>
      </c>
      <c r="Q25" s="21">
        <v>10704102.276558999</v>
      </c>
      <c r="R25" s="21">
        <v>0</v>
      </c>
      <c r="S25" s="21">
        <v>0</v>
      </c>
      <c r="T25" s="21">
        <v>2242108494.2809801</v>
      </c>
      <c r="U25" s="21">
        <v>22472826.747848</v>
      </c>
      <c r="V25" s="21">
        <v>913128810.24333835</v>
      </c>
      <c r="W25" s="21">
        <v>2241627049.0619822</v>
      </c>
      <c r="X25" s="21">
        <v>0</v>
      </c>
      <c r="Y25" s="21">
        <v>16571290.338646002</v>
      </c>
      <c r="Z25" s="21">
        <v>11939777.848979998</v>
      </c>
      <c r="AA25" s="21">
        <v>0</v>
      </c>
      <c r="AB25" s="21">
        <v>0</v>
      </c>
      <c r="AC25" s="21">
        <v>1954508.7678779997</v>
      </c>
      <c r="AD25" s="21">
        <v>1495384.1065659998</v>
      </c>
      <c r="AE25" s="21">
        <v>0</v>
      </c>
      <c r="AF25" s="21">
        <v>80000</v>
      </c>
      <c r="AG25" s="21">
        <v>536036.04</v>
      </c>
      <c r="AH25" s="21">
        <v>586608.45000000007</v>
      </c>
      <c r="AI25" s="21">
        <v>0</v>
      </c>
      <c r="AJ25" s="21">
        <v>370947.70999999996</v>
      </c>
      <c r="AK25" s="21">
        <v>1592.6</v>
      </c>
      <c r="AL25" s="21">
        <v>0</v>
      </c>
      <c r="AM25" s="21">
        <v>3757720.15</v>
      </c>
      <c r="AN25" s="21">
        <v>0</v>
      </c>
      <c r="AO25" s="21">
        <v>0</v>
      </c>
      <c r="AP25" s="21">
        <v>196.73999999999998</v>
      </c>
      <c r="AQ25" s="21">
        <v>0</v>
      </c>
      <c r="AR25" s="21">
        <v>0</v>
      </c>
      <c r="AS25" s="21">
        <v>0</v>
      </c>
      <c r="AT25" s="21">
        <v>352750766.848171</v>
      </c>
      <c r="AU25" s="21">
        <v>5471469.5168319996</v>
      </c>
      <c r="AV25" s="21">
        <v>3808514.0748660006</v>
      </c>
      <c r="AW25" s="21">
        <v>0</v>
      </c>
      <c r="AX25" s="21">
        <v>1216258.4087910003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24677048.274397001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4409127.3</v>
      </c>
      <c r="BN25" s="21">
        <v>55004021.863224961</v>
      </c>
      <c r="BO25" s="21">
        <v>0</v>
      </c>
      <c r="BP25" s="21">
        <v>30824673.245831005</v>
      </c>
      <c r="BQ25" s="21">
        <v>3021935.4017449999</v>
      </c>
      <c r="BR25" s="21">
        <v>62624097.840449996</v>
      </c>
      <c r="BS25" s="21">
        <v>20336999.586771</v>
      </c>
      <c r="BT25" s="21">
        <v>0</v>
      </c>
      <c r="BU25" s="21">
        <v>0</v>
      </c>
      <c r="BV25" s="21">
        <v>2394898.71</v>
      </c>
      <c r="BW25" s="21">
        <v>0</v>
      </c>
      <c r="BX25" s="21">
        <v>17930.45</v>
      </c>
      <c r="BY25" s="21">
        <v>0</v>
      </c>
      <c r="BZ25" s="21">
        <v>0</v>
      </c>
      <c r="CA25" s="21">
        <v>4064960.66</v>
      </c>
      <c r="CB25" s="21">
        <v>164877266.41000003</v>
      </c>
      <c r="CC25" s="21">
        <v>0</v>
      </c>
      <c r="CD25" s="21">
        <v>29786147.489999998</v>
      </c>
      <c r="CE25" s="21">
        <v>31055.059999999998</v>
      </c>
      <c r="CF25" s="21">
        <v>0</v>
      </c>
      <c r="CG25" s="21">
        <v>-38931</v>
      </c>
      <c r="CH25" s="21">
        <v>502286.77</v>
      </c>
      <c r="CI25" s="21">
        <v>883887</v>
      </c>
      <c r="CJ25" s="22">
        <v>734069796.90999973</v>
      </c>
      <c r="CK25" s="21">
        <v>0</v>
      </c>
      <c r="CL25" s="21">
        <v>206836035.61000001</v>
      </c>
      <c r="CM25" s="22">
        <v>514044534.85999966</v>
      </c>
      <c r="CN25" s="21">
        <v>10030704.1</v>
      </c>
      <c r="CO25" s="21">
        <v>504013830.75999963</v>
      </c>
      <c r="CP25" s="22">
        <v>13189226.439999999</v>
      </c>
      <c r="CQ25" s="21">
        <v>162309.31</v>
      </c>
      <c r="CR25" s="21">
        <v>13026917.129999999</v>
      </c>
      <c r="CS25" s="21">
        <v>15607896.828543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7293795300.9590855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2328729267.3635769</v>
      </c>
      <c r="E26" s="21">
        <v>473920862.47192156</v>
      </c>
      <c r="F26" s="21">
        <v>1520582634.7763479</v>
      </c>
      <c r="G26" s="21">
        <v>334225770.11530721</v>
      </c>
      <c r="H26" s="21">
        <v>11897642.98209592</v>
      </c>
      <c r="I26" s="21">
        <v>249503152.8763355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317038373.6802718</v>
      </c>
      <c r="P26" s="21">
        <v>0</v>
      </c>
      <c r="Q26" s="21">
        <v>217598227.34315452</v>
      </c>
      <c r="R26" s="21">
        <v>0</v>
      </c>
      <c r="S26" s="21">
        <v>0</v>
      </c>
      <c r="T26" s="21">
        <v>3652131669.6186552</v>
      </c>
      <c r="U26" s="21">
        <v>30213738.98200199</v>
      </c>
      <c r="V26" s="21">
        <v>1063518422.709994</v>
      </c>
      <c r="W26" s="21">
        <v>1582021486.3706396</v>
      </c>
      <c r="X26" s="21">
        <v>5487.27</v>
      </c>
      <c r="Y26" s="21">
        <v>138948410.42451581</v>
      </c>
      <c r="Z26" s="21">
        <v>100586083.65836935</v>
      </c>
      <c r="AA26" s="21">
        <v>0</v>
      </c>
      <c r="AB26" s="21">
        <v>0</v>
      </c>
      <c r="AC26" s="21">
        <v>18494752.031459857</v>
      </c>
      <c r="AD26" s="21">
        <v>73078827.223209351</v>
      </c>
      <c r="AE26" s="21">
        <v>0</v>
      </c>
      <c r="AF26" s="21">
        <v>3932662.4723899998</v>
      </c>
      <c r="AG26" s="21">
        <v>2509849.87</v>
      </c>
      <c r="AH26" s="21">
        <v>603581.55000000005</v>
      </c>
      <c r="AI26" s="21">
        <v>117702.72</v>
      </c>
      <c r="AJ26" s="21">
        <v>86364.25</v>
      </c>
      <c r="AK26" s="21">
        <v>127393.6100148</v>
      </c>
      <c r="AL26" s="21">
        <v>0</v>
      </c>
      <c r="AM26" s="21">
        <v>5188608.8564729998</v>
      </c>
      <c r="AN26" s="21">
        <v>60445.03</v>
      </c>
      <c r="AO26" s="21">
        <v>0</v>
      </c>
      <c r="AP26" s="21">
        <v>5452170.46754409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133595676.01238555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163164909.14593199</v>
      </c>
      <c r="BO26" s="21">
        <v>0</v>
      </c>
      <c r="BP26" s="21">
        <v>458418048.9820177</v>
      </c>
      <c r="BQ26" s="21">
        <v>99746338.632059082</v>
      </c>
      <c r="BR26" s="21">
        <v>255453319.85387963</v>
      </c>
      <c r="BS26" s="21">
        <v>360260294.65422928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1606625.92</v>
      </c>
      <c r="CB26" s="21">
        <v>19728551.379999999</v>
      </c>
      <c r="CC26" s="21">
        <v>0</v>
      </c>
      <c r="CD26" s="21">
        <v>9836783.7100000009</v>
      </c>
      <c r="CE26" s="21">
        <v>0</v>
      </c>
      <c r="CF26" s="21">
        <v>0</v>
      </c>
      <c r="CG26" s="21">
        <v>20691</v>
      </c>
      <c r="CH26" s="21">
        <v>3635.37</v>
      </c>
      <c r="CI26" s="21">
        <v>0</v>
      </c>
      <c r="CJ26" s="22">
        <v>5377896873.0210667</v>
      </c>
      <c r="CK26" s="21">
        <v>56625</v>
      </c>
      <c r="CL26" s="21">
        <v>705393.01</v>
      </c>
      <c r="CM26" s="22">
        <v>1589313641.0298736</v>
      </c>
      <c r="CN26" s="21">
        <v>39727260.630000167</v>
      </c>
      <c r="CO26" s="21">
        <v>1549586380.3998735</v>
      </c>
      <c r="CP26" s="22">
        <v>3787821213.9811926</v>
      </c>
      <c r="CQ26" s="21">
        <v>1259639026.7899928</v>
      </c>
      <c r="CR26" s="21">
        <v>2528182187.1911998</v>
      </c>
      <c r="CS26" s="21">
        <v>9390747.5300000384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16690966816.572273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204199513.12</v>
      </c>
      <c r="E27" s="21">
        <v>49922368.990000002</v>
      </c>
      <c r="F27" s="21">
        <v>79707436.590000004</v>
      </c>
      <c r="G27" s="21">
        <v>74569707.540000007</v>
      </c>
      <c r="H27" s="21">
        <v>11068312.869999999</v>
      </c>
      <c r="I27" s="21">
        <v>541074391.51999998</v>
      </c>
      <c r="J27" s="21">
        <v>0</v>
      </c>
      <c r="K27" s="21">
        <v>54332993.469999999</v>
      </c>
      <c r="L27" s="21">
        <v>0</v>
      </c>
      <c r="M27" s="21">
        <v>0</v>
      </c>
      <c r="N27" s="21">
        <v>0</v>
      </c>
      <c r="O27" s="21">
        <v>24562502.690000001</v>
      </c>
      <c r="P27" s="21">
        <v>0</v>
      </c>
      <c r="Q27" s="21">
        <v>0</v>
      </c>
      <c r="R27" s="21">
        <v>0</v>
      </c>
      <c r="S27" s="21">
        <v>0</v>
      </c>
      <c r="T27" s="21">
        <v>10277042388.280001</v>
      </c>
      <c r="U27" s="21">
        <v>0</v>
      </c>
      <c r="V27" s="21">
        <v>1187749802.6300001</v>
      </c>
      <c r="W27" s="21">
        <v>4975251567.6199999</v>
      </c>
      <c r="X27" s="21">
        <v>0</v>
      </c>
      <c r="Y27" s="21">
        <v>25714535.850000001</v>
      </c>
      <c r="Z27" s="21">
        <v>15199821.26</v>
      </c>
      <c r="AA27" s="21">
        <v>0</v>
      </c>
      <c r="AB27" s="21">
        <v>0</v>
      </c>
      <c r="AC27" s="21">
        <v>7628883.1100000003</v>
      </c>
      <c r="AD27" s="21">
        <v>518970.55</v>
      </c>
      <c r="AE27" s="21">
        <v>0</v>
      </c>
      <c r="AF27" s="21">
        <v>14247424.35</v>
      </c>
      <c r="AG27" s="21">
        <v>32527827.120000001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16587406.539999999</v>
      </c>
      <c r="AN27" s="21">
        <v>0</v>
      </c>
      <c r="AO27" s="21">
        <v>0</v>
      </c>
      <c r="AP27" s="21">
        <v>785623.37</v>
      </c>
      <c r="AQ27" s="21">
        <v>0</v>
      </c>
      <c r="AR27" s="21">
        <v>0</v>
      </c>
      <c r="AS27" s="21">
        <v>0</v>
      </c>
      <c r="AT27" s="21">
        <v>1062301684.4299999</v>
      </c>
      <c r="AU27" s="21">
        <v>13426668.029999999</v>
      </c>
      <c r="AV27" s="21">
        <v>4699862.5599999996</v>
      </c>
      <c r="AW27" s="21">
        <v>0</v>
      </c>
      <c r="AX27" s="21">
        <v>3606643.09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1251788915.0999999</v>
      </c>
      <c r="BE27" s="21">
        <v>1539.22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46007317.729999997</v>
      </c>
      <c r="BO27" s="21">
        <v>0</v>
      </c>
      <c r="BP27" s="21">
        <v>72355281.170000002</v>
      </c>
      <c r="BQ27" s="21">
        <v>7943209.6799999997</v>
      </c>
      <c r="BR27" s="21">
        <v>138043890.38999999</v>
      </c>
      <c r="BS27" s="21">
        <v>48301676.609999999</v>
      </c>
      <c r="BT27" s="21">
        <v>0</v>
      </c>
      <c r="BU27" s="21">
        <v>0</v>
      </c>
      <c r="BV27" s="21">
        <v>0</v>
      </c>
      <c r="BW27" s="21">
        <v>0</v>
      </c>
      <c r="BX27" s="21">
        <v>287773.11</v>
      </c>
      <c r="BY27" s="21">
        <v>0</v>
      </c>
      <c r="BZ27" s="21">
        <v>0</v>
      </c>
      <c r="CA27" s="21">
        <v>23426174.07</v>
      </c>
      <c r="CB27" s="21">
        <v>394924675.58999997</v>
      </c>
      <c r="CC27" s="21">
        <v>45895.39</v>
      </c>
      <c r="CD27" s="21">
        <v>79139637.390000001</v>
      </c>
      <c r="CE27" s="21">
        <v>0</v>
      </c>
      <c r="CF27" s="21">
        <v>0</v>
      </c>
      <c r="CG27" s="21">
        <v>392746.32</v>
      </c>
      <c r="CH27" s="21">
        <v>3925850.3</v>
      </c>
      <c r="CI27" s="21">
        <v>7548966.8300000001</v>
      </c>
      <c r="CJ27" s="22">
        <v>300047633.75999999</v>
      </c>
      <c r="CK27" s="21">
        <v>65588.37</v>
      </c>
      <c r="CL27" s="21">
        <v>0</v>
      </c>
      <c r="CM27" s="22">
        <v>299982045.38999999</v>
      </c>
      <c r="CN27" s="21">
        <v>0</v>
      </c>
      <c r="CO27" s="21">
        <v>299982045.38999999</v>
      </c>
      <c r="CP27" s="22">
        <v>0</v>
      </c>
      <c r="CQ27" s="21">
        <v>0</v>
      </c>
      <c r="CR27" s="21">
        <v>0</v>
      </c>
      <c r="CS27" s="21">
        <v>6322953.1900000004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20853030958.30999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61222565.050000004</v>
      </c>
      <c r="E28" s="21">
        <v>8445307</v>
      </c>
      <c r="F28" s="21">
        <v>33069594.48</v>
      </c>
      <c r="G28" s="21">
        <v>19707663.57</v>
      </c>
      <c r="H28" s="21">
        <v>0</v>
      </c>
      <c r="I28" s="21">
        <v>10701060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2434593.08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71849769.510000005</v>
      </c>
      <c r="W28" s="21">
        <v>579573155.16999996</v>
      </c>
      <c r="X28" s="21">
        <v>0</v>
      </c>
      <c r="Y28" s="21">
        <v>1707716.55</v>
      </c>
      <c r="Z28" s="21">
        <v>110680.32000000001</v>
      </c>
      <c r="AA28" s="21">
        <v>0</v>
      </c>
      <c r="AB28" s="21">
        <v>0</v>
      </c>
      <c r="AC28" s="21">
        <v>-188259.11</v>
      </c>
      <c r="AD28" s="21">
        <v>38195.85</v>
      </c>
      <c r="AE28" s="21">
        <v>0</v>
      </c>
      <c r="AF28" s="21">
        <v>0</v>
      </c>
      <c r="AG28" s="21">
        <v>3448314.54</v>
      </c>
      <c r="AH28" s="21">
        <v>0</v>
      </c>
      <c r="AI28" s="21">
        <v>183018.96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115196.1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31441.4</v>
      </c>
      <c r="BC28" s="21">
        <v>0</v>
      </c>
      <c r="BD28" s="21">
        <v>409203.18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14784460.619999999</v>
      </c>
      <c r="BO28" s="21">
        <v>0</v>
      </c>
      <c r="BP28" s="21">
        <v>2854917.46</v>
      </c>
      <c r="BQ28" s="21">
        <v>1704.2</v>
      </c>
      <c r="BR28" s="21">
        <v>8454998.1799999997</v>
      </c>
      <c r="BS28" s="21">
        <v>4070958.9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1390846.47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763194536.42999995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566726700.49849963</v>
      </c>
      <c r="E29" s="21">
        <v>54909550.409754552</v>
      </c>
      <c r="F29" s="21">
        <v>349599485.80969918</v>
      </c>
      <c r="G29" s="21">
        <v>162217664.27904582</v>
      </c>
      <c r="H29" s="21">
        <v>93571001.885700032</v>
      </c>
      <c r="I29" s="21">
        <v>828465163.9899956</v>
      </c>
      <c r="J29" s="21">
        <v>5545001.3600000003</v>
      </c>
      <c r="K29" s="21">
        <v>0</v>
      </c>
      <c r="L29" s="21">
        <v>0</v>
      </c>
      <c r="M29" s="21">
        <v>0</v>
      </c>
      <c r="N29" s="21">
        <v>-389712.44</v>
      </c>
      <c r="O29" s="21">
        <v>230207523.10150012</v>
      </c>
      <c r="P29" s="21">
        <v>0</v>
      </c>
      <c r="Q29" s="21">
        <v>52711871.114600003</v>
      </c>
      <c r="R29" s="21">
        <v>0</v>
      </c>
      <c r="S29" s="21">
        <v>0</v>
      </c>
      <c r="T29" s="21">
        <v>10233432006.724379</v>
      </c>
      <c r="U29" s="21">
        <v>1151427.3904000001</v>
      </c>
      <c r="V29" s="21">
        <v>3584230820.8389907</v>
      </c>
      <c r="W29" s="21">
        <v>5444782557.1599712</v>
      </c>
      <c r="X29" s="21">
        <v>194938.7</v>
      </c>
      <c r="Y29" s="21">
        <v>135124728.28000012</v>
      </c>
      <c r="Z29" s="21">
        <v>129392252.17159985</v>
      </c>
      <c r="AA29" s="21">
        <v>19839.89</v>
      </c>
      <c r="AB29" s="21">
        <v>0</v>
      </c>
      <c r="AC29" s="21">
        <v>14459974.221200081</v>
      </c>
      <c r="AD29" s="21">
        <v>38437736.056699939</v>
      </c>
      <c r="AE29" s="21">
        <v>0</v>
      </c>
      <c r="AF29" s="21">
        <v>16455081.390000001</v>
      </c>
      <c r="AG29" s="21">
        <v>1652294.16</v>
      </c>
      <c r="AH29" s="21">
        <v>3048142.6817000001</v>
      </c>
      <c r="AI29" s="21">
        <v>0</v>
      </c>
      <c r="AJ29" s="21">
        <v>1945618.29</v>
      </c>
      <c r="AK29" s="21">
        <v>190033.46999999991</v>
      </c>
      <c r="AL29" s="21">
        <v>0</v>
      </c>
      <c r="AM29" s="21">
        <v>2011940.3034000001</v>
      </c>
      <c r="AN29" s="21">
        <v>1172486.19</v>
      </c>
      <c r="AO29" s="21">
        <v>0</v>
      </c>
      <c r="AP29" s="21">
        <v>4717386.7286999868</v>
      </c>
      <c r="AQ29" s="21">
        <v>0</v>
      </c>
      <c r="AR29" s="21">
        <v>0</v>
      </c>
      <c r="AS29" s="21">
        <v>0</v>
      </c>
      <c r="AT29" s="21">
        <v>2110749321.2348101</v>
      </c>
      <c r="AU29" s="21">
        <v>69734495.105999544</v>
      </c>
      <c r="AV29" s="21">
        <v>130039284.37799998</v>
      </c>
      <c r="AW29" s="21">
        <v>0</v>
      </c>
      <c r="AX29" s="21">
        <v>48681093.825500093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94436306.689301625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1123865603.5807023</v>
      </c>
      <c r="BO29" s="21">
        <v>0</v>
      </c>
      <c r="BP29" s="21">
        <v>271719634.41089982</v>
      </c>
      <c r="BQ29" s="21">
        <v>97427601.565899998</v>
      </c>
      <c r="BR29" s="21">
        <v>530512858.33699989</v>
      </c>
      <c r="BS29" s="21">
        <v>220255909.05139968</v>
      </c>
      <c r="BT29" s="21">
        <v>0</v>
      </c>
      <c r="BU29" s="21">
        <v>0</v>
      </c>
      <c r="BV29" s="21">
        <v>125963135.5889</v>
      </c>
      <c r="BW29" s="21">
        <v>0</v>
      </c>
      <c r="BX29" s="21">
        <v>0</v>
      </c>
      <c r="BY29" s="21">
        <v>0</v>
      </c>
      <c r="BZ29" s="21">
        <v>0</v>
      </c>
      <c r="CA29" s="21">
        <v>24359413.159999996</v>
      </c>
      <c r="CB29" s="21">
        <v>1168745841.1600001</v>
      </c>
      <c r="CC29" s="21">
        <v>0</v>
      </c>
      <c r="CD29" s="21">
        <v>24494406.739999972</v>
      </c>
      <c r="CE29" s="21">
        <v>0</v>
      </c>
      <c r="CF29" s="21">
        <v>0</v>
      </c>
      <c r="CG29" s="21">
        <v>27220426.690000001</v>
      </c>
      <c r="CH29" s="21">
        <v>0</v>
      </c>
      <c r="CI29" s="21">
        <v>0</v>
      </c>
      <c r="CJ29" s="22">
        <v>559936695.92999268</v>
      </c>
      <c r="CK29" s="21">
        <v>15622720.249994667</v>
      </c>
      <c r="CL29" s="21">
        <v>929357.79</v>
      </c>
      <c r="CM29" s="22">
        <v>403282009.45999831</v>
      </c>
      <c r="CN29" s="21">
        <v>8897010.8200000301</v>
      </c>
      <c r="CO29" s="21">
        <v>394384998.63999826</v>
      </c>
      <c r="CP29" s="22">
        <v>140102608.42999971</v>
      </c>
      <c r="CQ29" s="21">
        <v>36848892.359999985</v>
      </c>
      <c r="CR29" s="21">
        <v>103253716.06999971</v>
      </c>
      <c r="CS29" s="21">
        <v>13692123.80999982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28031090965.415741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10666692.859999999</v>
      </c>
      <c r="E30" s="21">
        <v>3329767.9533333331</v>
      </c>
      <c r="F30" s="21">
        <v>4041804.9533333331</v>
      </c>
      <c r="G30" s="21">
        <v>3295119.9533333331</v>
      </c>
      <c r="H30" s="21">
        <v>786279.42</v>
      </c>
      <c r="I30" s="21">
        <v>32429297.84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18036198.990000002</v>
      </c>
      <c r="P30" s="21">
        <v>0</v>
      </c>
      <c r="Q30" s="21">
        <v>24706.25</v>
      </c>
      <c r="R30" s="21">
        <v>0</v>
      </c>
      <c r="S30" s="21">
        <v>0</v>
      </c>
      <c r="T30" s="21">
        <v>1732383116.97</v>
      </c>
      <c r="U30" s="21">
        <v>0</v>
      </c>
      <c r="V30" s="21">
        <v>460282455.81</v>
      </c>
      <c r="W30" s="21">
        <v>78953029.820000008</v>
      </c>
      <c r="X30" s="21">
        <v>0</v>
      </c>
      <c r="Y30" s="21">
        <v>2301578.5200000005</v>
      </c>
      <c r="Z30" s="21">
        <v>750327.36</v>
      </c>
      <c r="AA30" s="21">
        <v>0</v>
      </c>
      <c r="AB30" s="21">
        <v>0</v>
      </c>
      <c r="AC30" s="21">
        <v>661470.75</v>
      </c>
      <c r="AD30" s="21">
        <v>1210810.02</v>
      </c>
      <c r="AE30" s="21">
        <v>0</v>
      </c>
      <c r="AF30" s="21">
        <v>168063.1</v>
      </c>
      <c r="AG30" s="21">
        <v>0</v>
      </c>
      <c r="AH30" s="21">
        <v>0</v>
      </c>
      <c r="AI30" s="21">
        <v>0</v>
      </c>
      <c r="AJ30" s="21">
        <v>0</v>
      </c>
      <c r="AK30" s="21">
        <v>85464.23000000001</v>
      </c>
      <c r="AL30" s="21">
        <v>0</v>
      </c>
      <c r="AM30" s="21">
        <v>12073.82</v>
      </c>
      <c r="AN30" s="21">
        <v>0</v>
      </c>
      <c r="AO30" s="21">
        <v>0</v>
      </c>
      <c r="AP30" s="21">
        <v>71435.58</v>
      </c>
      <c r="AQ30" s="21">
        <v>0</v>
      </c>
      <c r="AR30" s="21">
        <v>0</v>
      </c>
      <c r="AS30" s="21">
        <v>0</v>
      </c>
      <c r="AT30" s="21">
        <v>31321234.27</v>
      </c>
      <c r="AU30" s="21">
        <v>1463113.48</v>
      </c>
      <c r="AV30" s="21">
        <v>2607295.34</v>
      </c>
      <c r="AW30" s="21">
        <v>0</v>
      </c>
      <c r="AX30" s="21">
        <v>1166900.6599999999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172144714.56999999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9014658.4699999988</v>
      </c>
      <c r="BO30" s="21">
        <v>0</v>
      </c>
      <c r="BP30" s="21">
        <v>4793789.4700000007</v>
      </c>
      <c r="BQ30" s="21">
        <v>434424.64</v>
      </c>
      <c r="BR30" s="21">
        <v>14046415.709999999</v>
      </c>
      <c r="BS30" s="21">
        <v>1377307.11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10364477.729999999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22984.18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22984.18</v>
      </c>
      <c r="CQ30" s="21">
        <v>0</v>
      </c>
      <c r="CR30" s="21">
        <v>22984.18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2587580316.9699998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792129169.77495503</v>
      </c>
      <c r="E31" s="21">
        <v>64806568.720426001</v>
      </c>
      <c r="F31" s="21">
        <v>242934562.05049101</v>
      </c>
      <c r="G31" s="21">
        <v>484388039.00403798</v>
      </c>
      <c r="H31" s="21">
        <v>76261245.923026994</v>
      </c>
      <c r="I31" s="21">
        <v>270257738.98034704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388375125.93128902</v>
      </c>
      <c r="P31" s="21">
        <v>0</v>
      </c>
      <c r="Q31" s="21">
        <v>205950678.272526</v>
      </c>
      <c r="R31" s="21">
        <v>0</v>
      </c>
      <c r="S31" s="21">
        <v>0</v>
      </c>
      <c r="T31" s="21">
        <v>16302983715.049999</v>
      </c>
      <c r="U31" s="21">
        <v>81217134.452745005</v>
      </c>
      <c r="V31" s="21">
        <v>2032081556.8499999</v>
      </c>
      <c r="W31" s="21">
        <v>13253255853.62998</v>
      </c>
      <c r="X31" s="21">
        <v>5977466.459857</v>
      </c>
      <c r="Y31" s="21">
        <v>151061909.88253599</v>
      </c>
      <c r="Z31" s="21">
        <v>67076857.334306002</v>
      </c>
      <c r="AA31" s="21">
        <v>0</v>
      </c>
      <c r="AB31" s="21">
        <v>0</v>
      </c>
      <c r="AC31" s="21">
        <v>26982501.784348998</v>
      </c>
      <c r="AD31" s="21">
        <v>139113203.88515401</v>
      </c>
      <c r="AE31" s="21">
        <v>232849.14999899999</v>
      </c>
      <c r="AF31" s="21">
        <v>11678713.690236</v>
      </c>
      <c r="AG31" s="21">
        <v>0</v>
      </c>
      <c r="AH31" s="21">
        <v>0</v>
      </c>
      <c r="AI31" s="21">
        <v>0</v>
      </c>
      <c r="AJ31" s="21">
        <v>2983432.37</v>
      </c>
      <c r="AK31" s="21">
        <v>21919371.289101999</v>
      </c>
      <c r="AL31" s="21">
        <v>0</v>
      </c>
      <c r="AM31" s="21">
        <v>78428974.802658007</v>
      </c>
      <c r="AN31" s="21">
        <v>299879.86000099999</v>
      </c>
      <c r="AO31" s="21">
        <v>2478639.3800030001</v>
      </c>
      <c r="AP31" s="21">
        <v>5136622.4944099998</v>
      </c>
      <c r="AQ31" s="21">
        <v>0</v>
      </c>
      <c r="AR31" s="21">
        <v>0</v>
      </c>
      <c r="AS31" s="21">
        <v>0</v>
      </c>
      <c r="AT31" s="21">
        <v>2678301648.0164428</v>
      </c>
      <c r="AU31" s="21">
        <v>35845480.734559998</v>
      </c>
      <c r="AV31" s="21">
        <v>35132066.431558996</v>
      </c>
      <c r="AW31" s="21">
        <v>0</v>
      </c>
      <c r="AX31" s="21">
        <v>34881716.546933003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179458502.06787801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1517122.964411</v>
      </c>
      <c r="BM31" s="21">
        <v>0</v>
      </c>
      <c r="BN31" s="21">
        <v>1104612020.0982549</v>
      </c>
      <c r="BO31" s="21">
        <v>0</v>
      </c>
      <c r="BP31" s="21">
        <v>341428762.21858901</v>
      </c>
      <c r="BQ31" s="21">
        <v>147765128.279387</v>
      </c>
      <c r="BR31" s="21">
        <v>358250542.08607799</v>
      </c>
      <c r="BS31" s="21">
        <v>172472123.07445899</v>
      </c>
      <c r="BT31" s="21">
        <v>0</v>
      </c>
      <c r="BU31" s="21">
        <v>0</v>
      </c>
      <c r="BV31" s="21">
        <v>41206230.447933003</v>
      </c>
      <c r="BW31" s="21">
        <v>0</v>
      </c>
      <c r="BX31" s="21">
        <v>11124.42</v>
      </c>
      <c r="BY31" s="21">
        <v>0</v>
      </c>
      <c r="BZ31" s="21">
        <v>0</v>
      </c>
      <c r="CA31" s="21">
        <v>19415978.710000001</v>
      </c>
      <c r="CB31" s="21">
        <v>195369274.11000001</v>
      </c>
      <c r="CC31" s="21">
        <v>0</v>
      </c>
      <c r="CD31" s="21">
        <v>22626130.109999999</v>
      </c>
      <c r="CE31" s="21">
        <v>0</v>
      </c>
      <c r="CF31" s="21">
        <v>0</v>
      </c>
      <c r="CG31" s="21">
        <v>0</v>
      </c>
      <c r="CH31" s="21">
        <v>891436.68</v>
      </c>
      <c r="CI31" s="21">
        <v>1942748.08</v>
      </c>
      <c r="CJ31" s="22">
        <v>1178804357.5765822</v>
      </c>
      <c r="CK31" s="21">
        <v>3273243.767552</v>
      </c>
      <c r="CL31" s="21">
        <v>84508059.650000006</v>
      </c>
      <c r="CM31" s="22">
        <v>1072110891.83</v>
      </c>
      <c r="CN31" s="21">
        <v>29378723.390000001</v>
      </c>
      <c r="CO31" s="21">
        <v>1042732168.4400001</v>
      </c>
      <c r="CP31" s="22">
        <v>18912162.32903</v>
      </c>
      <c r="CQ31" s="21">
        <v>18381042.119029999</v>
      </c>
      <c r="CR31" s="21">
        <v>531120.21</v>
      </c>
      <c r="CS31" s="21">
        <v>129864974.820464</v>
      </c>
      <c r="CT31" s="21">
        <v>0</v>
      </c>
      <c r="CU31" s="21">
        <v>124538.73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40595804547.451012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1469306932.7199855</v>
      </c>
      <c r="E32" s="21">
        <v>1241040507.2099688</v>
      </c>
      <c r="F32" s="21">
        <v>66395820.469999857</v>
      </c>
      <c r="G32" s="21">
        <v>161870605.04001695</v>
      </c>
      <c r="H32" s="21">
        <v>2176182.5300000003</v>
      </c>
      <c r="I32" s="21">
        <v>862361796.10008085</v>
      </c>
      <c r="J32" s="21">
        <v>19048333.559999984</v>
      </c>
      <c r="K32" s="21">
        <v>11595274.440000014</v>
      </c>
      <c r="L32" s="21">
        <v>0</v>
      </c>
      <c r="M32" s="21">
        <v>0</v>
      </c>
      <c r="N32" s="21">
        <v>0</v>
      </c>
      <c r="O32" s="21">
        <v>771758814.33000326</v>
      </c>
      <c r="P32" s="21">
        <v>0</v>
      </c>
      <c r="Q32" s="21">
        <v>226636.38</v>
      </c>
      <c r="R32" s="21">
        <v>0</v>
      </c>
      <c r="S32" s="21">
        <v>0</v>
      </c>
      <c r="T32" s="21">
        <v>9055800483.9990978</v>
      </c>
      <c r="U32" s="21">
        <v>48438979.529999815</v>
      </c>
      <c r="V32" s="21">
        <v>2907723243.3298573</v>
      </c>
      <c r="W32" s="21">
        <v>3015302481.4398532</v>
      </c>
      <c r="X32" s="21">
        <v>18650952.010000002</v>
      </c>
      <c r="Y32" s="21">
        <v>36882166.499999873</v>
      </c>
      <c r="Z32" s="21">
        <v>77837784.110000938</v>
      </c>
      <c r="AA32" s="21">
        <v>392978.41000000009</v>
      </c>
      <c r="AB32" s="21">
        <v>0</v>
      </c>
      <c r="AC32" s="21">
        <v>8743169.6000000685</v>
      </c>
      <c r="AD32" s="21">
        <v>41616469.570001662</v>
      </c>
      <c r="AE32" s="21">
        <v>111799.98000000001</v>
      </c>
      <c r="AF32" s="21">
        <v>2928078.6199999996</v>
      </c>
      <c r="AG32" s="21">
        <v>0</v>
      </c>
      <c r="AH32" s="21">
        <v>0</v>
      </c>
      <c r="AI32" s="21">
        <v>0</v>
      </c>
      <c r="AJ32" s="21">
        <v>36932.990000000005</v>
      </c>
      <c r="AK32" s="21">
        <v>967927.24000000046</v>
      </c>
      <c r="AL32" s="21">
        <v>0</v>
      </c>
      <c r="AM32" s="21">
        <v>45714.239999999998</v>
      </c>
      <c r="AN32" s="21">
        <v>70000</v>
      </c>
      <c r="AO32" s="21">
        <v>0</v>
      </c>
      <c r="AP32" s="21">
        <v>1318443.8699999978</v>
      </c>
      <c r="AQ32" s="21">
        <v>0</v>
      </c>
      <c r="AR32" s="21">
        <v>0</v>
      </c>
      <c r="AS32" s="21">
        <v>0</v>
      </c>
      <c r="AT32" s="21">
        <v>1379538425.8299959</v>
      </c>
      <c r="AU32" s="21">
        <v>119896428.13000111</v>
      </c>
      <c r="AV32" s="21">
        <v>36032989.129999056</v>
      </c>
      <c r="AW32" s="21">
        <v>0</v>
      </c>
      <c r="AX32" s="21">
        <v>90200107.399998233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93175851.249997228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30574012.55999998</v>
      </c>
      <c r="BO32" s="21">
        <v>0</v>
      </c>
      <c r="BP32" s="21">
        <v>188157678.27999991</v>
      </c>
      <c r="BQ32" s="21">
        <v>2043800.129999998</v>
      </c>
      <c r="BR32" s="21">
        <v>9787112.2599999923</v>
      </c>
      <c r="BS32" s="21">
        <v>23021484.269999888</v>
      </c>
      <c r="BT32" s="21">
        <v>0</v>
      </c>
      <c r="BU32" s="21">
        <v>0</v>
      </c>
      <c r="BV32" s="21">
        <v>0</v>
      </c>
      <c r="BW32" s="21">
        <v>0</v>
      </c>
      <c r="BX32" s="21">
        <v>117253.69</v>
      </c>
      <c r="BY32" s="21">
        <v>0</v>
      </c>
      <c r="BZ32" s="21">
        <v>0</v>
      </c>
      <c r="CA32" s="21">
        <v>64870054.069999993</v>
      </c>
      <c r="CB32" s="21">
        <v>515795454.24000019</v>
      </c>
      <c r="CC32" s="21">
        <v>0</v>
      </c>
      <c r="CD32" s="21">
        <v>51834513.350000322</v>
      </c>
      <c r="CE32" s="21">
        <v>0</v>
      </c>
      <c r="CF32" s="21">
        <v>0</v>
      </c>
      <c r="CG32" s="21">
        <v>5170740.8600000003</v>
      </c>
      <c r="CH32" s="21">
        <v>3667036.2399999984</v>
      </c>
      <c r="CI32" s="21">
        <v>0</v>
      </c>
      <c r="CJ32" s="22">
        <v>690300836.30999959</v>
      </c>
      <c r="CK32" s="21">
        <v>15754130.360000037</v>
      </c>
      <c r="CL32" s="21">
        <v>8257691.7400000067</v>
      </c>
      <c r="CM32" s="22">
        <v>666289014.20999956</v>
      </c>
      <c r="CN32" s="21">
        <v>16854850.889999881</v>
      </c>
      <c r="CO32" s="21">
        <v>649434163.31999969</v>
      </c>
      <c r="CP32" s="22">
        <v>0</v>
      </c>
      <c r="CQ32" s="21">
        <v>0</v>
      </c>
      <c r="CR32" s="21">
        <v>0</v>
      </c>
      <c r="CS32" s="21">
        <v>13673469.670000259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21671198823.168873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104728951.83999413</v>
      </c>
      <c r="E33" s="21">
        <v>97437284.099994123</v>
      </c>
      <c r="F33" s="21">
        <v>559804.87</v>
      </c>
      <c r="G33" s="21">
        <v>6731862.8700000048</v>
      </c>
      <c r="H33" s="21">
        <v>583.11999999999989</v>
      </c>
      <c r="I33" s="21">
        <v>320412538.35998577</v>
      </c>
      <c r="J33" s="21">
        <v>0</v>
      </c>
      <c r="K33" s="21">
        <v>5815844.8799999785</v>
      </c>
      <c r="L33" s="21">
        <v>0</v>
      </c>
      <c r="M33" s="21">
        <v>0</v>
      </c>
      <c r="N33" s="21">
        <v>0</v>
      </c>
      <c r="O33" s="21">
        <v>19119334.80000006</v>
      </c>
      <c r="P33" s="21">
        <v>0</v>
      </c>
      <c r="Q33" s="21">
        <v>36341.380000000005</v>
      </c>
      <c r="R33" s="21">
        <v>0</v>
      </c>
      <c r="S33" s="21">
        <v>0</v>
      </c>
      <c r="T33" s="21">
        <v>2211900532.7610965</v>
      </c>
      <c r="U33" s="21">
        <v>0</v>
      </c>
      <c r="V33" s="21">
        <v>71116102.700021684</v>
      </c>
      <c r="W33" s="21">
        <v>1295689402.8199348</v>
      </c>
      <c r="X33" s="21">
        <v>1220</v>
      </c>
      <c r="Y33" s="21">
        <v>1663890.7499999865</v>
      </c>
      <c r="Z33" s="21">
        <v>112827670.04007784</v>
      </c>
      <c r="AA33" s="21">
        <v>1067.48</v>
      </c>
      <c r="AB33" s="21">
        <v>0</v>
      </c>
      <c r="AC33" s="21">
        <v>129842.24000000095</v>
      </c>
      <c r="AD33" s="21">
        <v>876531.2099999754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70109</v>
      </c>
      <c r="AK33" s="21">
        <v>133994.25000000009</v>
      </c>
      <c r="AL33" s="21">
        <v>0</v>
      </c>
      <c r="AM33" s="21">
        <v>3379307.2200002894</v>
      </c>
      <c r="AN33" s="21">
        <v>0</v>
      </c>
      <c r="AO33" s="21">
        <v>0</v>
      </c>
      <c r="AP33" s="21">
        <v>4751.68</v>
      </c>
      <c r="AQ33" s="21">
        <v>0</v>
      </c>
      <c r="AR33" s="21">
        <v>0</v>
      </c>
      <c r="AS33" s="21">
        <v>0</v>
      </c>
      <c r="AT33" s="21">
        <v>49482505.049999878</v>
      </c>
      <c r="AU33" s="21">
        <v>849219.69000000146</v>
      </c>
      <c r="AV33" s="21">
        <v>5512147.6200000141</v>
      </c>
      <c r="AW33" s="21">
        <v>0</v>
      </c>
      <c r="AX33" s="21">
        <v>30807797.800000172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39244062.879985094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1085.01</v>
      </c>
      <c r="BN33" s="21">
        <v>81638494.389976695</v>
      </c>
      <c r="BO33" s="21">
        <v>0</v>
      </c>
      <c r="BP33" s="21">
        <v>1025309.4500000001</v>
      </c>
      <c r="BQ33" s="21">
        <v>0</v>
      </c>
      <c r="BR33" s="21">
        <v>91017.50999999998</v>
      </c>
      <c r="BS33" s="21">
        <v>532349.62000000023</v>
      </c>
      <c r="BT33" s="21">
        <v>0</v>
      </c>
      <c r="BU33" s="21">
        <v>0</v>
      </c>
      <c r="BV33" s="21">
        <v>0</v>
      </c>
      <c r="BW33" s="21">
        <v>0</v>
      </c>
      <c r="BX33" s="21">
        <v>16022.65</v>
      </c>
      <c r="BY33" s="21">
        <v>0</v>
      </c>
      <c r="BZ33" s="21">
        <v>0</v>
      </c>
      <c r="CA33" s="21">
        <v>3922090.7999999993</v>
      </c>
      <c r="CB33" s="21">
        <v>34502987.900000021</v>
      </c>
      <c r="CC33" s="21">
        <v>0</v>
      </c>
      <c r="CD33" s="21">
        <v>4621528.3099999977</v>
      </c>
      <c r="CE33" s="21">
        <v>0</v>
      </c>
      <c r="CF33" s="21">
        <v>0</v>
      </c>
      <c r="CG33" s="21">
        <v>0</v>
      </c>
      <c r="CH33" s="21">
        <v>14435.96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113824075.96999387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4513993147.1410656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35234591.933200143</v>
      </c>
      <c r="E34" s="21">
        <v>5975206.3366325404</v>
      </c>
      <c r="F34" s="21">
        <v>29259385.596567601</v>
      </c>
      <c r="G34" s="21">
        <v>0</v>
      </c>
      <c r="H34" s="21">
        <v>9318221.7930000704</v>
      </c>
      <c r="I34" s="21">
        <v>43602861.529999502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220958603.90605599</v>
      </c>
      <c r="P34" s="21">
        <v>0</v>
      </c>
      <c r="Q34" s="21">
        <v>37054163.105599999</v>
      </c>
      <c r="R34" s="21">
        <v>0</v>
      </c>
      <c r="S34" s="21">
        <v>0</v>
      </c>
      <c r="T34" s="21">
        <v>0</v>
      </c>
      <c r="U34" s="21">
        <v>0</v>
      </c>
      <c r="V34" s="21">
        <v>15785610.609999999</v>
      </c>
      <c r="W34" s="21">
        <v>116128944.829999</v>
      </c>
      <c r="X34" s="21">
        <v>0</v>
      </c>
      <c r="Y34" s="21">
        <v>85853686.4223001</v>
      </c>
      <c r="Z34" s="21">
        <v>45250615.851900101</v>
      </c>
      <c r="AA34" s="21">
        <v>0</v>
      </c>
      <c r="AB34" s="21">
        <v>0</v>
      </c>
      <c r="AC34" s="21">
        <v>3361356.9098999701</v>
      </c>
      <c r="AD34" s="21">
        <v>5942596.0988000697</v>
      </c>
      <c r="AE34" s="21">
        <v>0</v>
      </c>
      <c r="AF34" s="21">
        <v>184835.63</v>
      </c>
      <c r="AG34" s="21">
        <v>0</v>
      </c>
      <c r="AH34" s="21">
        <v>0</v>
      </c>
      <c r="AI34" s="21">
        <v>0</v>
      </c>
      <c r="AJ34" s="21">
        <v>0</v>
      </c>
      <c r="AK34" s="21">
        <v>61903.74</v>
      </c>
      <c r="AL34" s="21">
        <v>0</v>
      </c>
      <c r="AM34" s="21">
        <v>227317386.33809799</v>
      </c>
      <c r="AN34" s="21">
        <v>9754657.7200000007</v>
      </c>
      <c r="AO34" s="21">
        <v>-120174.73639999999</v>
      </c>
      <c r="AP34" s="21">
        <v>88792.263800000102</v>
      </c>
      <c r="AQ34" s="21">
        <v>0</v>
      </c>
      <c r="AR34" s="21">
        <v>0</v>
      </c>
      <c r="AS34" s="21">
        <v>0</v>
      </c>
      <c r="AT34" s="21">
        <v>218805732.97249499</v>
      </c>
      <c r="AU34" s="21">
        <v>4249231.9449999901</v>
      </c>
      <c r="AV34" s="21">
        <v>831109.30320000101</v>
      </c>
      <c r="AW34" s="21">
        <v>0</v>
      </c>
      <c r="AX34" s="21">
        <v>835795.40320000099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129584371.637692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5441085.2254000101</v>
      </c>
      <c r="BO34" s="21">
        <v>0</v>
      </c>
      <c r="BP34" s="21">
        <v>10153234.462099999</v>
      </c>
      <c r="BQ34" s="21">
        <v>3378921.9641999998</v>
      </c>
      <c r="BR34" s="21">
        <v>1971496.9571</v>
      </c>
      <c r="BS34" s="21">
        <v>226535392.347646</v>
      </c>
      <c r="BT34" s="21">
        <v>0</v>
      </c>
      <c r="BU34" s="21">
        <v>0</v>
      </c>
      <c r="BV34" s="21">
        <v>27640424.011700001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159833933.12001801</v>
      </c>
      <c r="CK34" s="21">
        <v>11661.56</v>
      </c>
      <c r="CL34" s="21">
        <v>159822271.560018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92501889.097291306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1737541272.393295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30699565</v>
      </c>
      <c r="E35" s="21">
        <v>11282864</v>
      </c>
      <c r="F35" s="21">
        <v>8629739</v>
      </c>
      <c r="G35" s="21">
        <v>10786962</v>
      </c>
      <c r="H35" s="21">
        <v>0</v>
      </c>
      <c r="I35" s="21">
        <v>48116943.5</v>
      </c>
      <c r="J35" s="21">
        <v>67186628.449999988</v>
      </c>
      <c r="K35" s="21">
        <v>0</v>
      </c>
      <c r="L35" s="21">
        <v>0</v>
      </c>
      <c r="M35" s="21">
        <v>0</v>
      </c>
      <c r="N35" s="21">
        <v>0</v>
      </c>
      <c r="O35" s="21">
        <v>60424968.849999994</v>
      </c>
      <c r="P35" s="21">
        <v>0</v>
      </c>
      <c r="Q35" s="21">
        <v>78971.840000000084</v>
      </c>
      <c r="R35" s="21">
        <v>0</v>
      </c>
      <c r="S35" s="21">
        <v>0</v>
      </c>
      <c r="T35" s="21">
        <v>873724298.20000005</v>
      </c>
      <c r="U35" s="21">
        <v>2384941</v>
      </c>
      <c r="V35" s="21">
        <v>201520142.90000001</v>
      </c>
      <c r="W35" s="21">
        <v>764979540.53999996</v>
      </c>
      <c r="X35" s="21">
        <v>15005869.169999998</v>
      </c>
      <c r="Y35" s="21">
        <v>8149455.450000003</v>
      </c>
      <c r="Z35" s="21">
        <v>1456918.2699999996</v>
      </c>
      <c r="AA35" s="21">
        <v>0</v>
      </c>
      <c r="AB35" s="21">
        <v>0</v>
      </c>
      <c r="AC35" s="21">
        <v>3982388.4400000004</v>
      </c>
      <c r="AD35" s="21">
        <v>5360755.3600000013</v>
      </c>
      <c r="AE35" s="21">
        <v>0</v>
      </c>
      <c r="AF35" s="21">
        <v>160003.4</v>
      </c>
      <c r="AG35" s="21">
        <v>0</v>
      </c>
      <c r="AH35" s="21">
        <v>0</v>
      </c>
      <c r="AI35" s="21">
        <v>0</v>
      </c>
      <c r="AJ35" s="21">
        <v>580112.68999999994</v>
      </c>
      <c r="AK35" s="21">
        <v>286171</v>
      </c>
      <c r="AL35" s="21">
        <v>0</v>
      </c>
      <c r="AM35" s="21">
        <v>9277452.0999999978</v>
      </c>
      <c r="AN35" s="21">
        <v>0</v>
      </c>
      <c r="AO35" s="21">
        <v>0</v>
      </c>
      <c r="AP35" s="21">
        <v>29864</v>
      </c>
      <c r="AQ35" s="21">
        <v>0</v>
      </c>
      <c r="AR35" s="21">
        <v>0</v>
      </c>
      <c r="AS35" s="21">
        <v>0</v>
      </c>
      <c r="AT35" s="21">
        <v>93995633.729999989</v>
      </c>
      <c r="AU35" s="21">
        <v>5194125.9800000004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29929648.230000004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15326340.890000001</v>
      </c>
      <c r="BQ35" s="21">
        <v>99675.160000000091</v>
      </c>
      <c r="BR35" s="21">
        <v>6346123.2700000033</v>
      </c>
      <c r="BS35" s="21">
        <v>9591091.7200000007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627544747.99000025</v>
      </c>
      <c r="CK35" s="21">
        <v>0</v>
      </c>
      <c r="CL35" s="21">
        <v>85952441.180000007</v>
      </c>
      <c r="CM35" s="22">
        <v>541592306.81000018</v>
      </c>
      <c r="CN35" s="21">
        <v>0</v>
      </c>
      <c r="CO35" s="21">
        <v>541592306.81000018</v>
      </c>
      <c r="CP35" s="22">
        <v>0</v>
      </c>
      <c r="CQ35" s="21">
        <v>0</v>
      </c>
      <c r="CR35" s="21">
        <v>0</v>
      </c>
      <c r="CS35" s="21">
        <v>45609063.189999998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2927041440.3199997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50324721.850000001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122314136.97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172638858.81999999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342529075.49999869</v>
      </c>
      <c r="E37" s="21">
        <v>21494401.530000702</v>
      </c>
      <c r="F37" s="21">
        <v>206893916.749998</v>
      </c>
      <c r="G37" s="21">
        <v>114140757.22</v>
      </c>
      <c r="H37" s="21">
        <v>885295.74</v>
      </c>
      <c r="I37" s="21">
        <v>12987718.869999999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153647006.75000101</v>
      </c>
      <c r="P37" s="21">
        <v>0</v>
      </c>
      <c r="Q37" s="21">
        <v>9978073.0099999905</v>
      </c>
      <c r="R37" s="21">
        <v>0</v>
      </c>
      <c r="S37" s="21">
        <v>0</v>
      </c>
      <c r="T37" s="21">
        <v>3447284947.1392398</v>
      </c>
      <c r="U37" s="21">
        <v>0</v>
      </c>
      <c r="V37" s="21">
        <v>681699629.98000395</v>
      </c>
      <c r="W37" s="21">
        <v>2941592128.0697098</v>
      </c>
      <c r="X37" s="21">
        <v>20400</v>
      </c>
      <c r="Y37" s="21">
        <v>11526113.1</v>
      </c>
      <c r="Z37" s="21">
        <v>7814424.5799998203</v>
      </c>
      <c r="AA37" s="21">
        <v>0</v>
      </c>
      <c r="AB37" s="21">
        <v>0</v>
      </c>
      <c r="AC37" s="21">
        <v>3621291.8999998099</v>
      </c>
      <c r="AD37" s="21">
        <v>4005597.7299998701</v>
      </c>
      <c r="AE37" s="21">
        <v>0</v>
      </c>
      <c r="AF37" s="21">
        <v>6021110.3799999999</v>
      </c>
      <c r="AG37" s="21">
        <v>0</v>
      </c>
      <c r="AH37" s="21">
        <v>0</v>
      </c>
      <c r="AI37" s="21">
        <v>0</v>
      </c>
      <c r="AJ37" s="21">
        <v>12080</v>
      </c>
      <c r="AK37" s="21">
        <v>201035.05000000101</v>
      </c>
      <c r="AL37" s="21">
        <v>0</v>
      </c>
      <c r="AM37" s="21">
        <v>46631401.009999998</v>
      </c>
      <c r="AN37" s="21">
        <v>0</v>
      </c>
      <c r="AO37" s="21">
        <v>0</v>
      </c>
      <c r="AP37" s="21">
        <v>310301.89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257698183.31999701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13073182.689999901</v>
      </c>
      <c r="BO37" s="21">
        <v>0</v>
      </c>
      <c r="BP37" s="21">
        <v>1025775687.7899899</v>
      </c>
      <c r="BQ37" s="21">
        <v>6245699.6299999999</v>
      </c>
      <c r="BR37" s="21">
        <v>11663190.550000001</v>
      </c>
      <c r="BS37" s="21">
        <v>21474277.75</v>
      </c>
      <c r="BT37" s="21">
        <v>0</v>
      </c>
      <c r="BU37" s="21">
        <v>0</v>
      </c>
      <c r="BV37" s="21">
        <v>30203079.120000001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374047.84</v>
      </c>
      <c r="CC37" s="21">
        <v>0</v>
      </c>
      <c r="CD37" s="21">
        <v>0</v>
      </c>
      <c r="CE37" s="21">
        <v>1676853.07</v>
      </c>
      <c r="CF37" s="21">
        <v>0</v>
      </c>
      <c r="CG37" s="21">
        <v>0</v>
      </c>
      <c r="CH37" s="21">
        <v>0</v>
      </c>
      <c r="CI37" s="21">
        <v>0</v>
      </c>
      <c r="CJ37" s="22">
        <v>14044918.16</v>
      </c>
      <c r="CK37" s="21">
        <v>11250</v>
      </c>
      <c r="CL37" s="21">
        <v>0</v>
      </c>
      <c r="CM37" s="22">
        <v>0</v>
      </c>
      <c r="CN37" s="21">
        <v>0</v>
      </c>
      <c r="CO37" s="21">
        <v>0</v>
      </c>
      <c r="CP37" s="22">
        <v>14033668.16</v>
      </c>
      <c r="CQ37" s="21">
        <v>0</v>
      </c>
      <c r="CR37" s="21">
        <v>14033668.16</v>
      </c>
      <c r="CS37" s="21">
        <v>3178621.3199999901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9056175371.9389381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475176501</v>
      </c>
      <c r="E38" s="21">
        <v>408337009.87</v>
      </c>
      <c r="F38" s="21">
        <v>66839491.130000003</v>
      </c>
      <c r="G38" s="21">
        <v>0</v>
      </c>
      <c r="H38" s="21">
        <v>0</v>
      </c>
      <c r="I38" s="21">
        <v>643435590.15999997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9844232917.4200001</v>
      </c>
      <c r="U38" s="21">
        <v>0</v>
      </c>
      <c r="V38" s="21">
        <v>283311508.07999998</v>
      </c>
      <c r="W38" s="21">
        <v>1876891138.0999999</v>
      </c>
      <c r="X38" s="21">
        <v>0</v>
      </c>
      <c r="Y38" s="21">
        <v>1898029.5</v>
      </c>
      <c r="Z38" s="21">
        <v>12563422.390000001</v>
      </c>
      <c r="AA38" s="21">
        <v>0</v>
      </c>
      <c r="AB38" s="21">
        <v>0</v>
      </c>
      <c r="AC38" s="21">
        <v>28127924.969999999</v>
      </c>
      <c r="AD38" s="21">
        <v>25651962.469999999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495945.73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865668106.24000001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384199715.29000002</v>
      </c>
      <c r="BO38" s="21">
        <v>0</v>
      </c>
      <c r="BP38" s="21">
        <v>629605.23</v>
      </c>
      <c r="BQ38" s="21">
        <v>0</v>
      </c>
      <c r="BR38" s="21">
        <v>0</v>
      </c>
      <c r="BS38" s="21">
        <v>8013826.0599999996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552514411.21000004</v>
      </c>
      <c r="CK38" s="21">
        <v>0</v>
      </c>
      <c r="CL38" s="21">
        <v>0</v>
      </c>
      <c r="CM38" s="22">
        <v>552514411.21000004</v>
      </c>
      <c r="CN38" s="21">
        <v>24561266.739999998</v>
      </c>
      <c r="CO38" s="21">
        <v>527953144.47000003</v>
      </c>
      <c r="CP38" s="22">
        <v>0</v>
      </c>
      <c r="CQ38" s="21">
        <v>0</v>
      </c>
      <c r="CR38" s="21">
        <v>0</v>
      </c>
      <c r="CS38" s="21">
        <v>3590961.75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15006401565.599998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222976656.64999998</v>
      </c>
      <c r="E39" s="21">
        <v>11792763.43</v>
      </c>
      <c r="F39" s="21">
        <v>98263596.109999999</v>
      </c>
      <c r="G39" s="21">
        <v>112920297.11</v>
      </c>
      <c r="H39" s="21">
        <v>136170.068604</v>
      </c>
      <c r="I39" s="21">
        <v>240038558.69</v>
      </c>
      <c r="J39" s="21">
        <v>0</v>
      </c>
      <c r="K39" s="21">
        <v>62197800.32</v>
      </c>
      <c r="L39" s="21">
        <v>0</v>
      </c>
      <c r="M39" s="21">
        <v>5570248.3899999997</v>
      </c>
      <c r="N39" s="21">
        <v>4010118.05</v>
      </c>
      <c r="O39" s="21">
        <v>8884452.6530169994</v>
      </c>
      <c r="P39" s="21">
        <v>0</v>
      </c>
      <c r="Q39" s="21">
        <v>15833686.145919999</v>
      </c>
      <c r="R39" s="21">
        <v>0</v>
      </c>
      <c r="S39" s="21">
        <v>0</v>
      </c>
      <c r="T39" s="21">
        <v>24995531812.228996</v>
      </c>
      <c r="U39" s="21">
        <v>1741164.9</v>
      </c>
      <c r="V39" s="21">
        <v>5131625271.4466009</v>
      </c>
      <c r="W39" s="21">
        <v>2803368617.8204999</v>
      </c>
      <c r="X39" s="21">
        <v>0</v>
      </c>
      <c r="Y39" s="21">
        <v>20923392.595084999</v>
      </c>
      <c r="Z39" s="21">
        <v>22408013.801601</v>
      </c>
      <c r="AA39" s="21">
        <v>0</v>
      </c>
      <c r="AB39" s="21">
        <v>0</v>
      </c>
      <c r="AC39" s="21">
        <v>1009811.309891</v>
      </c>
      <c r="AD39" s="21">
        <v>1636458.2590600001</v>
      </c>
      <c r="AE39" s="21">
        <v>15000</v>
      </c>
      <c r="AF39" s="21">
        <v>2764588.76</v>
      </c>
      <c r="AG39" s="21">
        <v>562273.44999999995</v>
      </c>
      <c r="AH39" s="21">
        <v>10034878.779999999</v>
      </c>
      <c r="AI39" s="21">
        <v>0</v>
      </c>
      <c r="AJ39" s="21">
        <v>2919868.44</v>
      </c>
      <c r="AK39" s="21">
        <v>203506.93</v>
      </c>
      <c r="AL39" s="21">
        <v>0</v>
      </c>
      <c r="AM39" s="21">
        <v>3192660.02</v>
      </c>
      <c r="AN39" s="21">
        <v>0</v>
      </c>
      <c r="AO39" s="21">
        <v>0</v>
      </c>
      <c r="AP39" s="21">
        <v>48489.01</v>
      </c>
      <c r="AQ39" s="21">
        <v>0</v>
      </c>
      <c r="AR39" s="21">
        <v>0</v>
      </c>
      <c r="AS39" s="21">
        <v>0</v>
      </c>
      <c r="AT39" s="21">
        <v>213404075.712607</v>
      </c>
      <c r="AU39" s="21">
        <v>35959282.352732003</v>
      </c>
      <c r="AV39" s="21">
        <v>0</v>
      </c>
      <c r="AW39" s="21">
        <v>0</v>
      </c>
      <c r="AX39" s="21">
        <v>36351803.672732003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46045883.470569998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20433.16</v>
      </c>
      <c r="BN39" s="21">
        <v>25545526.877195001</v>
      </c>
      <c r="BO39" s="21">
        <v>0</v>
      </c>
      <c r="BP39" s="21">
        <v>131633923.606668</v>
      </c>
      <c r="BQ39" s="21">
        <v>28863475.050000001</v>
      </c>
      <c r="BR39" s="21">
        <v>147292012.96645001</v>
      </c>
      <c r="BS39" s="21">
        <v>9994467.7934290003</v>
      </c>
      <c r="BT39" s="21">
        <v>0</v>
      </c>
      <c r="BU39" s="21">
        <v>0</v>
      </c>
      <c r="BV39" s="21">
        <v>0</v>
      </c>
      <c r="BW39" s="21">
        <v>0</v>
      </c>
      <c r="BX39" s="21">
        <v>23601.55</v>
      </c>
      <c r="BY39" s="21">
        <v>0</v>
      </c>
      <c r="BZ39" s="21">
        <v>0</v>
      </c>
      <c r="CA39" s="21">
        <v>1466056.26</v>
      </c>
      <c r="CB39" s="21">
        <v>36391589.68</v>
      </c>
      <c r="CC39" s="21">
        <v>0</v>
      </c>
      <c r="CD39" s="21">
        <v>11990381.460000001</v>
      </c>
      <c r="CE39" s="21">
        <v>0</v>
      </c>
      <c r="CF39" s="21">
        <v>0</v>
      </c>
      <c r="CG39" s="21">
        <v>604.79999999999995</v>
      </c>
      <c r="CH39" s="21">
        <v>638584.16</v>
      </c>
      <c r="CI39" s="21">
        <v>0</v>
      </c>
      <c r="CJ39" s="22">
        <v>53180116.859999999</v>
      </c>
      <c r="CK39" s="21">
        <v>0</v>
      </c>
      <c r="CL39" s="21">
        <v>0</v>
      </c>
      <c r="CM39" s="22">
        <v>53180116.859999999</v>
      </c>
      <c r="CN39" s="21">
        <v>0</v>
      </c>
      <c r="CO39" s="21">
        <v>53180116.859999999</v>
      </c>
      <c r="CP39" s="22">
        <v>0</v>
      </c>
      <c r="CQ39" s="21">
        <v>0</v>
      </c>
      <c r="CR39" s="21">
        <v>0</v>
      </c>
      <c r="CS39" s="21">
        <v>81894073.058149993</v>
      </c>
      <c r="CT39" s="21">
        <v>2738330733.3716998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37156660124.581497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30896114.719999999</v>
      </c>
      <c r="E40" s="21">
        <v>4567263.3099999996</v>
      </c>
      <c r="F40" s="21">
        <v>14516717.35</v>
      </c>
      <c r="G40" s="21">
        <v>11812134.060000001</v>
      </c>
      <c r="H40" s="21">
        <v>584962.44999999995</v>
      </c>
      <c r="I40" s="21">
        <v>24988385.170000002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14566469.359999999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79020119.629999995</v>
      </c>
      <c r="W40" s="21">
        <v>572221543.28999996</v>
      </c>
      <c r="X40" s="21">
        <v>41291068.560000002</v>
      </c>
      <c r="Y40" s="21">
        <v>0</v>
      </c>
      <c r="Z40" s="21">
        <v>0</v>
      </c>
      <c r="AA40" s="21">
        <v>0</v>
      </c>
      <c r="AB40" s="21">
        <v>0</v>
      </c>
      <c r="AC40" s="21">
        <v>444857.85</v>
      </c>
      <c r="AD40" s="21">
        <v>616675.14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157707677.47</v>
      </c>
      <c r="AU40" s="21">
        <v>4902247.5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15462506.529999999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38535010.469999999</v>
      </c>
      <c r="BO40" s="21">
        <v>0</v>
      </c>
      <c r="BP40" s="21">
        <v>3122368.91</v>
      </c>
      <c r="BQ40" s="21">
        <v>0</v>
      </c>
      <c r="BR40" s="21">
        <v>3845633.16</v>
      </c>
      <c r="BS40" s="21">
        <v>1466073.78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2377607.85</v>
      </c>
      <c r="CT40" s="21">
        <v>24404.89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992073726.72999978</v>
      </c>
    </row>
    <row r="41" spans="1:117" ht="12.75" customHeight="1" x14ac:dyDescent="0.3">
      <c r="A41" s="64" t="s">
        <v>214</v>
      </c>
      <c r="B41" s="20">
        <v>1047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2.75" customHeight="1" x14ac:dyDescent="0.3">
      <c r="A42" s="64" t="s">
        <v>216</v>
      </c>
      <c r="B42" s="20">
        <v>1048</v>
      </c>
      <c r="C42" s="65" t="s">
        <v>147</v>
      </c>
      <c r="D42" s="22">
        <v>35206087.760001585</v>
      </c>
      <c r="E42" s="21">
        <v>14581220.090001687</v>
      </c>
      <c r="F42" s="21">
        <v>8023641.2599999672</v>
      </c>
      <c r="G42" s="21">
        <v>12601226.409999928</v>
      </c>
      <c r="H42" s="21">
        <v>0</v>
      </c>
      <c r="I42" s="21">
        <v>71512349.940000877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7309961.6000000006</v>
      </c>
      <c r="P42" s="21">
        <v>0</v>
      </c>
      <c r="Q42" s="21">
        <v>387608.84999999992</v>
      </c>
      <c r="R42" s="21">
        <v>0</v>
      </c>
      <c r="S42" s="21">
        <v>0</v>
      </c>
      <c r="T42" s="21">
        <v>2382340322.2701664</v>
      </c>
      <c r="U42" s="21">
        <v>0</v>
      </c>
      <c r="V42" s="21">
        <v>284406994.05999649</v>
      </c>
      <c r="W42" s="21">
        <v>1613527014.949976</v>
      </c>
      <c r="X42" s="21">
        <v>0</v>
      </c>
      <c r="Y42" s="21">
        <v>4711219.6500000004</v>
      </c>
      <c r="Z42" s="21">
        <v>3028770.9199991478</v>
      </c>
      <c r="AA42" s="21">
        <v>0</v>
      </c>
      <c r="AB42" s="21">
        <v>0</v>
      </c>
      <c r="AC42" s="21">
        <v>3038052.4099999713</v>
      </c>
      <c r="AD42" s="21">
        <v>1641473.4699999343</v>
      </c>
      <c r="AE42" s="21">
        <v>0</v>
      </c>
      <c r="AF42" s="21">
        <v>0</v>
      </c>
      <c r="AG42" s="21">
        <v>444758.78</v>
      </c>
      <c r="AH42" s="21">
        <v>185316.32999999996</v>
      </c>
      <c r="AI42" s="21">
        <v>111189.38</v>
      </c>
      <c r="AJ42" s="21">
        <v>0</v>
      </c>
      <c r="AK42" s="21">
        <v>1854</v>
      </c>
      <c r="AL42" s="21">
        <v>0</v>
      </c>
      <c r="AM42" s="21">
        <v>0</v>
      </c>
      <c r="AN42" s="21">
        <v>0</v>
      </c>
      <c r="AO42" s="21">
        <v>0</v>
      </c>
      <c r="AP42" s="21">
        <v>276058.14999999997</v>
      </c>
      <c r="AQ42" s="21">
        <v>0</v>
      </c>
      <c r="AR42" s="21">
        <v>0</v>
      </c>
      <c r="AS42" s="21">
        <v>0</v>
      </c>
      <c r="AT42" s="21">
        <v>314013235.65000105</v>
      </c>
      <c r="AU42" s="21">
        <v>22750605.100000218</v>
      </c>
      <c r="AV42" s="21">
        <v>4765383.4499996724</v>
      </c>
      <c r="AW42" s="21">
        <v>0</v>
      </c>
      <c r="AX42" s="21">
        <v>3479281.8999998374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157660261.59998825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210842.51000001846</v>
      </c>
      <c r="BM42" s="21">
        <v>0</v>
      </c>
      <c r="BN42" s="21">
        <v>15814894.439997915</v>
      </c>
      <c r="BO42" s="21">
        <v>0</v>
      </c>
      <c r="BP42" s="21">
        <v>11638715.540000038</v>
      </c>
      <c r="BQ42" s="21">
        <v>0</v>
      </c>
      <c r="BR42" s="21">
        <v>473589.84000000032</v>
      </c>
      <c r="BS42" s="21">
        <v>5080383.1799998879</v>
      </c>
      <c r="BT42" s="21">
        <v>0</v>
      </c>
      <c r="BU42" s="21">
        <v>0</v>
      </c>
      <c r="BV42" s="21">
        <v>0</v>
      </c>
      <c r="BW42" s="21">
        <v>0</v>
      </c>
      <c r="BX42" s="21">
        <v>6840</v>
      </c>
      <c r="BY42" s="21">
        <v>0</v>
      </c>
      <c r="BZ42" s="21">
        <v>0</v>
      </c>
      <c r="CA42" s="21">
        <v>8602963.7100000028</v>
      </c>
      <c r="CB42" s="21">
        <v>380767589.72000062</v>
      </c>
      <c r="CC42" s="21">
        <v>0</v>
      </c>
      <c r="CD42" s="21">
        <v>7263669.0199999958</v>
      </c>
      <c r="CE42" s="21">
        <v>0</v>
      </c>
      <c r="CF42" s="21">
        <v>0</v>
      </c>
      <c r="CG42" s="21">
        <v>154200</v>
      </c>
      <c r="CH42" s="21">
        <v>51158.630000000005</v>
      </c>
      <c r="CI42" s="21">
        <v>40945</v>
      </c>
      <c r="CJ42" s="22">
        <v>134919931.03999999</v>
      </c>
      <c r="CK42" s="21">
        <v>0</v>
      </c>
      <c r="CL42" s="21">
        <v>0</v>
      </c>
      <c r="CM42" s="22">
        <v>134919931.03999999</v>
      </c>
      <c r="CN42" s="21">
        <v>0</v>
      </c>
      <c r="CO42" s="21">
        <v>134919931.03999999</v>
      </c>
      <c r="CP42" s="22">
        <v>0</v>
      </c>
      <c r="CQ42" s="21">
        <v>0</v>
      </c>
      <c r="CR42" s="21">
        <v>0</v>
      </c>
      <c r="CS42" s="21">
        <v>868650.47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5476692173.3201284</v>
      </c>
    </row>
    <row r="43" spans="1:117" ht="14.1" customHeight="1" x14ac:dyDescent="0.3">
      <c r="A43" s="64" t="s">
        <v>218</v>
      </c>
      <c r="B43" s="20">
        <v>1049</v>
      </c>
      <c r="C43" s="65" t="s">
        <v>147</v>
      </c>
      <c r="D43" s="22">
        <v>27181322.270000108</v>
      </c>
      <c r="E43" s="21">
        <v>18541504.030000135</v>
      </c>
      <c r="F43" s="21">
        <v>0</v>
      </c>
      <c r="G43" s="21">
        <v>8639818.2399999704</v>
      </c>
      <c r="H43" s="21">
        <v>116.46</v>
      </c>
      <c r="I43" s="21">
        <v>96587117.510000288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26602604.110000193</v>
      </c>
      <c r="P43" s="21">
        <v>0</v>
      </c>
      <c r="Q43" s="21">
        <v>0</v>
      </c>
      <c r="R43" s="21">
        <v>0</v>
      </c>
      <c r="S43" s="21">
        <v>0</v>
      </c>
      <c r="T43" s="21">
        <v>2402841663.4300313</v>
      </c>
      <c r="U43" s="21">
        <v>56073832.790000163</v>
      </c>
      <c r="V43" s="21">
        <v>374884224.03019923</v>
      </c>
      <c r="W43" s="21">
        <v>2159916491.3002157</v>
      </c>
      <c r="X43" s="21">
        <v>0</v>
      </c>
      <c r="Y43" s="21">
        <v>729026.10999999987</v>
      </c>
      <c r="Z43" s="21">
        <v>3334338.150000006</v>
      </c>
      <c r="AA43" s="21">
        <v>0</v>
      </c>
      <c r="AB43" s="21">
        <v>0</v>
      </c>
      <c r="AC43" s="21">
        <v>4337674.3099999297</v>
      </c>
      <c r="AD43" s="21">
        <v>3151564.2999999626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88110.84</v>
      </c>
      <c r="AQ43" s="21">
        <v>0</v>
      </c>
      <c r="AR43" s="21">
        <v>0</v>
      </c>
      <c r="AS43" s="21">
        <v>0</v>
      </c>
      <c r="AT43" s="21">
        <v>95975121.870000288</v>
      </c>
      <c r="AU43" s="21">
        <v>1986108.1000000054</v>
      </c>
      <c r="AV43" s="21">
        <v>1592557.9700000102</v>
      </c>
      <c r="AW43" s="21">
        <v>0</v>
      </c>
      <c r="AX43" s="21">
        <v>1587214.6700000111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56545927.860086322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270111446.4897061</v>
      </c>
      <c r="BO43" s="21">
        <v>0</v>
      </c>
      <c r="BP43" s="21">
        <v>4726371.5599999921</v>
      </c>
      <c r="BQ43" s="21">
        <v>0</v>
      </c>
      <c r="BR43" s="21">
        <v>32510.050000000003</v>
      </c>
      <c r="BS43" s="21">
        <v>1715463.8999999797</v>
      </c>
      <c r="BT43" s="21">
        <v>0</v>
      </c>
      <c r="BU43" s="21">
        <v>0</v>
      </c>
      <c r="BV43" s="21">
        <v>0</v>
      </c>
      <c r="BW43" s="21">
        <v>0</v>
      </c>
      <c r="BX43" s="21">
        <v>3022.8100000000004</v>
      </c>
      <c r="BY43" s="21">
        <v>0</v>
      </c>
      <c r="BZ43" s="21">
        <v>0</v>
      </c>
      <c r="CA43" s="21">
        <v>4467827.5200000005</v>
      </c>
      <c r="CB43" s="21">
        <v>161753931.55000013</v>
      </c>
      <c r="CC43" s="21">
        <v>0</v>
      </c>
      <c r="CD43" s="21">
        <v>12221365.439999966</v>
      </c>
      <c r="CE43" s="21">
        <v>0</v>
      </c>
      <c r="CF43" s="21">
        <v>0</v>
      </c>
      <c r="CG43" s="21">
        <v>0</v>
      </c>
      <c r="CH43" s="21">
        <v>121838.68</v>
      </c>
      <c r="CI43" s="21">
        <v>0</v>
      </c>
      <c r="CJ43" s="22">
        <v>173898282.64000058</v>
      </c>
      <c r="CK43" s="21">
        <v>0</v>
      </c>
      <c r="CL43" s="21">
        <v>314315.96999999997</v>
      </c>
      <c r="CM43" s="22">
        <v>173583966.67000058</v>
      </c>
      <c r="CN43" s="21">
        <v>32804505.330000557</v>
      </c>
      <c r="CO43" s="21">
        <v>140779461.34000003</v>
      </c>
      <c r="CP43" s="22">
        <v>0</v>
      </c>
      <c r="CQ43" s="21">
        <v>0</v>
      </c>
      <c r="CR43" s="21">
        <v>0</v>
      </c>
      <c r="CS43" s="21">
        <v>7637641.0500002317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5950104717.7702398</v>
      </c>
    </row>
    <row r="44" spans="1:117" ht="14.1" customHeight="1" x14ac:dyDescent="0.3">
      <c r="A44" s="64" t="s">
        <v>220</v>
      </c>
      <c r="B44" s="20">
        <v>1050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1051</v>
      </c>
      <c r="C45" s="65" t="s">
        <v>147</v>
      </c>
      <c r="D45" s="22">
        <v>2869205.96</v>
      </c>
      <c r="E45" s="21">
        <v>30364.560000000001</v>
      </c>
      <c r="F45" s="21">
        <v>704092.55999999994</v>
      </c>
      <c r="G45" s="21">
        <v>2134748.84</v>
      </c>
      <c r="H45" s="21">
        <v>122486.64000000003</v>
      </c>
      <c r="I45" s="21">
        <v>235994.72999999998</v>
      </c>
      <c r="J45" s="21">
        <v>0</v>
      </c>
      <c r="K45" s="21">
        <v>54886096.440000005</v>
      </c>
      <c r="L45" s="21">
        <v>0</v>
      </c>
      <c r="M45" s="21">
        <v>0</v>
      </c>
      <c r="N45" s="21">
        <v>0</v>
      </c>
      <c r="O45" s="21">
        <v>11136881.120000003</v>
      </c>
      <c r="P45" s="21">
        <v>0</v>
      </c>
      <c r="Q45" s="21">
        <v>4718834.1800000006</v>
      </c>
      <c r="R45" s="21">
        <v>0</v>
      </c>
      <c r="S45" s="21">
        <v>0</v>
      </c>
      <c r="T45" s="21">
        <v>0</v>
      </c>
      <c r="U45" s="21">
        <v>0</v>
      </c>
      <c r="V45" s="21">
        <v>363146.22000000003</v>
      </c>
      <c r="W45" s="21">
        <v>10793124.800000001</v>
      </c>
      <c r="X45" s="21">
        <v>15430.749999999998</v>
      </c>
      <c r="Y45" s="21">
        <v>2810526.7</v>
      </c>
      <c r="Z45" s="21">
        <v>7627289.9699999997</v>
      </c>
      <c r="AA45" s="21">
        <v>0</v>
      </c>
      <c r="AB45" s="21">
        <v>0</v>
      </c>
      <c r="AC45" s="21">
        <v>22653.930000000004</v>
      </c>
      <c r="AD45" s="21">
        <v>-111324.75999999998</v>
      </c>
      <c r="AE45" s="21">
        <v>0</v>
      </c>
      <c r="AF45" s="21">
        <v>24780.38</v>
      </c>
      <c r="AG45" s="21">
        <v>3496904.0200000005</v>
      </c>
      <c r="AH45" s="21">
        <v>0</v>
      </c>
      <c r="AI45" s="21">
        <v>2601675.25</v>
      </c>
      <c r="AJ45" s="21">
        <v>118490.70999999999</v>
      </c>
      <c r="AK45" s="21">
        <v>0</v>
      </c>
      <c r="AL45" s="21">
        <v>0</v>
      </c>
      <c r="AM45" s="21">
        <v>1798196.78</v>
      </c>
      <c r="AN45" s="21">
        <v>0</v>
      </c>
      <c r="AO45" s="21">
        <v>0</v>
      </c>
      <c r="AP45" s="21">
        <v>89699.479999999981</v>
      </c>
      <c r="AQ45" s="21">
        <v>0</v>
      </c>
      <c r="AR45" s="21">
        <v>0</v>
      </c>
      <c r="AS45" s="21">
        <v>0</v>
      </c>
      <c r="AT45" s="21">
        <v>9833204.339999998</v>
      </c>
      <c r="AU45" s="21">
        <v>825818.54999999981</v>
      </c>
      <c r="AV45" s="21">
        <v>3371.2999999999993</v>
      </c>
      <c r="AW45" s="21">
        <v>0</v>
      </c>
      <c r="AX45" s="21">
        <v>3003.59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789520.31000000017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558.07000000000005</v>
      </c>
      <c r="BM45" s="21">
        <v>0</v>
      </c>
      <c r="BN45" s="21">
        <v>1469638.6600000001</v>
      </c>
      <c r="BO45" s="21">
        <v>0</v>
      </c>
      <c r="BP45" s="21">
        <v>8697823.5700000003</v>
      </c>
      <c r="BQ45" s="21">
        <v>1874.25</v>
      </c>
      <c r="BR45" s="21">
        <v>10759330.660000002</v>
      </c>
      <c r="BS45" s="21">
        <v>3643983.4600000004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32131</v>
      </c>
      <c r="CJ45" s="22">
        <v>272210</v>
      </c>
      <c r="CK45" s="21">
        <v>0</v>
      </c>
      <c r="CL45" s="21">
        <v>272210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4215946.5200000005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144168507.58000001</v>
      </c>
    </row>
    <row r="46" spans="1:117" ht="12.75" customHeight="1" x14ac:dyDescent="0.3">
      <c r="A46" s="64" t="s">
        <v>224</v>
      </c>
      <c r="B46" s="20">
        <v>1052</v>
      </c>
      <c r="C46" s="65" t="s">
        <v>147</v>
      </c>
      <c r="D46" s="22">
        <v>427575.56000000017</v>
      </c>
      <c r="E46" s="21">
        <v>84321.949999999939</v>
      </c>
      <c r="F46" s="21">
        <v>0</v>
      </c>
      <c r="G46" s="21">
        <v>343253.61000000022</v>
      </c>
      <c r="H46" s="21">
        <v>377.19</v>
      </c>
      <c r="I46" s="21">
        <v>3370434.6400000039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14030725.880000006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8459268.3300003111</v>
      </c>
      <c r="W46" s="21">
        <v>41778676.58000005</v>
      </c>
      <c r="X46" s="21">
        <v>0</v>
      </c>
      <c r="Y46" s="21">
        <v>191172.52999999968</v>
      </c>
      <c r="Z46" s="21">
        <v>341075.82</v>
      </c>
      <c r="AA46" s="21">
        <v>0</v>
      </c>
      <c r="AB46" s="21">
        <v>0</v>
      </c>
      <c r="AC46" s="21">
        <v>161608.11000000002</v>
      </c>
      <c r="AD46" s="21">
        <v>4919.3900000000003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990.02999999999963</v>
      </c>
      <c r="AQ46" s="21">
        <v>0</v>
      </c>
      <c r="AR46" s="21">
        <v>0</v>
      </c>
      <c r="AS46" s="21">
        <v>0</v>
      </c>
      <c r="AT46" s="21">
        <v>14691096.639999988</v>
      </c>
      <c r="AU46" s="21">
        <v>357514.61000000004</v>
      </c>
      <c r="AV46" s="21">
        <v>147324.53000000006</v>
      </c>
      <c r="AW46" s="21">
        <v>0</v>
      </c>
      <c r="AX46" s="21">
        <v>284.79999999999995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670138.09999999846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5182.6000000000022</v>
      </c>
      <c r="BM46" s="21">
        <v>0</v>
      </c>
      <c r="BN46" s="21">
        <v>852613.28000000166</v>
      </c>
      <c r="BO46" s="21">
        <v>0</v>
      </c>
      <c r="BP46" s="21">
        <v>222097.07</v>
      </c>
      <c r="BQ46" s="21">
        <v>0</v>
      </c>
      <c r="BR46" s="21">
        <v>359857.78999999992</v>
      </c>
      <c r="BS46" s="21">
        <v>50470.849999999984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840108.11000000057</v>
      </c>
      <c r="CK46" s="21">
        <v>0</v>
      </c>
      <c r="CL46" s="21">
        <v>36336</v>
      </c>
      <c r="CM46" s="22">
        <v>803772.11000000057</v>
      </c>
      <c r="CN46" s="21">
        <v>803772.11000000057</v>
      </c>
      <c r="CO46" s="21">
        <v>0</v>
      </c>
      <c r="CP46" s="22">
        <v>0</v>
      </c>
      <c r="CQ46" s="21">
        <v>0</v>
      </c>
      <c r="CR46" s="21">
        <v>0</v>
      </c>
      <c r="CS46" s="21">
        <v>1195983.0600000022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88159495.500000328</v>
      </c>
    </row>
    <row r="47" spans="1:117" ht="12.75" customHeight="1" x14ac:dyDescent="0.3">
      <c r="A47" s="64" t="s">
        <v>226</v>
      </c>
      <c r="B47" s="20">
        <v>1053</v>
      </c>
      <c r="C47" s="65" t="s">
        <v>147</v>
      </c>
      <c r="D47" s="22">
        <v>28186312.800000001</v>
      </c>
      <c r="E47" s="21">
        <v>28186312.800000001</v>
      </c>
      <c r="F47" s="21">
        <v>0</v>
      </c>
      <c r="G47" s="21">
        <v>0</v>
      </c>
      <c r="H47" s="21">
        <v>0</v>
      </c>
      <c r="I47" s="21">
        <v>389100462.67000002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12096996791.65</v>
      </c>
      <c r="U47" s="21">
        <v>0</v>
      </c>
      <c r="V47" s="21">
        <v>3000605458.0999999</v>
      </c>
      <c r="W47" s="21">
        <v>5432494661.7700005</v>
      </c>
      <c r="X47" s="21">
        <v>0</v>
      </c>
      <c r="Y47" s="21">
        <v>0</v>
      </c>
      <c r="Z47" s="21">
        <v>7152865.6100000003</v>
      </c>
      <c r="AA47" s="21">
        <v>0</v>
      </c>
      <c r="AB47" s="21">
        <v>0</v>
      </c>
      <c r="AC47" s="21">
        <v>360256.93</v>
      </c>
      <c r="AD47" s="21">
        <v>5692725.9900000002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72898555.859999999</v>
      </c>
      <c r="AU47" s="21">
        <v>1697677.35</v>
      </c>
      <c r="AV47" s="21">
        <v>5078564.97</v>
      </c>
      <c r="AW47" s="21">
        <v>0</v>
      </c>
      <c r="AX47" s="21">
        <v>1865914.35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331209811.97999996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1697677.35</v>
      </c>
      <c r="BM47" s="21">
        <v>0</v>
      </c>
      <c r="BN47" s="21">
        <v>340738281.81999999</v>
      </c>
      <c r="BO47" s="21">
        <v>0</v>
      </c>
      <c r="BP47" s="21">
        <v>36984.81</v>
      </c>
      <c r="BQ47" s="21">
        <v>0</v>
      </c>
      <c r="BR47" s="21">
        <v>0</v>
      </c>
      <c r="BS47" s="21">
        <v>26451.11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1255533278.1699998</v>
      </c>
      <c r="CK47" s="21">
        <v>0</v>
      </c>
      <c r="CL47" s="21">
        <v>93771518.760000005</v>
      </c>
      <c r="CM47" s="22">
        <v>1161761759.4099998</v>
      </c>
      <c r="CN47" s="21">
        <v>783518789.89999998</v>
      </c>
      <c r="CO47" s="21">
        <v>378242969.50999999</v>
      </c>
      <c r="CP47" s="22">
        <v>0</v>
      </c>
      <c r="CQ47" s="21">
        <v>0</v>
      </c>
      <c r="CR47" s="21">
        <v>0</v>
      </c>
      <c r="CS47" s="21">
        <v>115367244.39</v>
      </c>
      <c r="CT47" s="21">
        <v>0</v>
      </c>
      <c r="CU47" s="21">
        <v>-22699.230000000003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23086717278.449997</v>
      </c>
    </row>
    <row r="48" spans="1:117" ht="12.75" customHeight="1" x14ac:dyDescent="0.3">
      <c r="A48" s="64" t="s">
        <v>228</v>
      </c>
      <c r="B48" s="20">
        <v>1054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1055</v>
      </c>
      <c r="C49" s="65" t="s">
        <v>147</v>
      </c>
      <c r="D49" s="22">
        <v>3561469.7099999995</v>
      </c>
      <c r="E49" s="21">
        <v>2065138.9</v>
      </c>
      <c r="F49" s="21">
        <v>1424399.74</v>
      </c>
      <c r="G49" s="21">
        <v>71931.069999999905</v>
      </c>
      <c r="H49" s="21">
        <v>3368.6499999999901</v>
      </c>
      <c r="I49" s="21">
        <v>24802745.23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-8162117.6000000201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-14665772.41</v>
      </c>
      <c r="W49" s="21">
        <v>-169336922.41</v>
      </c>
      <c r="X49" s="21">
        <v>0</v>
      </c>
      <c r="Y49" s="21">
        <v>1201841.6299999999</v>
      </c>
      <c r="Z49" s="21">
        <v>1069846.28</v>
      </c>
      <c r="AA49" s="21">
        <v>4348.51</v>
      </c>
      <c r="AB49" s="21">
        <v>52981.37</v>
      </c>
      <c r="AC49" s="21">
        <v>225890.64</v>
      </c>
      <c r="AD49" s="21">
        <v>326250.46000000101</v>
      </c>
      <c r="AE49" s="21">
        <v>0</v>
      </c>
      <c r="AF49" s="21">
        <v>168604.07</v>
      </c>
      <c r="AG49" s="21">
        <v>0</v>
      </c>
      <c r="AH49" s="21">
        <v>0</v>
      </c>
      <c r="AI49" s="21">
        <v>0</v>
      </c>
      <c r="AJ49" s="21">
        <v>0</v>
      </c>
      <c r="AK49" s="21">
        <v>2480</v>
      </c>
      <c r="AL49" s="21">
        <v>0</v>
      </c>
      <c r="AM49" s="21">
        <v>-88106.28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28734663.539999999</v>
      </c>
      <c r="AU49" s="21">
        <v>371724.46000000101</v>
      </c>
      <c r="AV49" s="21">
        <v>967586.6</v>
      </c>
      <c r="AW49" s="21">
        <v>0</v>
      </c>
      <c r="AX49" s="21">
        <v>324966.320000001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-179181.99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4812400.49</v>
      </c>
      <c r="BO49" s="21">
        <v>0</v>
      </c>
      <c r="BP49" s="21">
        <v>193203.84</v>
      </c>
      <c r="BQ49" s="21">
        <v>0</v>
      </c>
      <c r="BR49" s="21">
        <v>16167255.560000001</v>
      </c>
      <c r="BS49" s="21">
        <v>833874.98</v>
      </c>
      <c r="BT49" s="21">
        <v>0</v>
      </c>
      <c r="BU49" s="21">
        <v>0</v>
      </c>
      <c r="BV49" s="21">
        <v>0</v>
      </c>
      <c r="BW49" s="21">
        <v>0</v>
      </c>
      <c r="BX49" s="21">
        <v>4559.95</v>
      </c>
      <c r="BY49" s="21">
        <v>0</v>
      </c>
      <c r="BZ49" s="21">
        <v>0</v>
      </c>
      <c r="CA49" s="21">
        <v>520655.18</v>
      </c>
      <c r="CB49" s="21">
        <v>81257753.359999999</v>
      </c>
      <c r="CC49" s="21">
        <v>0</v>
      </c>
      <c r="CD49" s="21">
        <v>4931784.1100000003</v>
      </c>
      <c r="CE49" s="21">
        <v>0</v>
      </c>
      <c r="CF49" s="21">
        <v>0</v>
      </c>
      <c r="CG49" s="21">
        <v>972431</v>
      </c>
      <c r="CH49" s="21">
        <v>369177.24</v>
      </c>
      <c r="CI49" s="21">
        <v>17845.73</v>
      </c>
      <c r="CJ49" s="22">
        <v>-4307732.4499992151</v>
      </c>
      <c r="CK49" s="21">
        <v>-1649929.3899999899</v>
      </c>
      <c r="CL49" s="21">
        <v>0</v>
      </c>
      <c r="CM49" s="22">
        <v>-612099.23999918718</v>
      </c>
      <c r="CN49" s="21">
        <v>-18452.119999979099</v>
      </c>
      <c r="CO49" s="21">
        <v>-593647.11999920802</v>
      </c>
      <c r="CP49" s="22">
        <v>-2045703.8200000382</v>
      </c>
      <c r="CQ49" s="21">
        <v>338923.840000002</v>
      </c>
      <c r="CR49" s="21">
        <v>-2384627.6600000402</v>
      </c>
      <c r="CS49" s="21">
        <v>3273012.74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-21567111.489999231</v>
      </c>
    </row>
    <row r="50" spans="1:117" ht="12.75" customHeight="1" x14ac:dyDescent="0.3">
      <c r="A50" s="64" t="s">
        <v>232</v>
      </c>
      <c r="B50" s="20">
        <v>1056</v>
      </c>
      <c r="C50" s="65" t="s">
        <v>147</v>
      </c>
      <c r="D50" s="22">
        <v>11801863.899999999</v>
      </c>
      <c r="E50" s="21">
        <v>11727399.739999998</v>
      </c>
      <c r="F50" s="21">
        <v>48721.160000000011</v>
      </c>
      <c r="G50" s="21">
        <v>25743</v>
      </c>
      <c r="H50" s="21">
        <v>0</v>
      </c>
      <c r="I50" s="21">
        <v>6002270.1699999999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2341166869.9003286</v>
      </c>
      <c r="U50" s="21">
        <v>1884.99</v>
      </c>
      <c r="V50" s="21">
        <v>310642982.09000391</v>
      </c>
      <c r="W50" s="21">
        <v>830900.32000000007</v>
      </c>
      <c r="X50" s="21">
        <v>0</v>
      </c>
      <c r="Y50" s="21">
        <v>386335.41</v>
      </c>
      <c r="Z50" s="21">
        <v>386535.41</v>
      </c>
      <c r="AA50" s="21">
        <v>0</v>
      </c>
      <c r="AB50" s="21">
        <v>0</v>
      </c>
      <c r="AC50" s="21">
        <v>953433.54000000365</v>
      </c>
      <c r="AD50" s="21">
        <v>2796123.7600000058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17091.25</v>
      </c>
      <c r="AQ50" s="21">
        <v>0</v>
      </c>
      <c r="AR50" s="21">
        <v>0</v>
      </c>
      <c r="AS50" s="21">
        <v>0</v>
      </c>
      <c r="AT50" s="21">
        <v>1531045.5299999998</v>
      </c>
      <c r="AU50" s="21">
        <v>407818.34000000445</v>
      </c>
      <c r="AV50" s="21">
        <v>0</v>
      </c>
      <c r="AW50" s="21">
        <v>0</v>
      </c>
      <c r="AX50" s="21">
        <v>407818.34000000457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132846515.56999999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152119481.22999433</v>
      </c>
      <c r="BO50" s="21">
        <v>0</v>
      </c>
      <c r="BP50" s="21">
        <v>0</v>
      </c>
      <c r="BQ50" s="21">
        <v>0</v>
      </c>
      <c r="BR50" s="21">
        <v>0</v>
      </c>
      <c r="BS50" s="21">
        <v>935545.05999999982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3980326.0000000047</v>
      </c>
      <c r="CJ50" s="22">
        <v>6370543.4999999953</v>
      </c>
      <c r="CK50" s="21">
        <v>0</v>
      </c>
      <c r="CL50" s="21">
        <v>848488</v>
      </c>
      <c r="CM50" s="22">
        <v>0</v>
      </c>
      <c r="CN50" s="21">
        <v>0</v>
      </c>
      <c r="CO50" s="21">
        <v>0</v>
      </c>
      <c r="CP50" s="22">
        <v>5522055.4999999953</v>
      </c>
      <c r="CQ50" s="21">
        <v>0</v>
      </c>
      <c r="CR50" s="21">
        <v>5522055.4999999953</v>
      </c>
      <c r="CS50" s="21">
        <v>752997628.5700891</v>
      </c>
      <c r="CT50" s="21">
        <v>672984.11000003747</v>
      </c>
      <c r="CU50" s="21">
        <v>3597687.49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3730853684.4804168</v>
      </c>
    </row>
    <row r="51" spans="1:117" ht="12.75" customHeight="1" x14ac:dyDescent="0.3">
      <c r="A51" s="64" t="s">
        <v>234</v>
      </c>
      <c r="B51" s="20">
        <v>1057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7729.21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29419.16</v>
      </c>
      <c r="W51" s="21">
        <v>294932.14000000007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-81.73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428.45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-6.6899999999999977</v>
      </c>
      <c r="BO51" s="21">
        <v>0</v>
      </c>
      <c r="BP51" s="21">
        <v>0</v>
      </c>
      <c r="BQ51" s="21">
        <v>0</v>
      </c>
      <c r="BR51" s="21">
        <v>82794.400000000009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2450.83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417665.77000000014</v>
      </c>
    </row>
    <row r="52" spans="1:117" ht="12.75" customHeight="1" x14ac:dyDescent="0.3">
      <c r="A52" s="64" t="s">
        <v>236</v>
      </c>
      <c r="B52" s="20">
        <v>1058</v>
      </c>
      <c r="C52" s="65" t="s">
        <v>147</v>
      </c>
      <c r="D52" s="22">
        <v>39424694.359999999</v>
      </c>
      <c r="E52" s="21">
        <v>245363.69</v>
      </c>
      <c r="F52" s="21">
        <v>39204127.170000002</v>
      </c>
      <c r="G52" s="21">
        <v>-24796.5</v>
      </c>
      <c r="H52" s="21">
        <v>0</v>
      </c>
      <c r="I52" s="21">
        <v>55238662.729999997</v>
      </c>
      <c r="J52" s="21">
        <v>0</v>
      </c>
      <c r="K52" s="21">
        <v>19513883.609999999</v>
      </c>
      <c r="L52" s="21">
        <v>0</v>
      </c>
      <c r="M52" s="21">
        <v>0</v>
      </c>
      <c r="N52" s="21">
        <v>0</v>
      </c>
      <c r="O52" s="21">
        <v>2047929.01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9096455.9000000004</v>
      </c>
      <c r="X52" s="21">
        <v>0</v>
      </c>
      <c r="Y52" s="21">
        <v>15380437.08</v>
      </c>
      <c r="Z52" s="21">
        <v>34555590.960000001</v>
      </c>
      <c r="AA52" s="21">
        <v>0</v>
      </c>
      <c r="AB52" s="21">
        <v>0</v>
      </c>
      <c r="AC52" s="21">
        <v>95285.28</v>
      </c>
      <c r="AD52" s="21">
        <v>26305801.609999999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51552165.210000001</v>
      </c>
      <c r="AN52" s="21">
        <v>0</v>
      </c>
      <c r="AO52" s="21">
        <v>0</v>
      </c>
      <c r="AP52" s="21">
        <v>26421.16</v>
      </c>
      <c r="AQ52" s="21">
        <v>0</v>
      </c>
      <c r="AR52" s="21">
        <v>0</v>
      </c>
      <c r="AS52" s="21">
        <v>0</v>
      </c>
      <c r="AT52" s="21">
        <v>16059078.26</v>
      </c>
      <c r="AU52" s="21">
        <v>29249383.559999999</v>
      </c>
      <c r="AV52" s="21">
        <v>394664.61</v>
      </c>
      <c r="AW52" s="21">
        <v>0</v>
      </c>
      <c r="AX52" s="21">
        <v>379826.75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4775361.2699999996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48.74</v>
      </c>
      <c r="BM52" s="21">
        <v>404040.19</v>
      </c>
      <c r="BN52" s="21">
        <v>1950953.75</v>
      </c>
      <c r="BO52" s="21">
        <v>0</v>
      </c>
      <c r="BP52" s="21">
        <v>1841376.72</v>
      </c>
      <c r="BQ52" s="21">
        <v>0</v>
      </c>
      <c r="BR52" s="21">
        <v>0</v>
      </c>
      <c r="BS52" s="21">
        <v>6126383.9400000004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149190.57</v>
      </c>
      <c r="CF52" s="21">
        <v>0</v>
      </c>
      <c r="CG52" s="21">
        <v>0</v>
      </c>
      <c r="CH52" s="21">
        <v>0</v>
      </c>
      <c r="CI52" s="21">
        <v>0</v>
      </c>
      <c r="CJ52" s="22">
        <v>3189312.5</v>
      </c>
      <c r="CK52" s="21">
        <v>0</v>
      </c>
      <c r="CL52" s="21">
        <v>0</v>
      </c>
      <c r="CM52" s="22">
        <v>3189312.5</v>
      </c>
      <c r="CN52" s="21">
        <v>3189312.5</v>
      </c>
      <c r="CO52" s="21">
        <v>0</v>
      </c>
      <c r="CP52" s="22">
        <v>0</v>
      </c>
      <c r="CQ52" s="21">
        <v>0</v>
      </c>
      <c r="CR52" s="21">
        <v>0</v>
      </c>
      <c r="CS52" s="21">
        <v>53128.72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317810076.49000007</v>
      </c>
    </row>
    <row r="53" spans="1:117" ht="12.75" customHeight="1" x14ac:dyDescent="0.3">
      <c r="A53" s="64" t="s">
        <v>238</v>
      </c>
      <c r="B53" s="20">
        <v>1059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133160.74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42692428.629999995</v>
      </c>
      <c r="BE53" s="21">
        <v>15749635.629999999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139217266.64999998</v>
      </c>
      <c r="BN53" s="21">
        <v>12256.7</v>
      </c>
      <c r="BO53" s="21">
        <v>0</v>
      </c>
      <c r="BP53" s="21">
        <v>0</v>
      </c>
      <c r="BQ53" s="21">
        <v>0</v>
      </c>
      <c r="BR53" s="21">
        <v>0</v>
      </c>
      <c r="BS53" s="21">
        <v>431010498.9600001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179527459.57999998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808342706.8900001</v>
      </c>
    </row>
    <row r="54" spans="1:117" ht="12.75" customHeight="1" x14ac:dyDescent="0.3">
      <c r="A54" s="64" t="s">
        <v>240</v>
      </c>
      <c r="B54" s="20">
        <v>1060</v>
      </c>
      <c r="C54" s="65" t="s">
        <v>147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242</v>
      </c>
      <c r="B55" s="20">
        <v>1061</v>
      </c>
      <c r="C55" s="65" t="s">
        <v>147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3397801094.8199997</v>
      </c>
      <c r="CK55" s="21">
        <v>0</v>
      </c>
      <c r="CL55" s="21">
        <v>0</v>
      </c>
      <c r="CM55" s="22">
        <v>1340537027.3</v>
      </c>
      <c r="CN55" s="21">
        <v>21577208.643889703</v>
      </c>
      <c r="CO55" s="21">
        <v>1318959818.6561103</v>
      </c>
      <c r="CP55" s="22">
        <v>2057264067.52</v>
      </c>
      <c r="CQ55" s="21">
        <v>880374956.78983331</v>
      </c>
      <c r="CR55" s="21">
        <v>1176889110.7301667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3397801094.8200006</v>
      </c>
    </row>
    <row r="56" spans="1:117" ht="12.75" customHeight="1" x14ac:dyDescent="0.3">
      <c r="A56" s="64" t="s">
        <v>244</v>
      </c>
      <c r="B56" s="20">
        <v>2001</v>
      </c>
      <c r="C56" s="65" t="s">
        <v>147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10061217240.992062</v>
      </c>
      <c r="CK56" s="21">
        <v>165418</v>
      </c>
      <c r="CL56" s="21">
        <v>1261766.1600000001</v>
      </c>
      <c r="CM56" s="22">
        <v>4005092835.603519</v>
      </c>
      <c r="CN56" s="21">
        <v>117249435.71198584</v>
      </c>
      <c r="CO56" s="21">
        <v>3887843399.8915329</v>
      </c>
      <c r="CP56" s="22">
        <v>6054697221.2285433</v>
      </c>
      <c r="CQ56" s="21">
        <v>1528560976.7939994</v>
      </c>
      <c r="CR56" s="21">
        <v>4526136244.4345436</v>
      </c>
      <c r="CS56" s="21">
        <v>3793761.91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10065011002.902061</v>
      </c>
    </row>
    <row r="57" spans="1:117" ht="12.75" customHeight="1" x14ac:dyDescent="0.3">
      <c r="A57" s="64" t="s">
        <v>246</v>
      </c>
      <c r="B57" s="20">
        <v>2002</v>
      </c>
      <c r="C57" s="65" t="s">
        <v>247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236743080.10999998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236743080.10999998</v>
      </c>
    </row>
    <row r="58" spans="1:117" ht="12.75" customHeight="1" x14ac:dyDescent="0.3">
      <c r="A58" s="64" t="s">
        <v>249</v>
      </c>
      <c r="B58" s="20">
        <v>2005</v>
      </c>
      <c r="C58" s="65" t="s">
        <v>247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3447954.689999911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522254287.25</v>
      </c>
      <c r="CK58" s="21">
        <v>210645.95</v>
      </c>
      <c r="CL58" s="21">
        <v>108859134.21999998</v>
      </c>
      <c r="CM58" s="22">
        <v>109465757.35999998</v>
      </c>
      <c r="CN58" s="21">
        <v>1244780.93</v>
      </c>
      <c r="CO58" s="21">
        <v>108220976.42999998</v>
      </c>
      <c r="CP58" s="22">
        <v>303718749.72000003</v>
      </c>
      <c r="CQ58" s="21">
        <v>70503306.919999987</v>
      </c>
      <c r="CR58" s="21">
        <v>233215442.80000001</v>
      </c>
      <c r="CS58" s="21">
        <v>131520774.94000003</v>
      </c>
      <c r="CT58" s="21">
        <v>0</v>
      </c>
      <c r="CU58" s="21">
        <v>0</v>
      </c>
      <c r="CV58" s="21">
        <v>0</v>
      </c>
      <c r="CW58" s="21">
        <v>179094.95000000045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657402111.82999969</v>
      </c>
    </row>
    <row r="59" spans="1:117" ht="12.75" customHeight="1" x14ac:dyDescent="0.3">
      <c r="A59" s="64" t="s">
        <v>251</v>
      </c>
      <c r="B59" s="20">
        <v>2006</v>
      </c>
      <c r="C59" s="65" t="s">
        <v>252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2978718.0599999996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146556900.77000001</v>
      </c>
      <c r="CK59" s="21">
        <v>0</v>
      </c>
      <c r="CL59" s="21">
        <v>0</v>
      </c>
      <c r="CM59" s="22">
        <v>146556900.77000001</v>
      </c>
      <c r="CN59" s="21">
        <v>0</v>
      </c>
      <c r="CO59" s="21">
        <v>146556900.77000001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177954276.71000266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327489895.5400027</v>
      </c>
    </row>
    <row r="60" spans="1:117" ht="12.75" customHeight="1" x14ac:dyDescent="0.3">
      <c r="A60" s="64" t="s">
        <v>254</v>
      </c>
      <c r="B60" s="20">
        <v>2007</v>
      </c>
      <c r="C60" s="65" t="s">
        <v>247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371817.16000003926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18728729.02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19100546.180000037</v>
      </c>
    </row>
    <row r="61" spans="1:117" ht="12.75" customHeight="1" x14ac:dyDescent="0.3">
      <c r="A61" s="64" t="s">
        <v>256</v>
      </c>
      <c r="B61" s="20">
        <v>2008</v>
      </c>
      <c r="C61" s="65" t="s">
        <v>247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3000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148950950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148953950</v>
      </c>
    </row>
    <row r="62" spans="1:117" ht="12.75" customHeight="1" x14ac:dyDescent="0.3">
      <c r="A62" s="64" t="s">
        <v>258</v>
      </c>
      <c r="B62" s="20">
        <v>3001</v>
      </c>
      <c r="C62" s="65" t="s">
        <v>252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102750386.26643257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102750386.26643257</v>
      </c>
      <c r="CQ62" s="21">
        <v>0</v>
      </c>
      <c r="CR62" s="21">
        <v>102750386.26643257</v>
      </c>
      <c r="CS62" s="21">
        <v>0</v>
      </c>
      <c r="CT62" s="21">
        <v>0</v>
      </c>
      <c r="CU62" s="21">
        <v>0</v>
      </c>
      <c r="CV62" s="21">
        <v>0</v>
      </c>
      <c r="CW62" s="21">
        <v>8236885288.8534307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8339635675.1198626</v>
      </c>
    </row>
    <row r="63" spans="1:117" ht="12.75" customHeight="1" x14ac:dyDescent="0.3">
      <c r="A63" s="64" t="s">
        <v>260</v>
      </c>
      <c r="B63" s="20">
        <v>3002</v>
      </c>
      <c r="C63" s="65" t="s">
        <v>252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211373.37000000002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859890438.95000052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860101812.32000053</v>
      </c>
    </row>
    <row r="64" spans="1:117" ht="12.75" customHeight="1" x14ac:dyDescent="0.3">
      <c r="A64" s="64" t="s">
        <v>262</v>
      </c>
      <c r="B64" s="20">
        <v>3003</v>
      </c>
      <c r="C64" s="65" t="s">
        <v>252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3811.2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1924655059.4599946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1924658870.6599946</v>
      </c>
    </row>
    <row r="65" spans="1:117" ht="12.75" customHeight="1" x14ac:dyDescent="0.3">
      <c r="A65" s="64" t="s">
        <v>264</v>
      </c>
      <c r="B65" s="20">
        <v>3004</v>
      </c>
      <c r="C65" s="65" t="s">
        <v>252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572492.16000000038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13958445.169999998</v>
      </c>
      <c r="CW65" s="21">
        <v>5027848268.3599958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5042379205.6899958</v>
      </c>
    </row>
    <row r="66" spans="1:117" ht="12.75" customHeight="1" x14ac:dyDescent="0.3">
      <c r="A66" s="64" t="s">
        <v>266</v>
      </c>
      <c r="B66" s="20">
        <v>3005</v>
      </c>
      <c r="C66" s="65" t="s">
        <v>252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11829332.120000001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11829332.120000001</v>
      </c>
    </row>
    <row r="67" spans="1:117" ht="12.75" customHeight="1" x14ac:dyDescent="0.3">
      <c r="A67" s="64" t="s">
        <v>268</v>
      </c>
      <c r="B67" s="20">
        <v>3006</v>
      </c>
      <c r="C67" s="65" t="s">
        <v>252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552000.70000000077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4179078979.4693909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4179630980.1693907</v>
      </c>
    </row>
    <row r="68" spans="1:117" ht="12.75" customHeight="1" x14ac:dyDescent="0.3">
      <c r="A68" s="64" t="s">
        <v>270</v>
      </c>
      <c r="B68" s="20">
        <v>3007</v>
      </c>
      <c r="C68" s="65" t="s">
        <v>252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5378770.9900000002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144918386.47999999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150297157.47</v>
      </c>
    </row>
    <row r="69" spans="1:117" ht="12.75" customHeight="1" x14ac:dyDescent="0.3">
      <c r="A69" s="64" t="s">
        <v>272</v>
      </c>
      <c r="B69" s="20">
        <v>3008</v>
      </c>
      <c r="C69" s="65" t="s">
        <v>252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2426349.6800000002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23785554.210000098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26211903.890000097</v>
      </c>
    </row>
    <row r="70" spans="1:117" ht="12.75" customHeight="1" x14ac:dyDescent="0.3">
      <c r="A70" s="64" t="s">
        <v>274</v>
      </c>
      <c r="B70" s="20">
        <v>3009</v>
      </c>
      <c r="C70" s="65" t="s">
        <v>252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0</v>
      </c>
      <c r="CK70" s="21">
        <v>0</v>
      </c>
      <c r="CL70" s="21">
        <v>0</v>
      </c>
      <c r="CM70" s="22">
        <v>0</v>
      </c>
      <c r="CN70" s="21">
        <v>0</v>
      </c>
      <c r="CO70" s="21">
        <v>0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50286170.99000001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50286170.99000001</v>
      </c>
    </row>
    <row r="71" spans="1:117" ht="12.75" customHeight="1" x14ac:dyDescent="0.3">
      <c r="A71" s="64" t="s">
        <v>276</v>
      </c>
      <c r="B71" s="20">
        <v>3011</v>
      </c>
      <c r="C71" s="65" t="s">
        <v>252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52743441.756545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856240.04</v>
      </c>
      <c r="CK71" s="21">
        <v>0</v>
      </c>
      <c r="CL71" s="21">
        <v>0</v>
      </c>
      <c r="CM71" s="22">
        <v>856240.04</v>
      </c>
      <c r="CN71" s="21">
        <v>27161.73</v>
      </c>
      <c r="CO71" s="21">
        <v>829078.31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420901392.20262599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474501073.99917096</v>
      </c>
    </row>
    <row r="72" spans="1:117" ht="12.75" customHeight="1" x14ac:dyDescent="0.3">
      <c r="A72" s="64" t="s">
        <v>278</v>
      </c>
      <c r="B72" s="20">
        <v>3012</v>
      </c>
      <c r="C72" s="65" t="s">
        <v>252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27722595.770000014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27722595.770000014</v>
      </c>
    </row>
    <row r="73" spans="1:117" ht="12.75" customHeight="1" x14ac:dyDescent="0.3">
      <c r="A73" s="64" t="s">
        <v>280</v>
      </c>
      <c r="B73" s="20">
        <v>3016</v>
      </c>
      <c r="C73" s="65" t="s">
        <v>252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2047915.8199998999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2">
        <v>187506932.34999833</v>
      </c>
      <c r="CK73" s="21">
        <v>0</v>
      </c>
      <c r="CL73" s="21">
        <v>0</v>
      </c>
      <c r="CM73" s="22">
        <v>181706383.07999831</v>
      </c>
      <c r="CN73" s="21">
        <v>306484.87</v>
      </c>
      <c r="CO73" s="21">
        <v>181399898.20999831</v>
      </c>
      <c r="CP73" s="22">
        <v>5800549.2699999996</v>
      </c>
      <c r="CQ73" s="21">
        <v>981423.21999999974</v>
      </c>
      <c r="CR73" s="21">
        <v>4819126.05</v>
      </c>
      <c r="CS73" s="21">
        <v>641359.89000001957</v>
      </c>
      <c r="CT73" s="21">
        <v>0</v>
      </c>
      <c r="CU73" s="21">
        <v>0</v>
      </c>
      <c r="CV73" s="21">
        <v>0</v>
      </c>
      <c r="CW73" s="21">
        <v>4907622.7300023371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2">
        <v>0</v>
      </c>
      <c r="DD73" s="21">
        <v>0</v>
      </c>
      <c r="DE73" s="21">
        <v>0</v>
      </c>
      <c r="DF73" s="22">
        <v>0</v>
      </c>
      <c r="DG73" s="21">
        <v>0</v>
      </c>
      <c r="DH73" s="21">
        <v>0</v>
      </c>
      <c r="DI73" s="22">
        <v>0</v>
      </c>
      <c r="DJ73" s="21">
        <v>0</v>
      </c>
      <c r="DK73" s="21">
        <v>0</v>
      </c>
      <c r="DL73" s="21">
        <v>0</v>
      </c>
      <c r="DM73" s="21">
        <v>195103830.7900005</v>
      </c>
    </row>
    <row r="74" spans="1:117" ht="13.8" x14ac:dyDescent="0.3">
      <c r="A74" s="64" t="s">
        <v>282</v>
      </c>
      <c r="B74" s="20">
        <v>3017</v>
      </c>
      <c r="C74" s="65" t="s">
        <v>252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81020520.042358994</v>
      </c>
      <c r="BE74" s="21">
        <v>20917663.659999996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2">
        <v>14095656.079999994</v>
      </c>
      <c r="CK74" s="21">
        <v>0</v>
      </c>
      <c r="CL74" s="21">
        <v>0</v>
      </c>
      <c r="CM74" s="22">
        <v>14095656.079999994</v>
      </c>
      <c r="CN74" s="21">
        <v>1246508.4700000002</v>
      </c>
      <c r="CO74" s="21">
        <v>12849147.609999994</v>
      </c>
      <c r="CP74" s="22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11851006.85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2">
        <v>0</v>
      </c>
      <c r="DD74" s="21">
        <v>0</v>
      </c>
      <c r="DE74" s="21">
        <v>0</v>
      </c>
      <c r="DF74" s="22">
        <v>0</v>
      </c>
      <c r="DG74" s="21">
        <v>0</v>
      </c>
      <c r="DH74" s="21">
        <v>0</v>
      </c>
      <c r="DI74" s="22">
        <v>0</v>
      </c>
      <c r="DJ74" s="21">
        <v>0</v>
      </c>
      <c r="DK74" s="21">
        <v>0</v>
      </c>
      <c r="DL74" s="21">
        <v>0</v>
      </c>
      <c r="DM74" s="21">
        <v>127884846.63235898</v>
      </c>
    </row>
    <row r="75" spans="1:117" ht="12.75" customHeight="1" x14ac:dyDescent="0.3">
      <c r="A75" s="64" t="s">
        <v>284</v>
      </c>
      <c r="B75" s="20">
        <v>3018</v>
      </c>
      <c r="C75" s="65" t="s">
        <v>252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1901813.5699999994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2">
        <v>0</v>
      </c>
      <c r="CK75" s="21">
        <v>0</v>
      </c>
      <c r="CL75" s="21">
        <v>0</v>
      </c>
      <c r="CM75" s="22">
        <v>0</v>
      </c>
      <c r="CN75" s="21">
        <v>0</v>
      </c>
      <c r="CO75" s="21">
        <v>0</v>
      </c>
      <c r="CP75" s="22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1439700898.855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2">
        <v>0</v>
      </c>
      <c r="DD75" s="21">
        <v>0</v>
      </c>
      <c r="DE75" s="21">
        <v>0</v>
      </c>
      <c r="DF75" s="22">
        <v>0</v>
      </c>
      <c r="DG75" s="21">
        <v>0</v>
      </c>
      <c r="DH75" s="21">
        <v>0</v>
      </c>
      <c r="DI75" s="22">
        <v>0</v>
      </c>
      <c r="DJ75" s="21">
        <v>0</v>
      </c>
      <c r="DK75" s="21">
        <v>0</v>
      </c>
      <c r="DL75" s="21">
        <v>0</v>
      </c>
      <c r="DM75" s="21">
        <v>1441602712.425</v>
      </c>
    </row>
    <row r="76" spans="1:117" ht="12.75" customHeight="1" x14ac:dyDescent="0.3">
      <c r="A76" s="66" t="s">
        <v>286</v>
      </c>
      <c r="B76" s="55">
        <v>9000</v>
      </c>
      <c r="C76" s="65" t="s">
        <v>287</v>
      </c>
      <c r="D76" s="56">
        <v>44151170471.575745</v>
      </c>
      <c r="E76" s="56">
        <v>11561099942.075716</v>
      </c>
      <c r="F76" s="56">
        <v>16524964311.507324</v>
      </c>
      <c r="G76" s="56">
        <v>16065106217.992706</v>
      </c>
      <c r="H76" s="56">
        <v>1309378356.4306159</v>
      </c>
      <c r="I76" s="56">
        <v>12264471012.386644</v>
      </c>
      <c r="J76" s="56">
        <v>203031564.20000017</v>
      </c>
      <c r="K76" s="56">
        <v>256282635.34707999</v>
      </c>
      <c r="L76" s="56">
        <v>10081227.439948989</v>
      </c>
      <c r="M76" s="56">
        <v>5570248.3899999997</v>
      </c>
      <c r="N76" s="56">
        <v>37488179.430000007</v>
      </c>
      <c r="O76" s="56">
        <v>6895487035.5784569</v>
      </c>
      <c r="P76" s="56">
        <v>613531.89</v>
      </c>
      <c r="Q76" s="56">
        <v>3094841795.2018595</v>
      </c>
      <c r="R76" s="56">
        <v>0</v>
      </c>
      <c r="S76" s="56">
        <v>0</v>
      </c>
      <c r="T76" s="56">
        <v>206100095844.28088</v>
      </c>
      <c r="U76" s="56">
        <v>2602242847.6947956</v>
      </c>
      <c r="V76" s="56">
        <v>40623758070.277214</v>
      </c>
      <c r="W76" s="56">
        <v>119592103730.61893</v>
      </c>
      <c r="X76" s="56">
        <v>192219533.66985458</v>
      </c>
      <c r="Y76" s="56">
        <v>2775375559.2642813</v>
      </c>
      <c r="Z76" s="56">
        <v>2095209058.6611178</v>
      </c>
      <c r="AA76" s="56">
        <v>1803928.3799999997</v>
      </c>
      <c r="AB76" s="56">
        <v>3422227.14</v>
      </c>
      <c r="AC76" s="56">
        <v>341591427.79566604</v>
      </c>
      <c r="AD76" s="56">
        <v>874235356.67344105</v>
      </c>
      <c r="AE76" s="56">
        <v>19541131.999998998</v>
      </c>
      <c r="AF76" s="56">
        <v>358498709.90262645</v>
      </c>
      <c r="AG76" s="56">
        <v>393138743.66999996</v>
      </c>
      <c r="AH76" s="56">
        <v>296106970.79170012</v>
      </c>
      <c r="AI76" s="56">
        <v>68116819.269999966</v>
      </c>
      <c r="AJ76" s="56">
        <v>101831523.13</v>
      </c>
      <c r="AK76" s="56">
        <v>37173146.829116821</v>
      </c>
      <c r="AL76" s="56">
        <v>0</v>
      </c>
      <c r="AM76" s="56">
        <v>1124893925.0306282</v>
      </c>
      <c r="AN76" s="56">
        <v>17677248.690001003</v>
      </c>
      <c r="AO76" s="56">
        <v>124672601.613603</v>
      </c>
      <c r="AP76" s="56">
        <v>89177978.777754083</v>
      </c>
      <c r="AQ76" s="56">
        <v>0</v>
      </c>
      <c r="AR76" s="56">
        <v>0</v>
      </c>
      <c r="AS76" s="56">
        <v>0</v>
      </c>
      <c r="AT76" s="56">
        <v>14146171806.193823</v>
      </c>
      <c r="AU76" s="56">
        <v>656214687.46602499</v>
      </c>
      <c r="AV76" s="56">
        <v>301082914.13852382</v>
      </c>
      <c r="AW76" s="56">
        <v>0</v>
      </c>
      <c r="AX76" s="56">
        <v>294087217.27915436</v>
      </c>
      <c r="AY76" s="56">
        <v>0</v>
      </c>
      <c r="AZ76" s="56">
        <v>0</v>
      </c>
      <c r="BA76" s="56">
        <v>0</v>
      </c>
      <c r="BB76" s="56">
        <v>31441.4</v>
      </c>
      <c r="BC76" s="56">
        <v>-9.3132257461547852E-10</v>
      </c>
      <c r="BD76" s="56">
        <v>7289505090.1387949</v>
      </c>
      <c r="BE76" s="56">
        <v>88132663.328571424</v>
      </c>
      <c r="BF76" s="56">
        <v>0</v>
      </c>
      <c r="BG76" s="56">
        <v>0</v>
      </c>
      <c r="BH76" s="56">
        <v>2816382.0100000002</v>
      </c>
      <c r="BI76" s="56">
        <v>342503808.79655206</v>
      </c>
      <c r="BJ76" s="56">
        <v>35783308.262579001</v>
      </c>
      <c r="BK76" s="56">
        <v>0</v>
      </c>
      <c r="BL76" s="56">
        <v>4898719.6306491178</v>
      </c>
      <c r="BM76" s="56">
        <v>460013152.08000118</v>
      </c>
      <c r="BN76" s="56">
        <v>8084354432.1727839</v>
      </c>
      <c r="BO76" s="56">
        <v>0</v>
      </c>
      <c r="BP76" s="56">
        <v>8420331137.1095238</v>
      </c>
      <c r="BQ76" s="56">
        <v>836333639.25268888</v>
      </c>
      <c r="BR76" s="56">
        <v>4236767746.690959</v>
      </c>
      <c r="BS76" s="56">
        <v>3998789588.0945163</v>
      </c>
      <c r="BT76" s="56">
        <v>0</v>
      </c>
      <c r="BU76" s="56">
        <v>189369.87</v>
      </c>
      <c r="BV76" s="56">
        <v>846259466.03813303</v>
      </c>
      <c r="BW76" s="56">
        <v>0</v>
      </c>
      <c r="BX76" s="56">
        <v>872809.86000001023</v>
      </c>
      <c r="BY76" s="56">
        <v>0</v>
      </c>
      <c r="BZ76" s="56">
        <v>0</v>
      </c>
      <c r="CA76" s="56">
        <v>265310133.24000013</v>
      </c>
      <c r="CB76" s="56">
        <v>6808796063.3299999</v>
      </c>
      <c r="CC76" s="56">
        <v>39002891.640000001</v>
      </c>
      <c r="CD76" s="56">
        <v>586368377.46000004</v>
      </c>
      <c r="CE76" s="56">
        <v>3669869.9099999997</v>
      </c>
      <c r="CF76" s="56">
        <v>0</v>
      </c>
      <c r="CG76" s="56">
        <v>49234198.159999974</v>
      </c>
      <c r="CH76" s="56">
        <v>19511405.460000109</v>
      </c>
      <c r="CI76" s="56">
        <v>618242991.73999977</v>
      </c>
      <c r="CJ76" s="56">
        <v>114712443831.77991</v>
      </c>
      <c r="CK76" s="56">
        <v>1257609340.7775486</v>
      </c>
      <c r="CL76" s="56">
        <v>818823607.10001791</v>
      </c>
      <c r="CM76" s="56">
        <v>53597101281.885201</v>
      </c>
      <c r="CN76" s="56">
        <v>6696610690.3640375</v>
      </c>
      <c r="CO76" s="56">
        <v>46900490591.521172</v>
      </c>
      <c r="CP76" s="56">
        <v>59038909602.017136</v>
      </c>
      <c r="CQ76" s="56">
        <v>21705405861.327015</v>
      </c>
      <c r="CR76" s="56">
        <v>37333503740.690125</v>
      </c>
      <c r="CS76" s="56">
        <v>2026958622.9916291</v>
      </c>
      <c r="CT76" s="56">
        <v>3690865476.3916998</v>
      </c>
      <c r="CU76" s="56">
        <v>3699526.99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56">
        <v>0</v>
      </c>
      <c r="DB76" s="56">
        <v>0</v>
      </c>
      <c r="DC76" s="56">
        <v>0</v>
      </c>
      <c r="DD76" s="56">
        <v>0</v>
      </c>
      <c r="DE76" s="56">
        <v>0</v>
      </c>
      <c r="DF76" s="56">
        <v>0</v>
      </c>
      <c r="DG76" s="56">
        <v>0</v>
      </c>
      <c r="DH76" s="56">
        <v>0</v>
      </c>
      <c r="DI76" s="56">
        <v>0</v>
      </c>
      <c r="DJ76" s="56">
        <v>0</v>
      </c>
      <c r="DK76" s="56">
        <v>0</v>
      </c>
      <c r="DL76" s="56">
        <v>0</v>
      </c>
      <c r="DM76" s="56">
        <v>624930545210.93823</v>
      </c>
    </row>
    <row r="77" spans="1:117" ht="13.8" x14ac:dyDescent="0.3">
      <c r="A77" s="66" t="s">
        <v>289</v>
      </c>
      <c r="B77" s="55">
        <v>9001</v>
      </c>
      <c r="C77" s="65" t="s">
        <v>290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0</v>
      </c>
      <c r="AF77" s="56">
        <v>0</v>
      </c>
      <c r="AG77" s="56">
        <v>0</v>
      </c>
      <c r="AH77" s="56">
        <v>0</v>
      </c>
      <c r="AI77" s="56">
        <v>0</v>
      </c>
      <c r="AJ77" s="56">
        <v>0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</v>
      </c>
      <c r="AU77" s="56">
        <v>0</v>
      </c>
      <c r="AV77" s="56">
        <v>0</v>
      </c>
      <c r="AW77" s="56">
        <v>0</v>
      </c>
      <c r="AX77" s="56">
        <v>0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153659979.19890386</v>
      </c>
      <c r="BE77" s="56">
        <v>20917663.659999996</v>
      </c>
      <c r="BF77" s="56">
        <v>0</v>
      </c>
      <c r="BG77" s="56">
        <v>0</v>
      </c>
      <c r="BH77" s="56">
        <v>0</v>
      </c>
      <c r="BI77" s="56">
        <v>0</v>
      </c>
      <c r="BJ77" s="56">
        <v>0</v>
      </c>
      <c r="BK77" s="56">
        <v>0</v>
      </c>
      <c r="BL77" s="56">
        <v>0</v>
      </c>
      <c r="BM77" s="56">
        <v>0</v>
      </c>
      <c r="BN77" s="56">
        <v>0</v>
      </c>
      <c r="BO77" s="56">
        <v>0</v>
      </c>
      <c r="BP77" s="56">
        <v>0</v>
      </c>
      <c r="BQ77" s="56">
        <v>0</v>
      </c>
      <c r="BR77" s="56">
        <v>0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0</v>
      </c>
      <c r="BZ77" s="56">
        <v>0</v>
      </c>
      <c r="CA77" s="56">
        <v>0</v>
      </c>
      <c r="CB77" s="56">
        <v>0</v>
      </c>
      <c r="CC77" s="56">
        <v>0</v>
      </c>
      <c r="CD77" s="56">
        <v>0</v>
      </c>
      <c r="CE77" s="56">
        <v>0</v>
      </c>
      <c r="CF77" s="56">
        <v>0</v>
      </c>
      <c r="CG77" s="56">
        <v>0</v>
      </c>
      <c r="CH77" s="56">
        <v>0</v>
      </c>
      <c r="CI77" s="56">
        <v>0</v>
      </c>
      <c r="CJ77" s="56">
        <v>974020402.75643086</v>
      </c>
      <c r="CK77" s="56">
        <v>210645.95</v>
      </c>
      <c r="CL77" s="56">
        <v>108859134.21999998</v>
      </c>
      <c r="CM77" s="56">
        <v>452680937.32999825</v>
      </c>
      <c r="CN77" s="56">
        <v>2824936</v>
      </c>
      <c r="CO77" s="56">
        <v>449856001.32999825</v>
      </c>
      <c r="CP77" s="56">
        <v>412269685.25643259</v>
      </c>
      <c r="CQ77" s="56">
        <v>71484730.139999986</v>
      </c>
      <c r="CR77" s="56">
        <v>340784955.11643255</v>
      </c>
      <c r="CS77" s="56">
        <v>132162134.83000004</v>
      </c>
      <c r="CT77" s="56">
        <v>0</v>
      </c>
      <c r="CU77" s="56">
        <v>0</v>
      </c>
      <c r="CV77" s="56">
        <v>13958445.169999998</v>
      </c>
      <c r="CW77" s="56">
        <v>22946817126.090443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0</v>
      </c>
      <c r="DM77" s="56">
        <v>24241535751.705776</v>
      </c>
    </row>
    <row r="78" spans="1:117" ht="13.8" x14ac:dyDescent="0.3">
      <c r="A78" s="66" t="s">
        <v>292</v>
      </c>
      <c r="B78" s="55">
        <v>9003</v>
      </c>
      <c r="C78" s="65" t="s">
        <v>293</v>
      </c>
      <c r="D78" s="56">
        <v>44151170471.575745</v>
      </c>
      <c r="E78" s="56">
        <v>11561099942.075716</v>
      </c>
      <c r="F78" s="56">
        <v>16524964311.507324</v>
      </c>
      <c r="G78" s="56">
        <v>16065106217.992706</v>
      </c>
      <c r="H78" s="56">
        <v>1309378356.4306159</v>
      </c>
      <c r="I78" s="56">
        <v>12264471012.386644</v>
      </c>
      <c r="J78" s="56">
        <v>203031564.20000017</v>
      </c>
      <c r="K78" s="56">
        <v>256282635.34707999</v>
      </c>
      <c r="L78" s="56">
        <v>10081227.439948989</v>
      </c>
      <c r="M78" s="56">
        <v>5570248.3899999997</v>
      </c>
      <c r="N78" s="56">
        <v>37488179.430000007</v>
      </c>
      <c r="O78" s="56">
        <v>6895487035.5784569</v>
      </c>
      <c r="P78" s="56">
        <v>613531.89</v>
      </c>
      <c r="Q78" s="56">
        <v>3094841795.2018595</v>
      </c>
      <c r="R78" s="56">
        <v>0</v>
      </c>
      <c r="S78" s="56">
        <v>0</v>
      </c>
      <c r="T78" s="56">
        <v>206100095844.28088</v>
      </c>
      <c r="U78" s="56">
        <v>2602242847.6947956</v>
      </c>
      <c r="V78" s="56">
        <v>40623758070.277214</v>
      </c>
      <c r="W78" s="56">
        <v>119592103730.61893</v>
      </c>
      <c r="X78" s="56">
        <v>192219533.66985458</v>
      </c>
      <c r="Y78" s="56">
        <v>2775375559.2642813</v>
      </c>
      <c r="Z78" s="56">
        <v>2095209058.6611178</v>
      </c>
      <c r="AA78" s="56">
        <v>1803928.3799999997</v>
      </c>
      <c r="AB78" s="56">
        <v>3422227.14</v>
      </c>
      <c r="AC78" s="56">
        <v>341591427.79566604</v>
      </c>
      <c r="AD78" s="56">
        <v>874235356.67344105</v>
      </c>
      <c r="AE78" s="56">
        <v>19541131.999998998</v>
      </c>
      <c r="AF78" s="56">
        <v>358498709.90262645</v>
      </c>
      <c r="AG78" s="56">
        <v>393138743.66999996</v>
      </c>
      <c r="AH78" s="56">
        <v>296106970.79170012</v>
      </c>
      <c r="AI78" s="56">
        <v>68116819.269999966</v>
      </c>
      <c r="AJ78" s="56">
        <v>101831523.13</v>
      </c>
      <c r="AK78" s="56">
        <v>37173146.829116821</v>
      </c>
      <c r="AL78" s="56">
        <v>0</v>
      </c>
      <c r="AM78" s="56">
        <v>1124893925.0306282</v>
      </c>
      <c r="AN78" s="56">
        <v>17677248.690001003</v>
      </c>
      <c r="AO78" s="56">
        <v>124672601.613603</v>
      </c>
      <c r="AP78" s="56">
        <v>89177978.777754083</v>
      </c>
      <c r="AQ78" s="56">
        <v>0</v>
      </c>
      <c r="AR78" s="56">
        <v>0</v>
      </c>
      <c r="AS78" s="56">
        <v>0</v>
      </c>
      <c r="AT78" s="56">
        <v>14146171806.193823</v>
      </c>
      <c r="AU78" s="56">
        <v>656214687.46602499</v>
      </c>
      <c r="AV78" s="56">
        <v>301082914.13852382</v>
      </c>
      <c r="AW78" s="56">
        <v>0</v>
      </c>
      <c r="AX78" s="56">
        <v>294087217.27915436</v>
      </c>
      <c r="AY78" s="56">
        <v>0</v>
      </c>
      <c r="AZ78" s="56">
        <v>0</v>
      </c>
      <c r="BA78" s="56">
        <v>0</v>
      </c>
      <c r="BB78" s="56">
        <v>31441.4</v>
      </c>
      <c r="BC78" s="56">
        <v>-9.3132257461547852E-10</v>
      </c>
      <c r="BD78" s="56">
        <v>7443165069.3376989</v>
      </c>
      <c r="BE78" s="56">
        <v>109050326.98857142</v>
      </c>
      <c r="BF78" s="56">
        <v>0</v>
      </c>
      <c r="BG78" s="56">
        <v>0</v>
      </c>
      <c r="BH78" s="56">
        <v>2816382.0100000002</v>
      </c>
      <c r="BI78" s="56">
        <v>342503808.79655206</v>
      </c>
      <c r="BJ78" s="56">
        <v>35783308.262579001</v>
      </c>
      <c r="BK78" s="56">
        <v>0</v>
      </c>
      <c r="BL78" s="56">
        <v>4898719.6306491178</v>
      </c>
      <c r="BM78" s="56">
        <v>460013152.08000118</v>
      </c>
      <c r="BN78" s="56">
        <v>8084354432.1727839</v>
      </c>
      <c r="BO78" s="56">
        <v>0</v>
      </c>
      <c r="BP78" s="56">
        <v>8420331137.1095238</v>
      </c>
      <c r="BQ78" s="56">
        <v>836333639.25268888</v>
      </c>
      <c r="BR78" s="56">
        <v>4236767746.690959</v>
      </c>
      <c r="BS78" s="56">
        <v>3998789588.0945163</v>
      </c>
      <c r="BT78" s="56">
        <v>0</v>
      </c>
      <c r="BU78" s="56">
        <v>189369.87</v>
      </c>
      <c r="BV78" s="56">
        <v>846259466.03813303</v>
      </c>
      <c r="BW78" s="56">
        <v>0</v>
      </c>
      <c r="BX78" s="56">
        <v>872809.86000001023</v>
      </c>
      <c r="BY78" s="56">
        <v>0</v>
      </c>
      <c r="BZ78" s="56">
        <v>0</v>
      </c>
      <c r="CA78" s="56">
        <v>265310133.24000013</v>
      </c>
      <c r="CB78" s="56">
        <v>6808796063.3299999</v>
      </c>
      <c r="CC78" s="56">
        <v>39002891.640000001</v>
      </c>
      <c r="CD78" s="56">
        <v>586368377.46000004</v>
      </c>
      <c r="CE78" s="56">
        <v>3669869.9099999997</v>
      </c>
      <c r="CF78" s="56">
        <v>0</v>
      </c>
      <c r="CG78" s="56">
        <v>49234198.159999974</v>
      </c>
      <c r="CH78" s="56">
        <v>19511405.460000109</v>
      </c>
      <c r="CI78" s="56">
        <v>618242991.73999977</v>
      </c>
      <c r="CJ78" s="56">
        <v>115686464234.53633</v>
      </c>
      <c r="CK78" s="56">
        <v>1257819986.7275486</v>
      </c>
      <c r="CL78" s="56">
        <v>927682741.32001793</v>
      </c>
      <c r="CM78" s="56">
        <v>54049782219.215202</v>
      </c>
      <c r="CN78" s="56">
        <v>6699435626.3640375</v>
      </c>
      <c r="CO78" s="56">
        <v>47350346592.851173</v>
      </c>
      <c r="CP78" s="56">
        <v>59451179287.273567</v>
      </c>
      <c r="CQ78" s="56">
        <v>21776890591.467014</v>
      </c>
      <c r="CR78" s="56">
        <v>37674288695.806557</v>
      </c>
      <c r="CS78" s="56">
        <v>2159120757.821629</v>
      </c>
      <c r="CT78" s="56">
        <v>3690865476.3916998</v>
      </c>
      <c r="CU78" s="56">
        <v>3699526.99</v>
      </c>
      <c r="CV78" s="56">
        <v>13958445.169999998</v>
      </c>
      <c r="CW78" s="56">
        <v>22946817126.090443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0</v>
      </c>
      <c r="DM78" s="56">
        <v>649172080962.64404</v>
      </c>
    </row>
    <row r="119" spans="3:3" x14ac:dyDescent="0.25">
      <c r="C119" s="3"/>
    </row>
    <row r="138" spans="1:3" x14ac:dyDescent="0.25">
      <c r="C138" s="3"/>
    </row>
    <row r="139" spans="1:3" x14ac:dyDescent="0.25"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  <row r="142" spans="1:3" x14ac:dyDescent="0.25">
      <c r="A142" s="3"/>
      <c r="B142" s="3"/>
      <c r="C142" s="3"/>
    </row>
    <row r="143" spans="1:3" x14ac:dyDescent="0.25">
      <c r="A143" s="3"/>
      <c r="B143" s="3"/>
      <c r="C143" s="3"/>
    </row>
    <row r="144" spans="1:3" x14ac:dyDescent="0.25">
      <c r="A144" s="3"/>
      <c r="B144" s="3"/>
      <c r="C144" s="3"/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82A0-B534-437A-B5C3-61E3A83B1636}">
  <dimension ref="A1:DM144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10</v>
      </c>
      <c r="B2" s="2"/>
      <c r="C2" s="2"/>
    </row>
    <row r="3" spans="1:117" ht="15" customHeight="1" x14ac:dyDescent="0.3">
      <c r="A3" s="4" t="s">
        <v>357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313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314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315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356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0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1733477528.2799988</v>
      </c>
      <c r="E8" s="21">
        <v>843964102.55999899</v>
      </c>
      <c r="F8" s="21">
        <v>494328543.13999999</v>
      </c>
      <c r="G8" s="21">
        <v>395184882.57999998</v>
      </c>
      <c r="H8" s="21">
        <v>61501816.609999999</v>
      </c>
      <c r="I8" s="21">
        <v>326193573.85000002</v>
      </c>
      <c r="J8" s="21">
        <v>658200.66</v>
      </c>
      <c r="K8" s="21">
        <v>0</v>
      </c>
      <c r="L8" s="21">
        <v>0</v>
      </c>
      <c r="M8" s="21">
        <v>0</v>
      </c>
      <c r="N8" s="21">
        <v>546023.5</v>
      </c>
      <c r="O8" s="21">
        <v>8028120.7400000002</v>
      </c>
      <c r="P8" s="21">
        <v>0</v>
      </c>
      <c r="Q8" s="21">
        <v>43269750.219999999</v>
      </c>
      <c r="R8" s="21">
        <v>0</v>
      </c>
      <c r="S8" s="21">
        <v>0</v>
      </c>
      <c r="T8" s="21">
        <v>115211831.29000001</v>
      </c>
      <c r="U8" s="21">
        <v>0</v>
      </c>
      <c r="V8" s="21">
        <v>87945535.150000006</v>
      </c>
      <c r="W8" s="21">
        <v>360777849.14999998</v>
      </c>
      <c r="X8" s="21">
        <v>7972</v>
      </c>
      <c r="Y8" s="21">
        <v>11737972.76</v>
      </c>
      <c r="Z8" s="21">
        <v>48489565.340000004</v>
      </c>
      <c r="AA8" s="21">
        <v>8926.3700000000008</v>
      </c>
      <c r="AB8" s="21">
        <v>0</v>
      </c>
      <c r="AC8" s="21">
        <v>77513922.420000002</v>
      </c>
      <c r="AD8" s="21">
        <v>509216187.94999999</v>
      </c>
      <c r="AE8" s="21">
        <v>0</v>
      </c>
      <c r="AF8" s="21">
        <v>768733.29</v>
      </c>
      <c r="AG8" s="21">
        <v>35570583.960000001</v>
      </c>
      <c r="AH8" s="21">
        <v>17499684.609999999</v>
      </c>
      <c r="AI8" s="21">
        <v>0</v>
      </c>
      <c r="AJ8" s="21">
        <v>25102.5</v>
      </c>
      <c r="AK8" s="21">
        <v>28898.41</v>
      </c>
      <c r="AL8" s="21">
        <v>0</v>
      </c>
      <c r="AM8" s="21">
        <v>19726468.079999998</v>
      </c>
      <c r="AN8" s="21">
        <v>0</v>
      </c>
      <c r="AO8" s="21">
        <v>0</v>
      </c>
      <c r="AP8" s="21">
        <v>33295434.879999999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386155172.19999999</v>
      </c>
      <c r="BC8" s="21">
        <v>0</v>
      </c>
      <c r="BD8" s="21">
        <v>59369048.200000003</v>
      </c>
      <c r="BE8" s="21">
        <v>0</v>
      </c>
      <c r="BF8" s="21">
        <v>0</v>
      </c>
      <c r="BG8" s="21">
        <v>0</v>
      </c>
      <c r="BH8" s="21">
        <v>0</v>
      </c>
      <c r="BI8" s="21">
        <v>5305098.05</v>
      </c>
      <c r="BJ8" s="21">
        <v>0</v>
      </c>
      <c r="BK8" s="21">
        <v>0</v>
      </c>
      <c r="BL8" s="21">
        <v>0</v>
      </c>
      <c r="BM8" s="21">
        <v>35071432.939999998</v>
      </c>
      <c r="BN8" s="21">
        <v>936875.57</v>
      </c>
      <c r="BO8" s="21">
        <v>0</v>
      </c>
      <c r="BP8" s="21">
        <v>116465354.76000001</v>
      </c>
      <c r="BQ8" s="21">
        <v>377654.7</v>
      </c>
      <c r="BR8" s="21">
        <v>336480222.10000068</v>
      </c>
      <c r="BS8" s="21">
        <v>305283065.62</v>
      </c>
      <c r="BT8" s="21">
        <v>0</v>
      </c>
      <c r="BU8" s="21">
        <v>0</v>
      </c>
      <c r="BV8" s="21">
        <v>3331499.01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23088762.879999999</v>
      </c>
      <c r="CC8" s="21">
        <v>0</v>
      </c>
      <c r="CD8" s="21">
        <v>0</v>
      </c>
      <c r="CE8" s="21">
        <v>347897.58</v>
      </c>
      <c r="CF8" s="21">
        <v>0</v>
      </c>
      <c r="CG8" s="21">
        <v>0</v>
      </c>
      <c r="CH8" s="21">
        <v>0</v>
      </c>
      <c r="CI8" s="21">
        <v>505613522.19000065</v>
      </c>
      <c r="CJ8" s="22">
        <v>491317618.53000015</v>
      </c>
      <c r="CK8" s="21">
        <v>4045600.5599999921</v>
      </c>
      <c r="CL8" s="21">
        <v>0</v>
      </c>
      <c r="CM8" s="22">
        <v>298705149.42000014</v>
      </c>
      <c r="CN8" s="21">
        <v>82516010.329999924</v>
      </c>
      <c r="CO8" s="21">
        <v>216189139.09000021</v>
      </c>
      <c r="CP8" s="22">
        <v>188566868.55000001</v>
      </c>
      <c r="CQ8" s="21">
        <v>23835526.61999999</v>
      </c>
      <c r="CR8" s="21">
        <v>164731341.93000001</v>
      </c>
      <c r="CS8" s="21">
        <v>29226656.649999913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5789869563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833779072.45999992</v>
      </c>
      <c r="E9" s="21">
        <v>363459667.30000007</v>
      </c>
      <c r="F9" s="21">
        <v>382510935.13999987</v>
      </c>
      <c r="G9" s="21">
        <v>87808470.020000026</v>
      </c>
      <c r="H9" s="21">
        <v>14140258.609999996</v>
      </c>
      <c r="I9" s="21">
        <v>309671654.32999998</v>
      </c>
      <c r="J9" s="21">
        <v>1972.46</v>
      </c>
      <c r="K9" s="21">
        <v>0</v>
      </c>
      <c r="L9" s="21">
        <v>0</v>
      </c>
      <c r="M9" s="21">
        <v>0</v>
      </c>
      <c r="N9" s="21">
        <v>0</v>
      </c>
      <c r="O9" s="21">
        <v>13158891.119999999</v>
      </c>
      <c r="P9" s="21">
        <v>0</v>
      </c>
      <c r="Q9" s="21">
        <v>2911768.0399999991</v>
      </c>
      <c r="R9" s="21">
        <v>0</v>
      </c>
      <c r="S9" s="21">
        <v>0</v>
      </c>
      <c r="T9" s="21">
        <v>173328292.31999999</v>
      </c>
      <c r="U9" s="21">
        <v>112114.18</v>
      </c>
      <c r="V9" s="21">
        <v>79447005.489999995</v>
      </c>
      <c r="W9" s="21">
        <v>580406038.95999992</v>
      </c>
      <c r="X9" s="21">
        <v>23190.879999999997</v>
      </c>
      <c r="Y9" s="21">
        <v>14754398.060000002</v>
      </c>
      <c r="Z9" s="21">
        <v>5165858.9899999993</v>
      </c>
      <c r="AA9" s="21">
        <v>41201.67</v>
      </c>
      <c r="AB9" s="21">
        <v>0</v>
      </c>
      <c r="AC9" s="21">
        <v>414551.55</v>
      </c>
      <c r="AD9" s="21">
        <v>246868457.20999998</v>
      </c>
      <c r="AE9" s="21">
        <v>0</v>
      </c>
      <c r="AF9" s="21">
        <v>172944.93</v>
      </c>
      <c r="AG9" s="21">
        <v>213710.6</v>
      </c>
      <c r="AH9" s="21">
        <v>411999.04</v>
      </c>
      <c r="AI9" s="21">
        <v>9452.41</v>
      </c>
      <c r="AJ9" s="21">
        <v>347739.84</v>
      </c>
      <c r="AK9" s="21">
        <v>6635.4500000000007</v>
      </c>
      <c r="AL9" s="21">
        <v>0</v>
      </c>
      <c r="AM9" s="21">
        <v>267527.53000000003</v>
      </c>
      <c r="AN9" s="21">
        <v>28955.360000000004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410271423.16999984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287272.26999999996</v>
      </c>
      <c r="BO9" s="21">
        <v>0</v>
      </c>
      <c r="BP9" s="21">
        <v>65787404.030000001</v>
      </c>
      <c r="BQ9" s="21">
        <v>3682491.21</v>
      </c>
      <c r="BR9" s="21">
        <v>54490777.780000001</v>
      </c>
      <c r="BS9" s="21">
        <v>25082566.359999992</v>
      </c>
      <c r="BT9" s="21">
        <v>0</v>
      </c>
      <c r="BU9" s="21">
        <v>0</v>
      </c>
      <c r="BV9" s="21">
        <v>1437620.8199999998</v>
      </c>
      <c r="BW9" s="21">
        <v>0</v>
      </c>
      <c r="BX9" s="21">
        <v>0</v>
      </c>
      <c r="BY9" s="21">
        <v>0</v>
      </c>
      <c r="BZ9" s="21">
        <v>0</v>
      </c>
      <c r="CA9" s="21">
        <v>568774.89999999991</v>
      </c>
      <c r="CB9" s="21">
        <v>6775518.25</v>
      </c>
      <c r="CC9" s="21">
        <v>2190708.94</v>
      </c>
      <c r="CD9" s="21">
        <v>251631.69</v>
      </c>
      <c r="CE9" s="21">
        <v>0</v>
      </c>
      <c r="CF9" s="21">
        <v>0</v>
      </c>
      <c r="CG9" s="21">
        <v>0</v>
      </c>
      <c r="CH9" s="21">
        <v>1928.9299999999998</v>
      </c>
      <c r="CI9" s="21">
        <v>0</v>
      </c>
      <c r="CJ9" s="22">
        <v>4171719748.0724978</v>
      </c>
      <c r="CK9" s="21">
        <v>0</v>
      </c>
      <c r="CL9" s="21">
        <v>717484.74999999977</v>
      </c>
      <c r="CM9" s="22">
        <v>1817095486.4305024</v>
      </c>
      <c r="CN9" s="21">
        <v>298795386.32999986</v>
      </c>
      <c r="CO9" s="21">
        <v>1518300100.1005025</v>
      </c>
      <c r="CP9" s="22">
        <v>2353906776.8919954</v>
      </c>
      <c r="CQ9" s="21">
        <v>851455614.11000192</v>
      </c>
      <c r="CR9" s="21">
        <v>1502451162.7819934</v>
      </c>
      <c r="CS9" s="21">
        <v>36077695.350000001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7054309253.2625008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3473624873.2100005</v>
      </c>
      <c r="E10" s="21">
        <v>1088746157.4100001</v>
      </c>
      <c r="F10" s="21">
        <v>1282046791.8200002</v>
      </c>
      <c r="G10" s="21">
        <v>1102831923.98</v>
      </c>
      <c r="H10" s="21">
        <v>51525176.959999993</v>
      </c>
      <c r="I10" s="21">
        <v>647262317.05997705</v>
      </c>
      <c r="J10" s="21">
        <v>2922990.74</v>
      </c>
      <c r="K10" s="21">
        <v>26869058.16</v>
      </c>
      <c r="L10" s="21">
        <v>0</v>
      </c>
      <c r="M10" s="21">
        <v>0</v>
      </c>
      <c r="N10" s="21">
        <v>910440</v>
      </c>
      <c r="O10" s="21">
        <v>118759788.69999701</v>
      </c>
      <c r="P10" s="21">
        <v>17276.2</v>
      </c>
      <c r="Q10" s="21">
        <v>80234541.790000007</v>
      </c>
      <c r="R10" s="21">
        <v>0</v>
      </c>
      <c r="S10" s="21">
        <v>0</v>
      </c>
      <c r="T10" s="21">
        <v>990728354.52002001</v>
      </c>
      <c r="U10" s="21">
        <v>13463793</v>
      </c>
      <c r="V10" s="21">
        <v>369515432.13997799</v>
      </c>
      <c r="W10" s="21">
        <v>2335264274.4600401</v>
      </c>
      <c r="X10" s="21">
        <v>2120466.64</v>
      </c>
      <c r="Y10" s="21">
        <v>74257420.030000106</v>
      </c>
      <c r="Z10" s="21">
        <v>67581239.070105895</v>
      </c>
      <c r="AA10" s="21">
        <v>122258.17</v>
      </c>
      <c r="AB10" s="21">
        <v>0</v>
      </c>
      <c r="AC10" s="21">
        <v>34743368.529994406</v>
      </c>
      <c r="AD10" s="21">
        <v>60342526.790080301</v>
      </c>
      <c r="AE10" s="21">
        <v>0</v>
      </c>
      <c r="AF10" s="21">
        <v>4973352.33</v>
      </c>
      <c r="AG10" s="21">
        <v>3694297.91</v>
      </c>
      <c r="AH10" s="21">
        <v>9214987.2400000002</v>
      </c>
      <c r="AI10" s="21">
        <v>289375.48</v>
      </c>
      <c r="AJ10" s="21">
        <v>3941204.85</v>
      </c>
      <c r="AK10" s="21">
        <v>392995.9</v>
      </c>
      <c r="AL10" s="21">
        <v>0</v>
      </c>
      <c r="AM10" s="21">
        <v>76682498.0200001</v>
      </c>
      <c r="AN10" s="21">
        <v>0</v>
      </c>
      <c r="AO10" s="21">
        <v>0</v>
      </c>
      <c r="AP10" s="21">
        <v>429869.93000000098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783435462.49078596</v>
      </c>
      <c r="BE10" s="21">
        <v>0</v>
      </c>
      <c r="BF10" s="21">
        <v>0</v>
      </c>
      <c r="BG10" s="21">
        <v>0</v>
      </c>
      <c r="BH10" s="21">
        <v>0</v>
      </c>
      <c r="BI10" s="21">
        <v>1685860.91</v>
      </c>
      <c r="BJ10" s="21">
        <v>0</v>
      </c>
      <c r="BK10" s="21">
        <v>0</v>
      </c>
      <c r="BL10" s="21">
        <v>0</v>
      </c>
      <c r="BM10" s="21">
        <v>56441038.07</v>
      </c>
      <c r="BN10" s="21">
        <v>191741265.43994901</v>
      </c>
      <c r="BO10" s="21">
        <v>0</v>
      </c>
      <c r="BP10" s="21">
        <v>157107891.83993098</v>
      </c>
      <c r="BQ10" s="21">
        <v>11690644.869999999</v>
      </c>
      <c r="BR10" s="21">
        <v>97711133.959999993</v>
      </c>
      <c r="BS10" s="21">
        <v>57912039.349999599</v>
      </c>
      <c r="BT10" s="21">
        <v>0</v>
      </c>
      <c r="BU10" s="21">
        <v>0</v>
      </c>
      <c r="BV10" s="21">
        <v>5577816.5599999996</v>
      </c>
      <c r="BW10" s="21">
        <v>0</v>
      </c>
      <c r="BX10" s="21">
        <v>270545.12</v>
      </c>
      <c r="BY10" s="21">
        <v>0</v>
      </c>
      <c r="BZ10" s="21">
        <v>0</v>
      </c>
      <c r="CA10" s="21">
        <v>45371299.979999997</v>
      </c>
      <c r="CB10" s="21">
        <v>1086852588.8700099</v>
      </c>
      <c r="CC10" s="21">
        <v>110207553.87</v>
      </c>
      <c r="CD10" s="21">
        <v>192118128.65000001</v>
      </c>
      <c r="CE10" s="21">
        <v>0</v>
      </c>
      <c r="CF10" s="21">
        <v>0</v>
      </c>
      <c r="CG10" s="21">
        <v>239632.62</v>
      </c>
      <c r="CH10" s="21">
        <v>11665874.890000001</v>
      </c>
      <c r="CI10" s="21">
        <v>345613.6</v>
      </c>
      <c r="CJ10" s="22">
        <v>2717856958.8485732</v>
      </c>
      <c r="CK10" s="21">
        <v>21276489</v>
      </c>
      <c r="CL10" s="21">
        <v>275959</v>
      </c>
      <c r="CM10" s="22">
        <v>1438945175.6686633</v>
      </c>
      <c r="CN10" s="21">
        <v>641734267.71064258</v>
      </c>
      <c r="CO10" s="21">
        <v>797210907.95802069</v>
      </c>
      <c r="CP10" s="22">
        <v>1257359335.1799099</v>
      </c>
      <c r="CQ10" s="21">
        <v>439064963.14802802</v>
      </c>
      <c r="CR10" s="21">
        <v>818294372.03188193</v>
      </c>
      <c r="CS10" s="21">
        <v>44645111.390001401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14022760639.159447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-1372.4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-1372.4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-4145.58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-4145.58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1074109297.3500004</v>
      </c>
      <c r="E14" s="21">
        <v>271185956.63000071</v>
      </c>
      <c r="F14" s="21">
        <v>475793382.53999978</v>
      </c>
      <c r="G14" s="21">
        <v>327129958.17999995</v>
      </c>
      <c r="H14" s="21">
        <v>37464916.509999998</v>
      </c>
      <c r="I14" s="21">
        <v>36300280.049999997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18836210.169999998</v>
      </c>
      <c r="P14" s="21">
        <v>0</v>
      </c>
      <c r="Q14" s="21">
        <v>11902678.200000001</v>
      </c>
      <c r="R14" s="21">
        <v>0</v>
      </c>
      <c r="S14" s="21">
        <v>0</v>
      </c>
      <c r="T14" s="21">
        <v>166332005.69999906</v>
      </c>
      <c r="U14" s="21">
        <v>262412.03999999998</v>
      </c>
      <c r="V14" s="21">
        <v>49014845.019999765</v>
      </c>
      <c r="W14" s="21">
        <v>600039571.75999963</v>
      </c>
      <c r="X14" s="21">
        <v>0</v>
      </c>
      <c r="Y14" s="21">
        <v>14010909.030000005</v>
      </c>
      <c r="Z14" s="21">
        <v>31895164.209999993</v>
      </c>
      <c r="AA14" s="21">
        <v>346.52</v>
      </c>
      <c r="AB14" s="21">
        <v>0</v>
      </c>
      <c r="AC14" s="21">
        <v>13439043.409999991</v>
      </c>
      <c r="AD14" s="21">
        <v>136050147.18000025</v>
      </c>
      <c r="AE14" s="21">
        <v>0</v>
      </c>
      <c r="AF14" s="21">
        <v>429650.44999999995</v>
      </c>
      <c r="AG14" s="21">
        <v>0</v>
      </c>
      <c r="AH14" s="21">
        <v>0</v>
      </c>
      <c r="AI14" s="21">
        <v>0</v>
      </c>
      <c r="AJ14" s="21">
        <v>73707.5</v>
      </c>
      <c r="AK14" s="21">
        <v>76890.61</v>
      </c>
      <c r="AL14" s="21">
        <v>0</v>
      </c>
      <c r="AM14" s="21">
        <v>321257.52</v>
      </c>
      <c r="AN14" s="21">
        <v>0</v>
      </c>
      <c r="AO14" s="21">
        <v>0</v>
      </c>
      <c r="AP14" s="21">
        <v>1203988.9799999991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394103732.25001365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966452.74</v>
      </c>
      <c r="BN14" s="21">
        <v>16196474.28999999</v>
      </c>
      <c r="BO14" s="21">
        <v>0</v>
      </c>
      <c r="BP14" s="21">
        <v>55927677.230000019</v>
      </c>
      <c r="BQ14" s="21">
        <v>1052443.82</v>
      </c>
      <c r="BR14" s="21">
        <v>29648324.499999996</v>
      </c>
      <c r="BS14" s="21">
        <v>223283057.88000008</v>
      </c>
      <c r="BT14" s="21">
        <v>0</v>
      </c>
      <c r="BU14" s="21">
        <v>0</v>
      </c>
      <c r="BV14" s="21">
        <v>6643285.9799999995</v>
      </c>
      <c r="BW14" s="21">
        <v>0</v>
      </c>
      <c r="BX14" s="21">
        <v>5275.79</v>
      </c>
      <c r="BY14" s="21">
        <v>0</v>
      </c>
      <c r="BZ14" s="21">
        <v>0</v>
      </c>
      <c r="CA14" s="21">
        <v>3721977.23</v>
      </c>
      <c r="CB14" s="21">
        <v>571043143.89999998</v>
      </c>
      <c r="CC14" s="21">
        <v>1292570.05</v>
      </c>
      <c r="CD14" s="21">
        <v>6111809.8699999992</v>
      </c>
      <c r="CE14" s="21">
        <v>0</v>
      </c>
      <c r="CF14" s="21">
        <v>0</v>
      </c>
      <c r="CG14" s="21">
        <v>0</v>
      </c>
      <c r="CH14" s="21">
        <v>108197.17</v>
      </c>
      <c r="CI14" s="21">
        <v>0</v>
      </c>
      <c r="CJ14" s="22">
        <v>731810250.26999998</v>
      </c>
      <c r="CK14" s="21">
        <v>22314219.57</v>
      </c>
      <c r="CL14" s="21">
        <v>107407.69</v>
      </c>
      <c r="CM14" s="22">
        <v>694632925.45000005</v>
      </c>
      <c r="CN14" s="21">
        <v>396804700.57999998</v>
      </c>
      <c r="CO14" s="21">
        <v>297828224.87</v>
      </c>
      <c r="CP14" s="22">
        <v>14755697.560000002</v>
      </c>
      <c r="CQ14" s="21">
        <v>2739532.37</v>
      </c>
      <c r="CR14" s="21">
        <v>12016165.190000001</v>
      </c>
      <c r="CS14" s="21">
        <v>1281980.0399999989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4234959975.2200146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4200015.8789800704</v>
      </c>
      <c r="AA15" s="21">
        <v>0</v>
      </c>
      <c r="AB15" s="21">
        <v>0</v>
      </c>
      <c r="AC15" s="21">
        <v>0</v>
      </c>
      <c r="AD15" s="21">
        <v>4884518.6610093545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50483622.341349855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1618923.1418536038</v>
      </c>
      <c r="BM15" s="21">
        <v>1890934.99352674</v>
      </c>
      <c r="BN15" s="21">
        <v>827020.29327889648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63905035.30999852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2672362.9867999996</v>
      </c>
      <c r="BJ16" s="21">
        <v>4250455.8130740002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6922818.7998740003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46797</v>
      </c>
      <c r="E17" s="21">
        <v>45492</v>
      </c>
      <c r="F17" s="21">
        <v>1249</v>
      </c>
      <c r="G17" s="21">
        <v>56</v>
      </c>
      <c r="H17" s="21">
        <v>0</v>
      </c>
      <c r="I17" s="21">
        <v>21495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40000</v>
      </c>
      <c r="Z17" s="21">
        <v>214</v>
      </c>
      <c r="AA17" s="21">
        <v>0</v>
      </c>
      <c r="AB17" s="21">
        <v>0</v>
      </c>
      <c r="AC17" s="21">
        <v>115</v>
      </c>
      <c r="AD17" s="21">
        <v>24.73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647104.42000000004</v>
      </c>
      <c r="AU17" s="21">
        <v>8926.5499999999993</v>
      </c>
      <c r="AV17" s="21">
        <v>1582.98</v>
      </c>
      <c r="AW17" s="21">
        <v>0</v>
      </c>
      <c r="AX17" s="21">
        <v>720.81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303.63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414358</v>
      </c>
      <c r="BO17" s="21">
        <v>0</v>
      </c>
      <c r="BP17" s="21">
        <v>3299.14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759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1185700.26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0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4038730.9247379997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4038730.9247379997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6046323670.2400007</v>
      </c>
      <c r="E20" s="21">
        <v>2222136560.8100009</v>
      </c>
      <c r="F20" s="21">
        <v>1701030726.5799999</v>
      </c>
      <c r="G20" s="21">
        <v>2123156382.8500001</v>
      </c>
      <c r="H20" s="21">
        <v>-70424.48000000001</v>
      </c>
      <c r="I20" s="21">
        <v>582922070.55999994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68736978.340000004</v>
      </c>
      <c r="P20" s="21">
        <v>294717.94</v>
      </c>
      <c r="Q20" s="21">
        <v>54220319.379999995</v>
      </c>
      <c r="R20" s="21">
        <v>0</v>
      </c>
      <c r="S20" s="21">
        <v>0</v>
      </c>
      <c r="T20" s="21">
        <v>1536624777.8799999</v>
      </c>
      <c r="U20" s="21">
        <v>639418.91</v>
      </c>
      <c r="V20" s="21">
        <v>429549317.92000002</v>
      </c>
      <c r="W20" s="21">
        <v>1666135365.7</v>
      </c>
      <c r="X20" s="21">
        <v>328217.49</v>
      </c>
      <c r="Y20" s="21">
        <v>200622526.19</v>
      </c>
      <c r="Z20" s="21">
        <v>119296545.00999999</v>
      </c>
      <c r="AA20" s="21">
        <v>0</v>
      </c>
      <c r="AB20" s="21">
        <v>96548.5</v>
      </c>
      <c r="AC20" s="21">
        <v>55870700.859999999</v>
      </c>
      <c r="AD20" s="21">
        <v>791771828.63999999</v>
      </c>
      <c r="AE20" s="21">
        <v>0</v>
      </c>
      <c r="AF20" s="21">
        <v>3116846.56</v>
      </c>
      <c r="AG20" s="21">
        <v>23125714.940000001</v>
      </c>
      <c r="AH20" s="21">
        <v>12446162.98</v>
      </c>
      <c r="AI20" s="21">
        <v>363464.58</v>
      </c>
      <c r="AJ20" s="21">
        <v>174281.45</v>
      </c>
      <c r="AK20" s="21">
        <v>0</v>
      </c>
      <c r="AL20" s="21">
        <v>0</v>
      </c>
      <c r="AM20" s="21">
        <v>55780835.990000002</v>
      </c>
      <c r="AN20" s="21">
        <v>131729.14000000001</v>
      </c>
      <c r="AO20" s="21">
        <v>0</v>
      </c>
      <c r="AP20" s="21">
        <v>1863483.3199999998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776985265.47999978</v>
      </c>
      <c r="BE20" s="21">
        <v>0</v>
      </c>
      <c r="BF20" s="21">
        <v>0</v>
      </c>
      <c r="BG20" s="21">
        <v>0</v>
      </c>
      <c r="BH20" s="21">
        <v>0</v>
      </c>
      <c r="BI20" s="21">
        <v>4095983.12</v>
      </c>
      <c r="BJ20" s="21">
        <v>0</v>
      </c>
      <c r="BK20" s="21">
        <v>0</v>
      </c>
      <c r="BL20" s="21">
        <v>0</v>
      </c>
      <c r="BM20" s="21">
        <v>4365959.5599999996</v>
      </c>
      <c r="BN20" s="21">
        <v>112749279.14</v>
      </c>
      <c r="BO20" s="21">
        <v>0</v>
      </c>
      <c r="BP20" s="21">
        <v>146240792.43000001</v>
      </c>
      <c r="BQ20" s="21">
        <v>5750389.1200000001</v>
      </c>
      <c r="BR20" s="21">
        <v>62872283.43</v>
      </c>
      <c r="BS20" s="21">
        <v>177652437.63999999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5189768.83</v>
      </c>
      <c r="CB20" s="21">
        <v>263571162.74000001</v>
      </c>
      <c r="CC20" s="21">
        <v>4105319.98</v>
      </c>
      <c r="CD20" s="21">
        <v>35102351.32</v>
      </c>
      <c r="CE20" s="21">
        <v>0</v>
      </c>
      <c r="CF20" s="21">
        <v>0</v>
      </c>
      <c r="CG20" s="21">
        <v>15691901.24</v>
      </c>
      <c r="CH20" s="21">
        <v>76515.100000000006</v>
      </c>
      <c r="CI20" s="21">
        <v>1035773.8800000001</v>
      </c>
      <c r="CJ20" s="22">
        <v>866031275.20000005</v>
      </c>
      <c r="CK20" s="21">
        <v>70351655.720000014</v>
      </c>
      <c r="CL20" s="21">
        <v>0</v>
      </c>
      <c r="CM20" s="22">
        <v>528802086.88999999</v>
      </c>
      <c r="CN20" s="21">
        <v>373667913.81</v>
      </c>
      <c r="CO20" s="21">
        <v>155134173.07999998</v>
      </c>
      <c r="CP20" s="22">
        <v>266877532.59</v>
      </c>
      <c r="CQ20" s="21">
        <v>53602867.910000004</v>
      </c>
      <c r="CR20" s="21">
        <v>213274664.68000001</v>
      </c>
      <c r="CS20" s="21">
        <v>38008377.660000004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14169889933.91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188349.5</v>
      </c>
      <c r="E21" s="21">
        <v>188349.5</v>
      </c>
      <c r="F21" s="21">
        <v>0</v>
      </c>
      <c r="G21" s="21">
        <v>0</v>
      </c>
      <c r="H21" s="21">
        <v>0</v>
      </c>
      <c r="I21" s="21">
        <v>16516.580000000002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1551.25</v>
      </c>
      <c r="W21" s="21">
        <v>160110.19</v>
      </c>
      <c r="X21" s="21">
        <v>0</v>
      </c>
      <c r="Y21" s="21">
        <v>3041.08</v>
      </c>
      <c r="Z21" s="21">
        <v>1883.81</v>
      </c>
      <c r="AA21" s="21">
        <v>0</v>
      </c>
      <c r="AB21" s="21">
        <v>0</v>
      </c>
      <c r="AC21" s="21">
        <v>665.64</v>
      </c>
      <c r="AD21" s="21">
        <v>7.77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5.69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13.46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56.16</v>
      </c>
      <c r="BO21" s="21">
        <v>0</v>
      </c>
      <c r="BP21" s="21">
        <v>2472.36</v>
      </c>
      <c r="BQ21" s="21">
        <v>0</v>
      </c>
      <c r="BR21" s="21">
        <v>8810.06</v>
      </c>
      <c r="BS21" s="21">
        <v>2520.2200000000003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386003.77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9013943702.7799988</v>
      </c>
      <c r="E22" s="21">
        <v>5438637239.2399998</v>
      </c>
      <c r="F22" s="21">
        <v>2756085604.98</v>
      </c>
      <c r="G22" s="21">
        <v>819220858.55999994</v>
      </c>
      <c r="H22" s="21">
        <v>20596343.48</v>
      </c>
      <c r="I22" s="21">
        <v>2522062848.0799999</v>
      </c>
      <c r="J22" s="21">
        <v>151248.18</v>
      </c>
      <c r="K22" s="21">
        <v>1400495.38</v>
      </c>
      <c r="L22" s="21">
        <v>0</v>
      </c>
      <c r="M22" s="21">
        <v>0</v>
      </c>
      <c r="N22" s="21">
        <v>18803722.469999999</v>
      </c>
      <c r="O22" s="21">
        <v>104744914</v>
      </c>
      <c r="P22" s="21">
        <v>0</v>
      </c>
      <c r="Q22" s="21">
        <v>278652805.02999997</v>
      </c>
      <c r="R22" s="21">
        <v>0</v>
      </c>
      <c r="S22" s="21">
        <v>0</v>
      </c>
      <c r="T22" s="21">
        <v>1624544490.1800001</v>
      </c>
      <c r="U22" s="21">
        <v>4167322.2</v>
      </c>
      <c r="V22" s="21">
        <v>115070470.12</v>
      </c>
      <c r="W22" s="21">
        <v>4290484771.2800002</v>
      </c>
      <c r="X22" s="21">
        <v>155514.75</v>
      </c>
      <c r="Y22" s="21">
        <v>243303443.11000001</v>
      </c>
      <c r="Z22" s="21">
        <v>216880702.49000001</v>
      </c>
      <c r="AA22" s="21">
        <v>0</v>
      </c>
      <c r="AB22" s="21">
        <v>0</v>
      </c>
      <c r="AC22" s="21">
        <v>3253271.69</v>
      </c>
      <c r="AD22" s="21">
        <v>502856039.58999997</v>
      </c>
      <c r="AE22" s="21">
        <v>0</v>
      </c>
      <c r="AF22" s="21">
        <v>2645139.9700000002</v>
      </c>
      <c r="AG22" s="21">
        <v>540851233.13</v>
      </c>
      <c r="AH22" s="21">
        <v>699992389.05999994</v>
      </c>
      <c r="AI22" s="21">
        <v>5508482.6500000004</v>
      </c>
      <c r="AJ22" s="21">
        <v>12156821.91</v>
      </c>
      <c r="AK22" s="21">
        <v>216693.65</v>
      </c>
      <c r="AL22" s="21">
        <v>0</v>
      </c>
      <c r="AM22" s="21">
        <v>180331441.78999999</v>
      </c>
      <c r="AN22" s="21">
        <v>135040</v>
      </c>
      <c r="AO22" s="21">
        <v>0</v>
      </c>
      <c r="AP22" s="21">
        <v>22956725.469999999</v>
      </c>
      <c r="AQ22" s="21">
        <v>0</v>
      </c>
      <c r="AR22" s="21">
        <v>0</v>
      </c>
      <c r="AS22" s="21">
        <v>0</v>
      </c>
      <c r="AT22" s="21">
        <v>6462828363.2399998</v>
      </c>
      <c r="AU22" s="21">
        <v>1066594961.65</v>
      </c>
      <c r="AV22" s="21">
        <v>-106.99</v>
      </c>
      <c r="AW22" s="21">
        <v>0</v>
      </c>
      <c r="AX22" s="21">
        <v>25611.24</v>
      </c>
      <c r="AY22" s="21">
        <v>0</v>
      </c>
      <c r="AZ22" s="21">
        <v>0</v>
      </c>
      <c r="BA22" s="21">
        <v>0</v>
      </c>
      <c r="BB22" s="21">
        <v>0</v>
      </c>
      <c r="BC22" s="21">
        <v>7406988.9000000004</v>
      </c>
      <c r="BD22" s="21">
        <v>5131981862.5</v>
      </c>
      <c r="BE22" s="21">
        <v>0</v>
      </c>
      <c r="BF22" s="21">
        <v>0</v>
      </c>
      <c r="BG22" s="21">
        <v>0</v>
      </c>
      <c r="BH22" s="21">
        <v>2586778.0299999998</v>
      </c>
      <c r="BI22" s="21">
        <v>6339894.3399999999</v>
      </c>
      <c r="BJ22" s="21">
        <v>773459.88</v>
      </c>
      <c r="BK22" s="21">
        <v>0</v>
      </c>
      <c r="BL22" s="21">
        <v>30635644.859999999</v>
      </c>
      <c r="BM22" s="21">
        <v>0</v>
      </c>
      <c r="BN22" s="21">
        <v>106704289.26000001</v>
      </c>
      <c r="BO22" s="21">
        <v>0</v>
      </c>
      <c r="BP22" s="21">
        <v>474858009.35000002</v>
      </c>
      <c r="BQ22" s="21">
        <v>37539149.829999998</v>
      </c>
      <c r="BR22" s="21">
        <v>884570298.97000003</v>
      </c>
      <c r="BS22" s="21">
        <v>593231978.24000001</v>
      </c>
      <c r="BT22" s="21">
        <v>0</v>
      </c>
      <c r="BU22" s="21">
        <v>0</v>
      </c>
      <c r="BV22" s="21">
        <v>0</v>
      </c>
      <c r="BW22" s="21">
        <v>0</v>
      </c>
      <c r="BX22" s="21">
        <v>72115151.349999994</v>
      </c>
      <c r="BY22" s="21">
        <v>0</v>
      </c>
      <c r="BZ22" s="21">
        <v>0</v>
      </c>
      <c r="CA22" s="21">
        <v>1560944467.47</v>
      </c>
      <c r="CB22" s="21">
        <v>13485931133.32</v>
      </c>
      <c r="CC22" s="21">
        <v>185916360.25999999</v>
      </c>
      <c r="CD22" s="21">
        <v>10660830715.59</v>
      </c>
      <c r="CE22" s="21">
        <v>29720.29</v>
      </c>
      <c r="CF22" s="21">
        <v>0</v>
      </c>
      <c r="CG22" s="21">
        <v>106760638.59</v>
      </c>
      <c r="CH22" s="21">
        <v>1904284182.5599999</v>
      </c>
      <c r="CI22" s="21">
        <v>4905203.05</v>
      </c>
      <c r="CJ22" s="22">
        <v>1913975328.4499998</v>
      </c>
      <c r="CK22" s="21">
        <v>24283293.57</v>
      </c>
      <c r="CL22" s="21">
        <v>30577</v>
      </c>
      <c r="CM22" s="22">
        <v>1094294605.8499999</v>
      </c>
      <c r="CN22" s="21">
        <v>899163.48</v>
      </c>
      <c r="CO22" s="21">
        <v>1093395442.3699999</v>
      </c>
      <c r="CP22" s="22">
        <v>795366852.03000009</v>
      </c>
      <c r="CQ22" s="21">
        <v>17790909.460000001</v>
      </c>
      <c r="CR22" s="21">
        <v>777575942.57000005</v>
      </c>
      <c r="CS22" s="21">
        <v>46684915.090000004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65174321071.760002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111389346.61</v>
      </c>
      <c r="E23" s="21">
        <v>9779227.2000000086</v>
      </c>
      <c r="F23" s="21">
        <v>84568082.406105906</v>
      </c>
      <c r="G23" s="21">
        <v>17042037.003894091</v>
      </c>
      <c r="H23" s="21">
        <v>0</v>
      </c>
      <c r="I23" s="21">
        <v>4536461.7</v>
      </c>
      <c r="J23" s="21">
        <v>0</v>
      </c>
      <c r="K23" s="21">
        <v>718750</v>
      </c>
      <c r="L23" s="21">
        <v>0</v>
      </c>
      <c r="M23" s="21">
        <v>0</v>
      </c>
      <c r="N23" s="21">
        <v>0</v>
      </c>
      <c r="O23" s="21">
        <v>70550673.75999999</v>
      </c>
      <c r="P23" s="21">
        <v>0</v>
      </c>
      <c r="Q23" s="21">
        <v>1245980.3600000001</v>
      </c>
      <c r="R23" s="21">
        <v>0</v>
      </c>
      <c r="S23" s="21">
        <v>0</v>
      </c>
      <c r="T23" s="21">
        <v>48597863.780000009</v>
      </c>
      <c r="U23" s="21">
        <v>101510.77000000002</v>
      </c>
      <c r="V23" s="21">
        <v>15105121.479999995</v>
      </c>
      <c r="W23" s="21">
        <v>21275529.839999996</v>
      </c>
      <c r="X23" s="21">
        <v>0</v>
      </c>
      <c r="Y23" s="21">
        <v>24787953.219999999</v>
      </c>
      <c r="Z23" s="21">
        <v>12335509.370000102</v>
      </c>
      <c r="AA23" s="21">
        <v>0</v>
      </c>
      <c r="AB23" s="21">
        <v>0</v>
      </c>
      <c r="AC23" s="21">
        <v>0</v>
      </c>
      <c r="AD23" s="21">
        <v>2586274.8200000022</v>
      </c>
      <c r="AE23" s="21">
        <v>795143.59</v>
      </c>
      <c r="AF23" s="21">
        <v>771843.63</v>
      </c>
      <c r="AG23" s="21">
        <v>0</v>
      </c>
      <c r="AH23" s="21">
        <v>0</v>
      </c>
      <c r="AI23" s="21">
        <v>0</v>
      </c>
      <c r="AJ23" s="21">
        <v>0</v>
      </c>
      <c r="AK23" s="21">
        <v>14352.57</v>
      </c>
      <c r="AL23" s="21">
        <v>0</v>
      </c>
      <c r="AM23" s="21">
        <v>324033.70999999996</v>
      </c>
      <c r="AN23" s="21">
        <v>0</v>
      </c>
      <c r="AO23" s="21">
        <v>0</v>
      </c>
      <c r="AP23" s="21">
        <v>2949080.3900000104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14171399.810000107</v>
      </c>
      <c r="BE23" s="21">
        <v>-8873.65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15328472.119999999</v>
      </c>
      <c r="BO23" s="21">
        <v>0</v>
      </c>
      <c r="BP23" s="21">
        <v>-14383879.910000002</v>
      </c>
      <c r="BQ23" s="21">
        <v>149114.82</v>
      </c>
      <c r="BR23" s="21">
        <v>4026548.8200000003</v>
      </c>
      <c r="BS23" s="21">
        <v>17256533.6800001</v>
      </c>
      <c r="BT23" s="21">
        <v>0</v>
      </c>
      <c r="BU23" s="21">
        <v>0</v>
      </c>
      <c r="BV23" s="21">
        <v>1759444.4100000001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277439</v>
      </c>
      <c r="CK23" s="21">
        <v>0</v>
      </c>
      <c r="CL23" s="21">
        <v>0</v>
      </c>
      <c r="CM23" s="22">
        <v>277439</v>
      </c>
      <c r="CN23" s="21">
        <v>0</v>
      </c>
      <c r="CO23" s="21">
        <v>277439</v>
      </c>
      <c r="CP23" s="22">
        <v>0</v>
      </c>
      <c r="CQ23" s="21">
        <v>0</v>
      </c>
      <c r="CR23" s="21">
        <v>0</v>
      </c>
      <c r="CS23" s="21">
        <v>115863.70999999999</v>
      </c>
      <c r="CT23" s="21">
        <v>653836.09000000008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357431328.50000024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455468038.60000211</v>
      </c>
      <c r="E24" s="21">
        <v>52950904.760001004</v>
      </c>
      <c r="F24" s="21">
        <v>308536092.34000099</v>
      </c>
      <c r="G24" s="21">
        <v>93981041.500000104</v>
      </c>
      <c r="H24" s="21">
        <v>6510284.6299999999</v>
      </c>
      <c r="I24" s="21">
        <v>87936802.650000498</v>
      </c>
      <c r="J24" s="21">
        <v>0</v>
      </c>
      <c r="K24" s="21">
        <v>0</v>
      </c>
      <c r="L24" s="21">
        <v>0</v>
      </c>
      <c r="M24" s="21">
        <v>0</v>
      </c>
      <c r="N24" s="21">
        <v>219760</v>
      </c>
      <c r="O24" s="21">
        <v>4426433.6900000004</v>
      </c>
      <c r="P24" s="21">
        <v>0</v>
      </c>
      <c r="Q24" s="21">
        <v>3005190.89</v>
      </c>
      <c r="R24" s="21">
        <v>0</v>
      </c>
      <c r="S24" s="21">
        <v>0</v>
      </c>
      <c r="T24" s="21">
        <v>198366517.689978</v>
      </c>
      <c r="U24" s="21">
        <v>22636.43</v>
      </c>
      <c r="V24" s="21">
        <v>145796131.72</v>
      </c>
      <c r="W24" s="21">
        <v>140222885.28</v>
      </c>
      <c r="X24" s="21">
        <v>0</v>
      </c>
      <c r="Y24" s="21">
        <v>5219406.79</v>
      </c>
      <c r="Z24" s="21">
        <v>43408150.7499993</v>
      </c>
      <c r="AA24" s="21">
        <v>0</v>
      </c>
      <c r="AB24" s="21">
        <v>0</v>
      </c>
      <c r="AC24" s="21">
        <v>1737215.0800003</v>
      </c>
      <c r="AD24" s="21">
        <v>3640936.25999982</v>
      </c>
      <c r="AE24" s="21">
        <v>0</v>
      </c>
      <c r="AF24" s="21">
        <v>415033.31</v>
      </c>
      <c r="AG24" s="21">
        <v>0</v>
      </c>
      <c r="AH24" s="21">
        <v>0</v>
      </c>
      <c r="AI24" s="21">
        <v>0</v>
      </c>
      <c r="AJ24" s="21">
        <v>39070</v>
      </c>
      <c r="AK24" s="21">
        <v>800</v>
      </c>
      <c r="AL24" s="21">
        <v>0</v>
      </c>
      <c r="AM24" s="21">
        <v>6859141.0599999996</v>
      </c>
      <c r="AN24" s="21">
        <v>0</v>
      </c>
      <c r="AO24" s="21">
        <v>0</v>
      </c>
      <c r="AP24" s="21">
        <v>1125867.82</v>
      </c>
      <c r="AQ24" s="21">
        <v>0</v>
      </c>
      <c r="AR24" s="21">
        <v>0</v>
      </c>
      <c r="AS24" s="21">
        <v>0</v>
      </c>
      <c r="AT24" s="21">
        <v>450173680.29999799</v>
      </c>
      <c r="AU24" s="21">
        <v>4196088.7</v>
      </c>
      <c r="AV24" s="21">
        <v>2685272.56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301060767.79989302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13837100.119993201</v>
      </c>
      <c r="BO24" s="21">
        <v>0</v>
      </c>
      <c r="BP24" s="21">
        <v>268480992.83999997</v>
      </c>
      <c r="BQ24" s="21">
        <v>0</v>
      </c>
      <c r="BR24" s="21">
        <v>41330328.549999997</v>
      </c>
      <c r="BS24" s="21">
        <v>22418569.499993101</v>
      </c>
      <c r="BT24" s="21">
        <v>0</v>
      </c>
      <c r="BU24" s="21">
        <v>0</v>
      </c>
      <c r="BV24" s="21">
        <v>0</v>
      </c>
      <c r="BW24" s="21">
        <v>0</v>
      </c>
      <c r="BX24" s="21">
        <v>182136.51</v>
      </c>
      <c r="BY24" s="21">
        <v>0</v>
      </c>
      <c r="BZ24" s="21">
        <v>0</v>
      </c>
      <c r="CA24" s="21">
        <v>15709588.51</v>
      </c>
      <c r="CB24" s="21">
        <v>136801165.06999999</v>
      </c>
      <c r="CC24" s="21">
        <v>4971957.66</v>
      </c>
      <c r="CD24" s="21">
        <v>120817344.27</v>
      </c>
      <c r="CE24" s="21">
        <v>0</v>
      </c>
      <c r="CF24" s="21">
        <v>0</v>
      </c>
      <c r="CG24" s="21">
        <v>14822991.560000001</v>
      </c>
      <c r="CH24" s="21">
        <v>28437442.98</v>
      </c>
      <c r="CI24" s="21">
        <v>48808</v>
      </c>
      <c r="CJ24" s="22">
        <v>100000</v>
      </c>
      <c r="CK24" s="21">
        <v>100000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112057.99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2530606595.5698576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50174.43</v>
      </c>
      <c r="E25" s="21">
        <v>46347.4</v>
      </c>
      <c r="F25" s="21">
        <v>2882.75</v>
      </c>
      <c r="G25" s="21">
        <v>944.28</v>
      </c>
      <c r="H25" s="21">
        <v>301</v>
      </c>
      <c r="I25" s="21">
        <v>186393.12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16678.64</v>
      </c>
      <c r="U25" s="21">
        <v>4222.83</v>
      </c>
      <c r="V25" s="21">
        <v>35521.629999999997</v>
      </c>
      <c r="W25" s="21">
        <v>414232.81999999995</v>
      </c>
      <c r="X25" s="21">
        <v>0</v>
      </c>
      <c r="Y25" s="21">
        <v>402.77</v>
      </c>
      <c r="Z25" s="21">
        <v>1435.81</v>
      </c>
      <c r="AA25" s="21">
        <v>0</v>
      </c>
      <c r="AB25" s="21">
        <v>0</v>
      </c>
      <c r="AC25" s="21">
        <v>935.63</v>
      </c>
      <c r="AD25" s="21">
        <v>555.79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4285.71</v>
      </c>
      <c r="AN25" s="21">
        <v>0</v>
      </c>
      <c r="AO25" s="21">
        <v>0</v>
      </c>
      <c r="AP25" s="21">
        <v>0.21</v>
      </c>
      <c r="AQ25" s="21">
        <v>0</v>
      </c>
      <c r="AR25" s="21">
        <v>0</v>
      </c>
      <c r="AS25" s="21">
        <v>0</v>
      </c>
      <c r="AT25" s="21">
        <v>239322.3</v>
      </c>
      <c r="AU25" s="21">
        <v>413.59999999999997</v>
      </c>
      <c r="AV25" s="21">
        <v>2066.3300000000004</v>
      </c>
      <c r="AW25" s="21">
        <v>0</v>
      </c>
      <c r="AX25" s="21">
        <v>97.320000000000007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8105.02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62295.56</v>
      </c>
      <c r="BO25" s="21">
        <v>0</v>
      </c>
      <c r="BP25" s="21">
        <v>1924.79</v>
      </c>
      <c r="BQ25" s="21">
        <v>0</v>
      </c>
      <c r="BR25" s="21">
        <v>0</v>
      </c>
      <c r="BS25" s="21">
        <v>3131.72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213533.48</v>
      </c>
      <c r="CK25" s="21">
        <v>0</v>
      </c>
      <c r="CL25" s="21">
        <v>16830</v>
      </c>
      <c r="CM25" s="22">
        <v>196703.48</v>
      </c>
      <c r="CN25" s="21">
        <v>0</v>
      </c>
      <c r="CO25" s="21">
        <v>196703.48</v>
      </c>
      <c r="CP25" s="22">
        <v>0</v>
      </c>
      <c r="CQ25" s="21">
        <v>0</v>
      </c>
      <c r="CR25" s="21">
        <v>0</v>
      </c>
      <c r="CS25" s="21">
        <v>8343.68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1254374.1899999997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5267448.3736811569</v>
      </c>
      <c r="E26" s="21">
        <v>805822.4939375344</v>
      </c>
      <c r="F26" s="21">
        <v>4461625.8797436226</v>
      </c>
      <c r="G26" s="21">
        <v>0</v>
      </c>
      <c r="H26" s="21">
        <v>32315.400055999999</v>
      </c>
      <c r="I26" s="21">
        <v>123857.69909099999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222737.75323440999</v>
      </c>
      <c r="P26" s="21">
        <v>0</v>
      </c>
      <c r="Q26" s="21">
        <v>103217.431556</v>
      </c>
      <c r="R26" s="21">
        <v>0</v>
      </c>
      <c r="S26" s="21">
        <v>0</v>
      </c>
      <c r="T26" s="21">
        <v>256042.65637899999</v>
      </c>
      <c r="U26" s="21">
        <v>0</v>
      </c>
      <c r="V26" s="21">
        <v>52555.469091300001</v>
      </c>
      <c r="W26" s="21">
        <v>192475.391672225</v>
      </c>
      <c r="X26" s="21">
        <v>0</v>
      </c>
      <c r="Y26" s="21">
        <v>753808.38597950002</v>
      </c>
      <c r="Z26" s="21">
        <v>317360.33678614278</v>
      </c>
      <c r="AA26" s="21">
        <v>0</v>
      </c>
      <c r="AB26" s="21">
        <v>0</v>
      </c>
      <c r="AC26" s="21">
        <v>19270.74440123</v>
      </c>
      <c r="AD26" s="21">
        <v>25911.956503605998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464.61000630000001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10421.1736134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12286.0604599</v>
      </c>
      <c r="BO26" s="21">
        <v>0</v>
      </c>
      <c r="BP26" s="21">
        <v>37449197.863999903</v>
      </c>
      <c r="BQ26" s="21">
        <v>1871241.1050770001</v>
      </c>
      <c r="BR26" s="21">
        <v>4281410.0684932154</v>
      </c>
      <c r="BS26" s="21">
        <v>2643340.2534725415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1164329.57</v>
      </c>
      <c r="CK26" s="21">
        <v>0</v>
      </c>
      <c r="CL26" s="21">
        <v>6698.25</v>
      </c>
      <c r="CM26" s="22">
        <v>172975.09000000003</v>
      </c>
      <c r="CN26" s="21">
        <v>19875.300000000003</v>
      </c>
      <c r="CO26" s="21">
        <v>153099.79</v>
      </c>
      <c r="CP26" s="22">
        <v>984656.2300000001</v>
      </c>
      <c r="CQ26" s="21">
        <v>494157.40000000008</v>
      </c>
      <c r="CR26" s="21">
        <v>490498.83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54799692.303553835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313102737.69999999</v>
      </c>
      <c r="E27" s="21">
        <v>99433532.299999997</v>
      </c>
      <c r="F27" s="21">
        <v>118332388.84999999</v>
      </c>
      <c r="G27" s="21">
        <v>95336816.549999997</v>
      </c>
      <c r="H27" s="21">
        <v>4566163.54</v>
      </c>
      <c r="I27" s="21">
        <v>164865573.74000001</v>
      </c>
      <c r="J27" s="21">
        <v>0</v>
      </c>
      <c r="K27" s="21">
        <v>2700229.23</v>
      </c>
      <c r="L27" s="21">
        <v>0</v>
      </c>
      <c r="M27" s="21">
        <v>0</v>
      </c>
      <c r="N27" s="21">
        <v>0</v>
      </c>
      <c r="O27" s="21">
        <v>15050989.33</v>
      </c>
      <c r="P27" s="21">
        <v>0</v>
      </c>
      <c r="Q27" s="21">
        <v>335407.32</v>
      </c>
      <c r="R27" s="21">
        <v>0</v>
      </c>
      <c r="S27" s="21">
        <v>0</v>
      </c>
      <c r="T27" s="21">
        <v>284660492.80000001</v>
      </c>
      <c r="U27" s="21">
        <v>0</v>
      </c>
      <c r="V27" s="21">
        <v>86855325.930000007</v>
      </c>
      <c r="W27" s="21">
        <v>1093272680.4300001</v>
      </c>
      <c r="X27" s="21">
        <v>0</v>
      </c>
      <c r="Y27" s="21">
        <v>152645017.80000001</v>
      </c>
      <c r="Z27" s="21">
        <v>139878116.44999999</v>
      </c>
      <c r="AA27" s="21">
        <v>0</v>
      </c>
      <c r="AB27" s="21">
        <v>0</v>
      </c>
      <c r="AC27" s="21">
        <v>7598700.2400000002</v>
      </c>
      <c r="AD27" s="21">
        <v>27510328.129999999</v>
      </c>
      <c r="AE27" s="21">
        <v>0</v>
      </c>
      <c r="AF27" s="21">
        <v>100640.19</v>
      </c>
      <c r="AG27" s="21">
        <v>0</v>
      </c>
      <c r="AH27" s="21">
        <v>0</v>
      </c>
      <c r="AI27" s="21">
        <v>0</v>
      </c>
      <c r="AJ27" s="21">
        <v>0</v>
      </c>
      <c r="AK27" s="21">
        <v>25750</v>
      </c>
      <c r="AL27" s="21">
        <v>0</v>
      </c>
      <c r="AM27" s="21">
        <v>21038641.66</v>
      </c>
      <c r="AN27" s="21">
        <v>0</v>
      </c>
      <c r="AO27" s="21">
        <v>0</v>
      </c>
      <c r="AP27" s="21">
        <v>54001962.039999999</v>
      </c>
      <c r="AQ27" s="21">
        <v>0</v>
      </c>
      <c r="AR27" s="21">
        <v>0</v>
      </c>
      <c r="AS27" s="21">
        <v>0</v>
      </c>
      <c r="AT27" s="21">
        <v>689472057.98000002</v>
      </c>
      <c r="AU27" s="21">
        <v>29268106.239999998</v>
      </c>
      <c r="AV27" s="21">
        <v>3368593.81</v>
      </c>
      <c r="AW27" s="21">
        <v>0</v>
      </c>
      <c r="AX27" s="21">
        <v>3637084.28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616731807.58000004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4901191.13</v>
      </c>
      <c r="BN27" s="21">
        <v>50388217.18</v>
      </c>
      <c r="BO27" s="21">
        <v>0</v>
      </c>
      <c r="BP27" s="21">
        <v>738377104.26999998</v>
      </c>
      <c r="BQ27" s="21">
        <v>1854648.52</v>
      </c>
      <c r="BR27" s="21">
        <v>91013804.280000001</v>
      </c>
      <c r="BS27" s="21">
        <v>485752406.10000002</v>
      </c>
      <c r="BT27" s="21">
        <v>0</v>
      </c>
      <c r="BU27" s="21">
        <v>0</v>
      </c>
      <c r="BV27" s="21">
        <v>0</v>
      </c>
      <c r="BW27" s="21">
        <v>0</v>
      </c>
      <c r="BX27" s="21">
        <v>-3454.1</v>
      </c>
      <c r="BY27" s="21">
        <v>0</v>
      </c>
      <c r="BZ27" s="21">
        <v>0</v>
      </c>
      <c r="CA27" s="21">
        <v>411966.9</v>
      </c>
      <c r="CB27" s="21">
        <v>10347393.289999999</v>
      </c>
      <c r="CC27" s="21">
        <v>0</v>
      </c>
      <c r="CD27" s="21">
        <v>25410902.140000001</v>
      </c>
      <c r="CE27" s="21">
        <v>0</v>
      </c>
      <c r="CF27" s="21">
        <v>0</v>
      </c>
      <c r="CG27" s="21">
        <v>0</v>
      </c>
      <c r="CH27" s="21">
        <v>282241.63</v>
      </c>
      <c r="CI27" s="21">
        <v>2547980.96</v>
      </c>
      <c r="CJ27" s="22">
        <v>171885576.22</v>
      </c>
      <c r="CK27" s="21">
        <v>930832.13</v>
      </c>
      <c r="CL27" s="21">
        <v>0</v>
      </c>
      <c r="CM27" s="22">
        <v>151363685.03999999</v>
      </c>
      <c r="CN27" s="21">
        <v>0</v>
      </c>
      <c r="CO27" s="21">
        <v>151363685.03999999</v>
      </c>
      <c r="CP27" s="22">
        <v>19591059.050000001</v>
      </c>
      <c r="CQ27" s="21">
        <v>0</v>
      </c>
      <c r="CR27" s="21">
        <v>19591059.050000001</v>
      </c>
      <c r="CS27" s="21">
        <v>1569047.39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5295425432.3300009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0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32093702.009999998</v>
      </c>
      <c r="E30" s="21">
        <v>10988409.336666666</v>
      </c>
      <c r="F30" s="21">
        <v>10860735.336666666</v>
      </c>
      <c r="G30" s="21">
        <v>10244557.336666666</v>
      </c>
      <c r="H30" s="21">
        <v>2636341.7400000002</v>
      </c>
      <c r="I30" s="21">
        <v>10136961.960000001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1273312.54</v>
      </c>
      <c r="P30" s="21">
        <v>0</v>
      </c>
      <c r="Q30" s="21">
        <v>420307.56</v>
      </c>
      <c r="R30" s="21">
        <v>0</v>
      </c>
      <c r="S30" s="21">
        <v>0</v>
      </c>
      <c r="T30" s="21">
        <v>13373070.42</v>
      </c>
      <c r="U30" s="21">
        <v>0</v>
      </c>
      <c r="V30" s="21">
        <v>5686132.0199999996</v>
      </c>
      <c r="W30" s="21">
        <v>25657204.100000001</v>
      </c>
      <c r="X30" s="21">
        <v>0</v>
      </c>
      <c r="Y30" s="21">
        <v>10439303.189999999</v>
      </c>
      <c r="Z30" s="21">
        <v>23645249.739999998</v>
      </c>
      <c r="AA30" s="21">
        <v>0</v>
      </c>
      <c r="AB30" s="21">
        <v>0</v>
      </c>
      <c r="AC30" s="21">
        <v>1167930.8700000001</v>
      </c>
      <c r="AD30" s="21">
        <v>6137015.7300000004</v>
      </c>
      <c r="AE30" s="21">
        <v>0</v>
      </c>
      <c r="AF30" s="21">
        <v>82300.34</v>
      </c>
      <c r="AG30" s="21">
        <v>0</v>
      </c>
      <c r="AH30" s="21">
        <v>0</v>
      </c>
      <c r="AI30" s="21">
        <v>0</v>
      </c>
      <c r="AJ30" s="21">
        <v>0</v>
      </c>
      <c r="AK30" s="21">
        <v>6036.85</v>
      </c>
      <c r="AL30" s="21">
        <v>0</v>
      </c>
      <c r="AM30" s="21">
        <v>0</v>
      </c>
      <c r="AN30" s="21">
        <v>0</v>
      </c>
      <c r="AO30" s="21">
        <v>0</v>
      </c>
      <c r="AP30" s="21">
        <v>8191059.96</v>
      </c>
      <c r="AQ30" s="21">
        <v>0</v>
      </c>
      <c r="AR30" s="21">
        <v>0</v>
      </c>
      <c r="AS30" s="21">
        <v>0</v>
      </c>
      <c r="AT30" s="21">
        <v>93258031.730000004</v>
      </c>
      <c r="AU30" s="21">
        <v>7313843.8700000001</v>
      </c>
      <c r="AV30" s="21">
        <v>10062852.52</v>
      </c>
      <c r="AW30" s="21">
        <v>0</v>
      </c>
      <c r="AX30" s="21">
        <v>3102307.2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199339496.59999999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16073097.880000001</v>
      </c>
      <c r="BO30" s="21">
        <v>0</v>
      </c>
      <c r="BP30" s="21">
        <v>11128517.08</v>
      </c>
      <c r="BQ30" s="21">
        <v>6125.23</v>
      </c>
      <c r="BR30" s="21">
        <v>10523818.16</v>
      </c>
      <c r="BS30" s="21">
        <v>5170113.46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103226906.04000001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158720048.79000002</v>
      </c>
      <c r="CK30" s="21">
        <v>0</v>
      </c>
      <c r="CL30" s="21">
        <v>0</v>
      </c>
      <c r="CM30" s="22">
        <v>710567.86000001431</v>
      </c>
      <c r="CN30" s="21">
        <v>710567.86000001431</v>
      </c>
      <c r="CO30" s="21">
        <v>0</v>
      </c>
      <c r="CP30" s="22">
        <v>158009480.93000001</v>
      </c>
      <c r="CQ30" s="21">
        <v>0</v>
      </c>
      <c r="CR30" s="21">
        <v>158009480.93000001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758871087.58999968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113482380.12584901</v>
      </c>
      <c r="E31" s="21">
        <v>24640748.970091999</v>
      </c>
      <c r="F31" s="21">
        <v>67183500.685136005</v>
      </c>
      <c r="G31" s="21">
        <v>21658130.470621001</v>
      </c>
      <c r="H31" s="21">
        <v>8329264.1710519996</v>
      </c>
      <c r="I31" s="21">
        <v>57976735.579999998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22453987.357850999</v>
      </c>
      <c r="P31" s="21">
        <v>0</v>
      </c>
      <c r="Q31" s="21">
        <v>16434450.202431999</v>
      </c>
      <c r="R31" s="21">
        <v>0</v>
      </c>
      <c r="S31" s="21">
        <v>0</v>
      </c>
      <c r="T31" s="21">
        <v>28196192.350000001</v>
      </c>
      <c r="U31" s="21">
        <v>0</v>
      </c>
      <c r="V31" s="21">
        <v>12653957.560000001</v>
      </c>
      <c r="W31" s="21">
        <v>66341786.630000003</v>
      </c>
      <c r="X31" s="21">
        <v>0</v>
      </c>
      <c r="Y31" s="21">
        <v>15765241.074496999</v>
      </c>
      <c r="Z31" s="21">
        <v>11765311.475211</v>
      </c>
      <c r="AA31" s="21">
        <v>0</v>
      </c>
      <c r="AB31" s="21">
        <v>0</v>
      </c>
      <c r="AC31" s="21">
        <v>2911741.7376850001</v>
      </c>
      <c r="AD31" s="21">
        <v>40903543.493551001</v>
      </c>
      <c r="AE31" s="21">
        <v>0</v>
      </c>
      <c r="AF31" s="21">
        <v>143894.000008</v>
      </c>
      <c r="AG31" s="21">
        <v>0</v>
      </c>
      <c r="AH31" s="21">
        <v>0</v>
      </c>
      <c r="AI31" s="21">
        <v>0</v>
      </c>
      <c r="AJ31" s="21">
        <v>136104.9</v>
      </c>
      <c r="AK31" s="21">
        <v>12305.719993999999</v>
      </c>
      <c r="AL31" s="21">
        <v>0</v>
      </c>
      <c r="AM31" s="21">
        <v>522369.66502399999</v>
      </c>
      <c r="AN31" s="21">
        <v>0</v>
      </c>
      <c r="AO31" s="21">
        <v>0</v>
      </c>
      <c r="AP31" s="21">
        <v>107004.542503</v>
      </c>
      <c r="AQ31" s="21">
        <v>0</v>
      </c>
      <c r="AR31" s="21">
        <v>0</v>
      </c>
      <c r="AS31" s="21">
        <v>0</v>
      </c>
      <c r="AT31" s="21">
        <v>229842373.474567</v>
      </c>
      <c r="AU31" s="21">
        <v>12080938.500344001</v>
      </c>
      <c r="AV31" s="21">
        <v>9504997.8700009994</v>
      </c>
      <c r="AW31" s="21">
        <v>0</v>
      </c>
      <c r="AX31" s="21">
        <v>4403870.5399740003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1582068.5258259999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1012432.7797749999</v>
      </c>
      <c r="BM31" s="21">
        <v>0</v>
      </c>
      <c r="BN31" s="21">
        <v>100214160.457601</v>
      </c>
      <c r="BO31" s="21">
        <v>0</v>
      </c>
      <c r="BP31" s="21">
        <v>54455346.328175999</v>
      </c>
      <c r="BQ31" s="21">
        <v>35804.000303000001</v>
      </c>
      <c r="BR31" s="21">
        <v>4980109.6104530003</v>
      </c>
      <c r="BS31" s="21">
        <v>61647355.169795997</v>
      </c>
      <c r="BT31" s="21">
        <v>0</v>
      </c>
      <c r="BU31" s="21">
        <v>0</v>
      </c>
      <c r="BV31" s="21">
        <v>1171261.3700000001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2682293.6</v>
      </c>
      <c r="CC31" s="21">
        <v>0</v>
      </c>
      <c r="CD31" s="21">
        <v>8588.4500000000007</v>
      </c>
      <c r="CE31" s="21">
        <v>0</v>
      </c>
      <c r="CF31" s="21">
        <v>0</v>
      </c>
      <c r="CG31" s="21">
        <v>0</v>
      </c>
      <c r="CH31" s="21">
        <v>0</v>
      </c>
      <c r="CI31" s="21">
        <v>3857.15</v>
      </c>
      <c r="CJ31" s="22">
        <v>2892705.59</v>
      </c>
      <c r="CK31" s="21">
        <v>0</v>
      </c>
      <c r="CL31" s="21">
        <v>0</v>
      </c>
      <c r="CM31" s="22">
        <v>2892705.59</v>
      </c>
      <c r="CN31" s="21">
        <v>10200</v>
      </c>
      <c r="CO31" s="21">
        <v>2882505.59</v>
      </c>
      <c r="CP31" s="22">
        <v>0</v>
      </c>
      <c r="CQ31" s="21">
        <v>0</v>
      </c>
      <c r="CR31" s="21">
        <v>0</v>
      </c>
      <c r="CS31" s="21">
        <v>1459198.4166300001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886113632.41910315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29981804.770000022</v>
      </c>
      <c r="E32" s="21">
        <v>657195.82000000053</v>
      </c>
      <c r="F32" s="21">
        <v>2054324.0699999998</v>
      </c>
      <c r="G32" s="21">
        <v>27270284.880000021</v>
      </c>
      <c r="H32" s="21">
        <v>128146.90000000002</v>
      </c>
      <c r="I32" s="21">
        <v>1006705.0999999995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439351.26</v>
      </c>
      <c r="P32" s="21">
        <v>0</v>
      </c>
      <c r="Q32" s="21">
        <v>0</v>
      </c>
      <c r="R32" s="21">
        <v>0</v>
      </c>
      <c r="S32" s="21">
        <v>0</v>
      </c>
      <c r="T32" s="21">
        <v>3836987.6500000036</v>
      </c>
      <c r="U32" s="21">
        <v>10968.55</v>
      </c>
      <c r="V32" s="21">
        <v>699440.6400000006</v>
      </c>
      <c r="W32" s="21">
        <v>1508722.5899999999</v>
      </c>
      <c r="X32" s="21">
        <v>0</v>
      </c>
      <c r="Y32" s="21">
        <v>2023922.5800000008</v>
      </c>
      <c r="Z32" s="21">
        <v>1461745.9800000002</v>
      </c>
      <c r="AA32" s="21">
        <v>21736.930000000004</v>
      </c>
      <c r="AB32" s="21">
        <v>0</v>
      </c>
      <c r="AC32" s="21">
        <v>203176.81</v>
      </c>
      <c r="AD32" s="21">
        <v>270193.69999999995</v>
      </c>
      <c r="AE32" s="21">
        <v>0</v>
      </c>
      <c r="AF32" s="21">
        <v>40156</v>
      </c>
      <c r="AG32" s="21">
        <v>0</v>
      </c>
      <c r="AH32" s="21">
        <v>0</v>
      </c>
      <c r="AI32" s="21">
        <v>0</v>
      </c>
      <c r="AJ32" s="21">
        <v>0</v>
      </c>
      <c r="AK32" s="21">
        <v>474.55</v>
      </c>
      <c r="AL32" s="21">
        <v>0</v>
      </c>
      <c r="AM32" s="21">
        <v>0</v>
      </c>
      <c r="AN32" s="21">
        <v>0</v>
      </c>
      <c r="AO32" s="21">
        <v>0</v>
      </c>
      <c r="AP32" s="21">
        <v>52030.630000000005</v>
      </c>
      <c r="AQ32" s="21">
        <v>0</v>
      </c>
      <c r="AR32" s="21">
        <v>0</v>
      </c>
      <c r="AS32" s="21">
        <v>0</v>
      </c>
      <c r="AT32" s="21">
        <v>98126780.270000115</v>
      </c>
      <c r="AU32" s="21">
        <v>4296872.2499999981</v>
      </c>
      <c r="AV32" s="21">
        <v>4293876.3599999975</v>
      </c>
      <c r="AW32" s="21">
        <v>0</v>
      </c>
      <c r="AX32" s="21">
        <v>4364726.8799999971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-11806.929999999993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95646.11</v>
      </c>
      <c r="BO32" s="21">
        <v>0</v>
      </c>
      <c r="BP32" s="21">
        <v>5276696.0300000012</v>
      </c>
      <c r="BQ32" s="21">
        <v>11.92</v>
      </c>
      <c r="BR32" s="21">
        <v>150418.48999999996</v>
      </c>
      <c r="BS32" s="21">
        <v>633770.70999999903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3367121.85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3014.76</v>
      </c>
      <c r="CK32" s="21">
        <v>3014.76</v>
      </c>
      <c r="CL32" s="21">
        <v>0</v>
      </c>
      <c r="CM32" s="22">
        <v>0</v>
      </c>
      <c r="CN32" s="21">
        <v>0</v>
      </c>
      <c r="CO32" s="21">
        <v>0</v>
      </c>
      <c r="CP32" s="22">
        <v>0</v>
      </c>
      <c r="CQ32" s="21">
        <v>0</v>
      </c>
      <c r="CR32" s="21">
        <v>0</v>
      </c>
      <c r="CS32" s="21">
        <v>23983.959999999988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162306677.30000013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0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1652813.2299999991</v>
      </c>
      <c r="E34" s="21">
        <v>280289.895336079</v>
      </c>
      <c r="F34" s="21">
        <v>1372523.3346639201</v>
      </c>
      <c r="G34" s="21">
        <v>0</v>
      </c>
      <c r="H34" s="21">
        <v>70.790000000000006</v>
      </c>
      <c r="I34" s="21">
        <v>699767.84999999905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51068.906000000003</v>
      </c>
      <c r="P34" s="21">
        <v>0</v>
      </c>
      <c r="Q34" s="21">
        <v>79807.08</v>
      </c>
      <c r="R34" s="21">
        <v>0</v>
      </c>
      <c r="S34" s="21">
        <v>0</v>
      </c>
      <c r="T34" s="21">
        <v>0</v>
      </c>
      <c r="U34" s="21">
        <v>0</v>
      </c>
      <c r="V34" s="21">
        <v>9232.74</v>
      </c>
      <c r="W34" s="21">
        <v>47446.8</v>
      </c>
      <c r="X34" s="21">
        <v>0</v>
      </c>
      <c r="Y34" s="21">
        <v>36698.8848</v>
      </c>
      <c r="Z34" s="21">
        <v>30431.97</v>
      </c>
      <c r="AA34" s="21">
        <v>0</v>
      </c>
      <c r="AB34" s="21">
        <v>0</v>
      </c>
      <c r="AC34" s="21">
        <v>10149.5074</v>
      </c>
      <c r="AD34" s="21">
        <v>112879.9417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682.12</v>
      </c>
      <c r="AQ34" s="21">
        <v>0</v>
      </c>
      <c r="AR34" s="21">
        <v>0</v>
      </c>
      <c r="AS34" s="21">
        <v>0</v>
      </c>
      <c r="AT34" s="21">
        <v>13936778.939999999</v>
      </c>
      <c r="AU34" s="21">
        <v>30798.663499999999</v>
      </c>
      <c r="AV34" s="21">
        <v>4662.12</v>
      </c>
      <c r="AW34" s="21">
        <v>0</v>
      </c>
      <c r="AX34" s="21">
        <v>4662.12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260324.08110000001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1880.0811000000001</v>
      </c>
      <c r="BO34" s="21">
        <v>0</v>
      </c>
      <c r="BP34" s="21">
        <v>89121.29</v>
      </c>
      <c r="BQ34" s="21">
        <v>0</v>
      </c>
      <c r="BR34" s="21">
        <v>0</v>
      </c>
      <c r="BS34" s="21">
        <v>656047.6825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520.5</v>
      </c>
      <c r="CK34" s="21">
        <v>-629.5</v>
      </c>
      <c r="CL34" s="21">
        <v>1150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44646.9712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17760492.269299995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0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802535228.08982325</v>
      </c>
      <c r="E37" s="21">
        <v>227929004.99977201</v>
      </c>
      <c r="F37" s="21">
        <v>519029357.36005098</v>
      </c>
      <c r="G37" s="21">
        <v>55576865.730000302</v>
      </c>
      <c r="H37" s="21">
        <v>317694.18</v>
      </c>
      <c r="I37" s="21">
        <v>83733119.140000597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44749545.829997703</v>
      </c>
      <c r="P37" s="21">
        <v>1346287.2</v>
      </c>
      <c r="Q37" s="21">
        <v>5655957.9699999997</v>
      </c>
      <c r="R37" s="21">
        <v>0</v>
      </c>
      <c r="S37" s="21">
        <v>0</v>
      </c>
      <c r="T37" s="21">
        <v>199319679.65998501</v>
      </c>
      <c r="U37" s="21">
        <v>0</v>
      </c>
      <c r="V37" s="21">
        <v>31292711.489994299</v>
      </c>
      <c r="W37" s="21">
        <v>599912184.84001398</v>
      </c>
      <c r="X37" s="21">
        <v>0</v>
      </c>
      <c r="Y37" s="21">
        <v>103860286.33999801</v>
      </c>
      <c r="Z37" s="21">
        <v>104011329.31998</v>
      </c>
      <c r="AA37" s="21">
        <v>0</v>
      </c>
      <c r="AB37" s="21">
        <v>0</v>
      </c>
      <c r="AC37" s="21">
        <v>13954076.960000699</v>
      </c>
      <c r="AD37" s="21">
        <v>44278201.239703298</v>
      </c>
      <c r="AE37" s="21">
        <v>0</v>
      </c>
      <c r="AF37" s="21">
        <v>338866.76</v>
      </c>
      <c r="AG37" s="21">
        <v>0</v>
      </c>
      <c r="AH37" s="21">
        <v>0</v>
      </c>
      <c r="AI37" s="21">
        <v>0</v>
      </c>
      <c r="AJ37" s="21">
        <v>260462</v>
      </c>
      <c r="AK37" s="21">
        <v>48605.15</v>
      </c>
      <c r="AL37" s="21">
        <v>0</v>
      </c>
      <c r="AM37" s="21">
        <v>35731744.579998501</v>
      </c>
      <c r="AN37" s="21">
        <v>0</v>
      </c>
      <c r="AO37" s="21">
        <v>0</v>
      </c>
      <c r="AP37" s="21">
        <v>5285094.0500001302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84562581.719981998</v>
      </c>
      <c r="BE37" s="21">
        <v>-105899.7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14804710.649998199</v>
      </c>
      <c r="BO37" s="21">
        <v>0</v>
      </c>
      <c r="BP37" s="21">
        <v>22421698.359999899</v>
      </c>
      <c r="BQ37" s="21">
        <v>3074757.11</v>
      </c>
      <c r="BR37" s="21">
        <v>18305250.91</v>
      </c>
      <c r="BS37" s="21">
        <v>54674118.340000004</v>
      </c>
      <c r="BT37" s="21">
        <v>0</v>
      </c>
      <c r="BU37" s="21">
        <v>0</v>
      </c>
      <c r="BV37" s="21">
        <v>13565872.810000001</v>
      </c>
      <c r="BW37" s="21">
        <v>0</v>
      </c>
      <c r="BX37" s="21">
        <v>0</v>
      </c>
      <c r="BY37" s="21">
        <v>0</v>
      </c>
      <c r="BZ37" s="21">
        <v>0</v>
      </c>
      <c r="CA37" s="21">
        <v>215938.4</v>
      </c>
      <c r="CB37" s="21">
        <v>48360626.25</v>
      </c>
      <c r="CC37" s="21">
        <v>0</v>
      </c>
      <c r="CD37" s="21">
        <v>3451661.44</v>
      </c>
      <c r="CE37" s="21">
        <v>161330.17000000001</v>
      </c>
      <c r="CF37" s="21">
        <v>0</v>
      </c>
      <c r="CG37" s="21">
        <v>0</v>
      </c>
      <c r="CH37" s="21">
        <v>0</v>
      </c>
      <c r="CI37" s="21">
        <v>0</v>
      </c>
      <c r="CJ37" s="22">
        <v>711252032.5300107</v>
      </c>
      <c r="CK37" s="21">
        <v>11434.99</v>
      </c>
      <c r="CL37" s="21">
        <v>0</v>
      </c>
      <c r="CM37" s="22">
        <v>225665003.38999999</v>
      </c>
      <c r="CN37" s="21">
        <v>27016025.07</v>
      </c>
      <c r="CO37" s="21">
        <v>198648978.31999999</v>
      </c>
      <c r="CP37" s="22">
        <v>485575594.1500107</v>
      </c>
      <c r="CQ37" s="21">
        <v>0</v>
      </c>
      <c r="CR37" s="21">
        <v>485575594.1500107</v>
      </c>
      <c r="CS37" s="21">
        <v>2895476.33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3054271230.1194873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0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0</v>
      </c>
    </row>
    <row r="41" spans="1:117" ht="12.75" customHeight="1" x14ac:dyDescent="0.3">
      <c r="A41" s="64" t="s">
        <v>214</v>
      </c>
      <c r="B41" s="20">
        <v>1047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2.75" customHeight="1" x14ac:dyDescent="0.3">
      <c r="A42" s="64" t="s">
        <v>216</v>
      </c>
      <c r="B42" s="20">
        <v>1048</v>
      </c>
      <c r="C42" s="65" t="s">
        <v>147</v>
      </c>
      <c r="D42" s="22">
        <v>142091692.05001062</v>
      </c>
      <c r="E42" s="21">
        <v>75430983.210006014</v>
      </c>
      <c r="F42" s="21">
        <v>23466010.370000143</v>
      </c>
      <c r="G42" s="21">
        <v>43194698.470004469</v>
      </c>
      <c r="H42" s="21">
        <v>0</v>
      </c>
      <c r="I42" s="21">
        <v>89138993.720000595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5546462.2800000096</v>
      </c>
      <c r="P42" s="21">
        <v>0</v>
      </c>
      <c r="Q42" s="21">
        <v>25664.71</v>
      </c>
      <c r="R42" s="21">
        <v>0</v>
      </c>
      <c r="S42" s="21">
        <v>0</v>
      </c>
      <c r="T42" s="21">
        <v>141508174.6599952</v>
      </c>
      <c r="U42" s="21">
        <v>0</v>
      </c>
      <c r="V42" s="21">
        <v>40802724.28000053</v>
      </c>
      <c r="W42" s="21">
        <v>407331101.25999463</v>
      </c>
      <c r="X42" s="21">
        <v>0</v>
      </c>
      <c r="Y42" s="21">
        <v>7133884.6200000001</v>
      </c>
      <c r="Z42" s="21">
        <v>7305010.239994376</v>
      </c>
      <c r="AA42" s="21">
        <v>0</v>
      </c>
      <c r="AB42" s="21">
        <v>0</v>
      </c>
      <c r="AC42" s="21">
        <v>2350169.4799999092</v>
      </c>
      <c r="AD42" s="21">
        <v>10275644.450000484</v>
      </c>
      <c r="AE42" s="21">
        <v>0</v>
      </c>
      <c r="AF42" s="21">
        <v>0</v>
      </c>
      <c r="AG42" s="21">
        <v>4152473.69</v>
      </c>
      <c r="AH42" s="21">
        <v>2101235.75</v>
      </c>
      <c r="AI42" s="21">
        <v>181372.92</v>
      </c>
      <c r="AJ42" s="21">
        <v>0</v>
      </c>
      <c r="AK42" s="21">
        <v>0</v>
      </c>
      <c r="AL42" s="21">
        <v>0</v>
      </c>
      <c r="AM42" s="21">
        <v>71457.159999999989</v>
      </c>
      <c r="AN42" s="21">
        <v>0</v>
      </c>
      <c r="AO42" s="21">
        <v>0</v>
      </c>
      <c r="AP42" s="21">
        <v>381104.40999999992</v>
      </c>
      <c r="AQ42" s="21">
        <v>0</v>
      </c>
      <c r="AR42" s="21">
        <v>0</v>
      </c>
      <c r="AS42" s="21">
        <v>0</v>
      </c>
      <c r="AT42" s="21">
        <v>843907523.23996961</v>
      </c>
      <c r="AU42" s="21">
        <v>43258847.620007165</v>
      </c>
      <c r="AV42" s="21">
        <v>19610430.430001192</v>
      </c>
      <c r="AW42" s="21">
        <v>0</v>
      </c>
      <c r="AX42" s="21">
        <v>552693549.92996871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1644384580.6200671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551424.93000079179</v>
      </c>
      <c r="BM42" s="21">
        <v>0</v>
      </c>
      <c r="BN42" s="21">
        <v>471833579.97971618</v>
      </c>
      <c r="BO42" s="21">
        <v>0</v>
      </c>
      <c r="BP42" s="21">
        <v>189696969.84000114</v>
      </c>
      <c r="BQ42" s="21">
        <v>0</v>
      </c>
      <c r="BR42" s="21">
        <v>939539.84999999928</v>
      </c>
      <c r="BS42" s="21">
        <v>162698986.35999981</v>
      </c>
      <c r="BT42" s="21">
        <v>0</v>
      </c>
      <c r="BU42" s="21">
        <v>0</v>
      </c>
      <c r="BV42" s="21">
        <v>71457.159999999989</v>
      </c>
      <c r="BW42" s="21">
        <v>0</v>
      </c>
      <c r="BX42" s="21">
        <v>138154.90000000002</v>
      </c>
      <c r="BY42" s="21">
        <v>0</v>
      </c>
      <c r="BZ42" s="21">
        <v>0</v>
      </c>
      <c r="CA42" s="21">
        <v>17027850.199999996</v>
      </c>
      <c r="CB42" s="21">
        <v>129712489.10000034</v>
      </c>
      <c r="CC42" s="21">
        <v>6438537.9500000002</v>
      </c>
      <c r="CD42" s="21">
        <v>126765772.09000002</v>
      </c>
      <c r="CE42" s="21">
        <v>0</v>
      </c>
      <c r="CF42" s="21">
        <v>0</v>
      </c>
      <c r="CG42" s="21">
        <v>5535699.0900000036</v>
      </c>
      <c r="CH42" s="21">
        <v>56568229.600000009</v>
      </c>
      <c r="CI42" s="21">
        <v>0</v>
      </c>
      <c r="CJ42" s="22">
        <v>125169410.99000001</v>
      </c>
      <c r="CK42" s="21">
        <v>0</v>
      </c>
      <c r="CL42" s="21">
        <v>0</v>
      </c>
      <c r="CM42" s="22">
        <v>14335219.15</v>
      </c>
      <c r="CN42" s="21">
        <v>0</v>
      </c>
      <c r="CO42" s="21">
        <v>14335219.15</v>
      </c>
      <c r="CP42" s="22">
        <v>110834191.84</v>
      </c>
      <c r="CQ42" s="21">
        <v>0</v>
      </c>
      <c r="CR42" s="21">
        <v>110834191.84</v>
      </c>
      <c r="CS42" s="21">
        <v>33609.54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5257433809.0997276</v>
      </c>
    </row>
    <row r="43" spans="1:117" ht="14.1" customHeight="1" x14ac:dyDescent="0.3">
      <c r="A43" s="64" t="s">
        <v>218</v>
      </c>
      <c r="B43" s="20">
        <v>1049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4.1" customHeight="1" x14ac:dyDescent="0.3">
      <c r="A44" s="64" t="s">
        <v>220</v>
      </c>
      <c r="B44" s="20">
        <v>1050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1051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1052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1053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1054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1055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0</v>
      </c>
    </row>
    <row r="50" spans="1:117" ht="12.75" customHeight="1" x14ac:dyDescent="0.3">
      <c r="A50" s="64" t="s">
        <v>232</v>
      </c>
      <c r="B50" s="20">
        <v>1056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1057</v>
      </c>
      <c r="C51" s="65" t="s">
        <v>147</v>
      </c>
      <c r="D51" s="22">
        <v>54399975.669999994</v>
      </c>
      <c r="E51" s="21">
        <v>39772374.206057429</v>
      </c>
      <c r="F51" s="21">
        <v>7957184.3438054984</v>
      </c>
      <c r="G51" s="21">
        <v>6670417.1201370666</v>
      </c>
      <c r="H51" s="21">
        <v>153905.46</v>
      </c>
      <c r="I51" s="21">
        <v>38813215.209999904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2428596.5099999998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21490435.969999999</v>
      </c>
      <c r="W51" s="21">
        <v>255489615.63</v>
      </c>
      <c r="X51" s="21">
        <v>0</v>
      </c>
      <c r="Y51" s="21">
        <v>178963869.27999821</v>
      </c>
      <c r="Z51" s="21">
        <v>44641097.57000076</v>
      </c>
      <c r="AA51" s="21">
        <v>0</v>
      </c>
      <c r="AB51" s="21">
        <v>0</v>
      </c>
      <c r="AC51" s="21">
        <v>2006513.14</v>
      </c>
      <c r="AD51" s="21">
        <v>13844639.5</v>
      </c>
      <c r="AE51" s="21">
        <v>0</v>
      </c>
      <c r="AF51" s="21">
        <v>3500</v>
      </c>
      <c r="AG51" s="21">
        <v>0</v>
      </c>
      <c r="AH51" s="21">
        <v>0</v>
      </c>
      <c r="AI51" s="21">
        <v>0</v>
      </c>
      <c r="AJ51" s="21">
        <v>0</v>
      </c>
      <c r="AK51" s="21">
        <v>600</v>
      </c>
      <c r="AL51" s="21">
        <v>0</v>
      </c>
      <c r="AM51" s="21">
        <v>1082.5999999999999</v>
      </c>
      <c r="AN51" s="21">
        <v>0</v>
      </c>
      <c r="AO51" s="21">
        <v>0</v>
      </c>
      <c r="AP51" s="21">
        <v>12370381.64999993</v>
      </c>
      <c r="AQ51" s="21">
        <v>0</v>
      </c>
      <c r="AR51" s="21">
        <v>0</v>
      </c>
      <c r="AS51" s="21">
        <v>0</v>
      </c>
      <c r="AT51" s="21">
        <v>117183279.41000001</v>
      </c>
      <c r="AU51" s="21">
        <v>2777323.02</v>
      </c>
      <c r="AV51" s="21">
        <v>10057022.449999999</v>
      </c>
      <c r="AW51" s="21">
        <v>0</v>
      </c>
      <c r="AX51" s="21">
        <v>2188042.5700000003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63657177.420000002</v>
      </c>
      <c r="BE51" s="21">
        <v>273545.34000000003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266791625.34999999</v>
      </c>
      <c r="BO51" s="21">
        <v>0</v>
      </c>
      <c r="BP51" s="21">
        <v>183219511.75999999</v>
      </c>
      <c r="BQ51" s="21">
        <v>444184</v>
      </c>
      <c r="BR51" s="21">
        <v>3827058.72</v>
      </c>
      <c r="BS51" s="21">
        <v>50867975.149999999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157113.16999999998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1326051286.549999</v>
      </c>
    </row>
    <row r="52" spans="1:117" ht="12.75" customHeight="1" x14ac:dyDescent="0.3">
      <c r="A52" s="64" t="s">
        <v>236</v>
      </c>
      <c r="B52" s="20">
        <v>1058</v>
      </c>
      <c r="C52" s="65" t="s">
        <v>147</v>
      </c>
      <c r="D52" s="22">
        <v>12094324.940000001</v>
      </c>
      <c r="E52" s="21">
        <v>1646230.79</v>
      </c>
      <c r="F52" s="21">
        <v>10448094.15</v>
      </c>
      <c r="G52" s="21">
        <v>0</v>
      </c>
      <c r="H52" s="21">
        <v>0</v>
      </c>
      <c r="I52" s="21">
        <v>3407894.13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14168.7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111421202.38</v>
      </c>
      <c r="X52" s="21">
        <v>0</v>
      </c>
      <c r="Y52" s="21">
        <v>2818803.8</v>
      </c>
      <c r="Z52" s="21">
        <v>2851174.93</v>
      </c>
      <c r="AA52" s="21">
        <v>0</v>
      </c>
      <c r="AB52" s="21">
        <v>0</v>
      </c>
      <c r="AC52" s="21">
        <v>59237468.740000002</v>
      </c>
      <c r="AD52" s="21">
        <v>4382131.9000000004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2396575.66</v>
      </c>
      <c r="AQ52" s="21">
        <v>0</v>
      </c>
      <c r="AR52" s="21">
        <v>0</v>
      </c>
      <c r="AS52" s="21">
        <v>0</v>
      </c>
      <c r="AT52" s="21">
        <v>5685073.1900000004</v>
      </c>
      <c r="AU52" s="21">
        <v>1998358.63</v>
      </c>
      <c r="AV52" s="21">
        <v>1344080.01</v>
      </c>
      <c r="AW52" s="21">
        <v>0</v>
      </c>
      <c r="AX52" s="21">
        <v>1174496.52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196322396.68000001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1.05</v>
      </c>
      <c r="BM52" s="21">
        <v>11689119.92</v>
      </c>
      <c r="BN52" s="21">
        <v>200060326.56</v>
      </c>
      <c r="BO52" s="21">
        <v>0</v>
      </c>
      <c r="BP52" s="21">
        <v>2066868.3</v>
      </c>
      <c r="BQ52" s="21">
        <v>0</v>
      </c>
      <c r="BR52" s="21">
        <v>0</v>
      </c>
      <c r="BS52" s="21">
        <v>212775852.66999999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102453.53</v>
      </c>
      <c r="CF52" s="21">
        <v>0</v>
      </c>
      <c r="CG52" s="21">
        <v>0</v>
      </c>
      <c r="CH52" s="21">
        <v>0</v>
      </c>
      <c r="CI52" s="21">
        <v>0</v>
      </c>
      <c r="CJ52" s="22">
        <v>296387885.04000002</v>
      </c>
      <c r="CK52" s="21">
        <v>0</v>
      </c>
      <c r="CL52" s="21">
        <v>0</v>
      </c>
      <c r="CM52" s="22">
        <v>296387885.04000002</v>
      </c>
      <c r="CN52" s="21">
        <v>296387885.04000002</v>
      </c>
      <c r="CO52" s="21">
        <v>0</v>
      </c>
      <c r="CP52" s="22">
        <v>0</v>
      </c>
      <c r="CQ52" s="21">
        <v>0</v>
      </c>
      <c r="CR52" s="21">
        <v>0</v>
      </c>
      <c r="CS52" s="21">
        <v>839.1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1128231496.3799999</v>
      </c>
    </row>
    <row r="53" spans="1:117" ht="12.75" customHeight="1" x14ac:dyDescent="0.3">
      <c r="A53" s="64" t="s">
        <v>238</v>
      </c>
      <c r="B53" s="20">
        <v>1059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0</v>
      </c>
    </row>
    <row r="54" spans="1:117" ht="12.75" customHeight="1" x14ac:dyDescent="0.3">
      <c r="A54" s="64" t="s">
        <v>240</v>
      </c>
      <c r="B54" s="20">
        <v>1060</v>
      </c>
      <c r="C54" s="65" t="s">
        <v>147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242</v>
      </c>
      <c r="B55" s="20">
        <v>1061</v>
      </c>
      <c r="C55" s="65" t="s">
        <v>147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486582961.41000003</v>
      </c>
      <c r="CK55" s="21">
        <v>0</v>
      </c>
      <c r="CL55" s="21">
        <v>0</v>
      </c>
      <c r="CM55" s="22">
        <v>300438923.13000005</v>
      </c>
      <c r="CN55" s="21">
        <v>83879197.100000039</v>
      </c>
      <c r="CO55" s="21">
        <v>216559726.03000003</v>
      </c>
      <c r="CP55" s="22">
        <v>186144038.27999997</v>
      </c>
      <c r="CQ55" s="21">
        <v>21389121.979999989</v>
      </c>
      <c r="CR55" s="21">
        <v>164754916.29999998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486582961.40999985</v>
      </c>
    </row>
    <row r="56" spans="1:117" ht="12.75" customHeight="1" x14ac:dyDescent="0.3">
      <c r="A56" s="64" t="s">
        <v>244</v>
      </c>
      <c r="B56" s="20">
        <v>2001</v>
      </c>
      <c r="C56" s="65" t="s">
        <v>147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82680553.998500302</v>
      </c>
      <c r="CK56" s="21">
        <v>-261.67149999999998</v>
      </c>
      <c r="CL56" s="21">
        <v>0</v>
      </c>
      <c r="CM56" s="22">
        <v>94819025.220000297</v>
      </c>
      <c r="CN56" s="21">
        <v>1554000.5499999986</v>
      </c>
      <c r="CO56" s="21">
        <v>93265024.6700003</v>
      </c>
      <c r="CP56" s="22">
        <v>-12138209.550000001</v>
      </c>
      <c r="CQ56" s="21">
        <v>-28.549999999999997</v>
      </c>
      <c r="CR56" s="21">
        <v>-12138181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82680553.998500273</v>
      </c>
    </row>
    <row r="57" spans="1:117" ht="12.75" customHeight="1" x14ac:dyDescent="0.3">
      <c r="A57" s="64" t="s">
        <v>246</v>
      </c>
      <c r="B57" s="20">
        <v>2002</v>
      </c>
      <c r="C57" s="65" t="s">
        <v>247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249</v>
      </c>
      <c r="B58" s="20">
        <v>2005</v>
      </c>
      <c r="C58" s="65" t="s">
        <v>247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251</v>
      </c>
      <c r="B59" s="20">
        <v>2006</v>
      </c>
      <c r="C59" s="65" t="s">
        <v>252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3082348.0199999996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132410877.25999945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135493225.27999946</v>
      </c>
    </row>
    <row r="60" spans="1:117" ht="12.75" customHeight="1" x14ac:dyDescent="0.3">
      <c r="A60" s="64" t="s">
        <v>254</v>
      </c>
      <c r="B60" s="20">
        <v>2007</v>
      </c>
      <c r="C60" s="65" t="s">
        <v>247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1870062.3500000003</v>
      </c>
      <c r="BE60" s="21">
        <v>195454.48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223033926.18000039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225099443.01000041</v>
      </c>
    </row>
    <row r="61" spans="1:117" ht="12.75" customHeight="1" x14ac:dyDescent="0.3">
      <c r="A61" s="64" t="s">
        <v>256</v>
      </c>
      <c r="B61" s="20">
        <v>2008</v>
      </c>
      <c r="C61" s="65" t="s">
        <v>247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0</v>
      </c>
    </row>
    <row r="62" spans="1:117" ht="12.75" customHeight="1" x14ac:dyDescent="0.3">
      <c r="A62" s="64" t="s">
        <v>258</v>
      </c>
      <c r="B62" s="20">
        <v>3001</v>
      </c>
      <c r="C62" s="65" t="s">
        <v>252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1135217051.6469364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1135217051.6469364</v>
      </c>
    </row>
    <row r="63" spans="1:117" ht="12.75" customHeight="1" x14ac:dyDescent="0.3">
      <c r="A63" s="64" t="s">
        <v>260</v>
      </c>
      <c r="B63" s="20">
        <v>3002</v>
      </c>
      <c r="C63" s="65" t="s">
        <v>252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1687568257.6799998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1687568257.6799998</v>
      </c>
    </row>
    <row r="64" spans="1:117" ht="12.75" customHeight="1" x14ac:dyDescent="0.3">
      <c r="A64" s="64" t="s">
        <v>262</v>
      </c>
      <c r="B64" s="20">
        <v>3003</v>
      </c>
      <c r="C64" s="65" t="s">
        <v>252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39105.599999999999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14113859472.289999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14113898577.889999</v>
      </c>
    </row>
    <row r="65" spans="1:117" ht="12.75" customHeight="1" x14ac:dyDescent="0.3">
      <c r="A65" s="64" t="s">
        <v>264</v>
      </c>
      <c r="B65" s="20">
        <v>3004</v>
      </c>
      <c r="C65" s="65" t="s">
        <v>252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248993.86000000002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51781739.61999999</v>
      </c>
      <c r="CW65" s="21">
        <v>15350552612.689999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15402583346.169998</v>
      </c>
    </row>
    <row r="66" spans="1:117" ht="12.75" customHeight="1" x14ac:dyDescent="0.3">
      <c r="A66" s="64" t="s">
        <v>266</v>
      </c>
      <c r="B66" s="20">
        <v>3005</v>
      </c>
      <c r="C66" s="65" t="s">
        <v>252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224852.15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218025028.32000381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218249880.47000381</v>
      </c>
    </row>
    <row r="67" spans="1:117" ht="12.75" customHeight="1" x14ac:dyDescent="0.3">
      <c r="A67" s="64" t="s">
        <v>268</v>
      </c>
      <c r="B67" s="20">
        <v>3006</v>
      </c>
      <c r="C67" s="65" t="s">
        <v>252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281533602.40999991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14456899607.494497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14738433209.904497</v>
      </c>
    </row>
    <row r="68" spans="1:117" ht="12.75" customHeight="1" x14ac:dyDescent="0.3">
      <c r="A68" s="64" t="s">
        <v>270</v>
      </c>
      <c r="B68" s="20">
        <v>3007</v>
      </c>
      <c r="C68" s="65" t="s">
        <v>252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18342.04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12765853.630000001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12784195.67</v>
      </c>
    </row>
    <row r="69" spans="1:117" ht="12.75" customHeight="1" x14ac:dyDescent="0.3">
      <c r="A69" s="64" t="s">
        <v>272</v>
      </c>
      <c r="B69" s="20">
        <v>3008</v>
      </c>
      <c r="C69" s="65" t="s">
        <v>252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175822638.86000001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3128626463.3200002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3304449102.1800003</v>
      </c>
    </row>
    <row r="70" spans="1:117" ht="12.75" customHeight="1" x14ac:dyDescent="0.3">
      <c r="A70" s="64" t="s">
        <v>274</v>
      </c>
      <c r="B70" s="20">
        <v>3009</v>
      </c>
      <c r="C70" s="65" t="s">
        <v>252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88104919.250000104</v>
      </c>
      <c r="BE70" s="21">
        <v>48804090.75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1091131398.6500001</v>
      </c>
      <c r="CK70" s="21">
        <v>0</v>
      </c>
      <c r="CL70" s="21">
        <v>0</v>
      </c>
      <c r="CM70" s="22">
        <v>1091131398.6500001</v>
      </c>
      <c r="CN70" s="21">
        <v>254121962.13</v>
      </c>
      <c r="CO70" s="21">
        <v>837009436.51999998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14378849474.452129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15606889883.102131</v>
      </c>
    </row>
    <row r="71" spans="1:117" ht="12.75" customHeight="1" x14ac:dyDescent="0.3">
      <c r="A71" s="64" t="s">
        <v>276</v>
      </c>
      <c r="B71" s="20">
        <v>3011</v>
      </c>
      <c r="C71" s="65" t="s">
        <v>252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119683573.024142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3808712472.6678309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3928396045.6919727</v>
      </c>
    </row>
    <row r="72" spans="1:117" ht="12.75" customHeight="1" x14ac:dyDescent="0.3">
      <c r="A72" s="64" t="s">
        <v>278</v>
      </c>
      <c r="B72" s="20">
        <v>3012</v>
      </c>
      <c r="C72" s="65" t="s">
        <v>252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94323977.449999839</v>
      </c>
      <c r="CK72" s="21">
        <v>0</v>
      </c>
      <c r="CL72" s="21">
        <v>0</v>
      </c>
      <c r="CM72" s="22">
        <v>94323977.449999839</v>
      </c>
      <c r="CN72" s="21">
        <v>1780821.3199999996</v>
      </c>
      <c r="CO72" s="21">
        <v>92543156.129999846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19773927312.740002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19868251290.189999</v>
      </c>
    </row>
    <row r="73" spans="1:117" ht="12.75" customHeight="1" x14ac:dyDescent="0.3">
      <c r="A73" s="64" t="s">
        <v>280</v>
      </c>
      <c r="B73" s="20">
        <v>3016</v>
      </c>
      <c r="C73" s="65" t="s">
        <v>252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500172622.819996</v>
      </c>
      <c r="BE73" s="21">
        <v>102004487.20999999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2">
        <v>589036804.97000074</v>
      </c>
      <c r="CK73" s="21">
        <v>24295226.439999998</v>
      </c>
      <c r="CL73" s="21">
        <v>1344043.3299999977</v>
      </c>
      <c r="CM73" s="22">
        <v>190566337.26000115</v>
      </c>
      <c r="CN73" s="21">
        <v>3440643.2599999984</v>
      </c>
      <c r="CO73" s="21">
        <v>187125694.00000116</v>
      </c>
      <c r="CP73" s="22">
        <v>372831197.93999964</v>
      </c>
      <c r="CQ73" s="21">
        <v>32094618.290000085</v>
      </c>
      <c r="CR73" s="21">
        <v>340736579.64999956</v>
      </c>
      <c r="CS73" s="21">
        <v>6068966.4300000127</v>
      </c>
      <c r="CT73" s="21">
        <v>0</v>
      </c>
      <c r="CU73" s="21">
        <v>0</v>
      </c>
      <c r="CV73" s="21">
        <v>0</v>
      </c>
      <c r="CW73" s="21">
        <v>969471003.20997453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2">
        <v>0</v>
      </c>
      <c r="DD73" s="21">
        <v>0</v>
      </c>
      <c r="DE73" s="21">
        <v>0</v>
      </c>
      <c r="DF73" s="22">
        <v>0</v>
      </c>
      <c r="DG73" s="21">
        <v>0</v>
      </c>
      <c r="DH73" s="21">
        <v>0</v>
      </c>
      <c r="DI73" s="22">
        <v>0</v>
      </c>
      <c r="DJ73" s="21">
        <v>0</v>
      </c>
      <c r="DK73" s="21">
        <v>0</v>
      </c>
      <c r="DL73" s="21">
        <v>0</v>
      </c>
      <c r="DM73" s="21">
        <v>2166753884.6399713</v>
      </c>
    </row>
    <row r="74" spans="1:117" ht="13.8" x14ac:dyDescent="0.3">
      <c r="A74" s="64" t="s">
        <v>282</v>
      </c>
      <c r="B74" s="20">
        <v>3017</v>
      </c>
      <c r="C74" s="65" t="s">
        <v>252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780026569.42937374</v>
      </c>
      <c r="BE74" s="21">
        <v>621069193.50003052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2">
        <v>1374508.71</v>
      </c>
      <c r="CK74" s="21">
        <v>0</v>
      </c>
      <c r="CL74" s="21">
        <v>0</v>
      </c>
      <c r="CM74" s="22">
        <v>1374508.71</v>
      </c>
      <c r="CN74" s="21">
        <v>17915.329999999998</v>
      </c>
      <c r="CO74" s="21">
        <v>1356593.38</v>
      </c>
      <c r="CP74" s="22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14011408755.628933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2">
        <v>0</v>
      </c>
      <c r="DD74" s="21">
        <v>0</v>
      </c>
      <c r="DE74" s="21">
        <v>0</v>
      </c>
      <c r="DF74" s="22">
        <v>0</v>
      </c>
      <c r="DG74" s="21">
        <v>0</v>
      </c>
      <c r="DH74" s="21">
        <v>0</v>
      </c>
      <c r="DI74" s="22">
        <v>0</v>
      </c>
      <c r="DJ74" s="21">
        <v>0</v>
      </c>
      <c r="DK74" s="21">
        <v>0</v>
      </c>
      <c r="DL74" s="21">
        <v>0</v>
      </c>
      <c r="DM74" s="21">
        <v>15413879027.268339</v>
      </c>
    </row>
    <row r="75" spans="1:117" ht="12.75" customHeight="1" x14ac:dyDescent="0.3">
      <c r="A75" s="64" t="s">
        <v>284</v>
      </c>
      <c r="B75" s="20">
        <v>3018</v>
      </c>
      <c r="C75" s="65" t="s">
        <v>252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-9158.09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2">
        <v>0</v>
      </c>
      <c r="CK75" s="21">
        <v>0</v>
      </c>
      <c r="CL75" s="21">
        <v>0</v>
      </c>
      <c r="CM75" s="22">
        <v>0</v>
      </c>
      <c r="CN75" s="21">
        <v>0</v>
      </c>
      <c r="CO75" s="21">
        <v>0</v>
      </c>
      <c r="CP75" s="22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27577759235.790619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2">
        <v>0</v>
      </c>
      <c r="DD75" s="21">
        <v>0</v>
      </c>
      <c r="DE75" s="21">
        <v>0</v>
      </c>
      <c r="DF75" s="22">
        <v>0</v>
      </c>
      <c r="DG75" s="21">
        <v>0</v>
      </c>
      <c r="DH75" s="21">
        <v>0</v>
      </c>
      <c r="DI75" s="22">
        <v>0</v>
      </c>
      <c r="DJ75" s="21">
        <v>0</v>
      </c>
      <c r="DK75" s="21">
        <v>0</v>
      </c>
      <c r="DL75" s="21">
        <v>0</v>
      </c>
      <c r="DM75" s="21">
        <v>27577750077.700619</v>
      </c>
    </row>
    <row r="76" spans="1:117" ht="12.75" customHeight="1" x14ac:dyDescent="0.3">
      <c r="A76" s="66" t="s">
        <v>286</v>
      </c>
      <c r="B76" s="55">
        <v>9000</v>
      </c>
      <c r="C76" s="65" t="s">
        <v>287</v>
      </c>
      <c r="D76" s="56">
        <v>24249102957.419365</v>
      </c>
      <c r="E76" s="56">
        <v>10772724596.831869</v>
      </c>
      <c r="F76" s="56">
        <v>8250070035.0761728</v>
      </c>
      <c r="G76" s="56">
        <v>5226308325.5113239</v>
      </c>
      <c r="H76" s="56">
        <v>207832575.50110802</v>
      </c>
      <c r="I76" s="56">
        <v>4967013237.1090698</v>
      </c>
      <c r="J76" s="56">
        <v>3734412.0400000005</v>
      </c>
      <c r="K76" s="56">
        <v>31688532.77</v>
      </c>
      <c r="L76" s="56">
        <v>0</v>
      </c>
      <c r="M76" s="56">
        <v>0</v>
      </c>
      <c r="N76" s="56">
        <v>20479945.969999999</v>
      </c>
      <c r="O76" s="56">
        <v>499472230.98708016</v>
      </c>
      <c r="P76" s="56">
        <v>1658281.3399999999</v>
      </c>
      <c r="Q76" s="56">
        <v>498497846.18398792</v>
      </c>
      <c r="R76" s="56">
        <v>0</v>
      </c>
      <c r="S76" s="56">
        <v>0</v>
      </c>
      <c r="T76" s="56">
        <v>5524900079.7963552</v>
      </c>
      <c r="U76" s="56">
        <v>18784398.909999996</v>
      </c>
      <c r="V76" s="56">
        <v>1491023448.0190642</v>
      </c>
      <c r="W76" s="56">
        <v>12556355049.491718</v>
      </c>
      <c r="X76" s="56">
        <v>2635361.7599999998</v>
      </c>
      <c r="Y76" s="56">
        <v>1063178308.9952728</v>
      </c>
      <c r="Z76" s="56">
        <v>885163112.74105775</v>
      </c>
      <c r="AA76" s="56">
        <v>194469.65999999997</v>
      </c>
      <c r="AB76" s="56">
        <v>96548.5</v>
      </c>
      <c r="AC76" s="56">
        <v>276432988.03948146</v>
      </c>
      <c r="AD76" s="56">
        <v>2405957995.4325476</v>
      </c>
      <c r="AE76" s="56">
        <v>795143.59</v>
      </c>
      <c r="AF76" s="56">
        <v>14002901.760008002</v>
      </c>
      <c r="AG76" s="56">
        <v>607608014.23000002</v>
      </c>
      <c r="AH76" s="56">
        <v>741666458.67999995</v>
      </c>
      <c r="AI76" s="56">
        <v>6352148.04</v>
      </c>
      <c r="AJ76" s="56">
        <v>17154494.949999999</v>
      </c>
      <c r="AK76" s="56">
        <v>831038.85999400006</v>
      </c>
      <c r="AL76" s="56">
        <v>0</v>
      </c>
      <c r="AM76" s="56">
        <v>397662785.07502258</v>
      </c>
      <c r="AN76" s="56">
        <v>295724.5</v>
      </c>
      <c r="AO76" s="56">
        <v>0</v>
      </c>
      <c r="AP76" s="56">
        <v>146610816.36250934</v>
      </c>
      <c r="AQ76" s="56">
        <v>0</v>
      </c>
      <c r="AR76" s="56">
        <v>0</v>
      </c>
      <c r="AS76" s="56">
        <v>0</v>
      </c>
      <c r="AT76" s="56">
        <v>9005300368.4945354</v>
      </c>
      <c r="AU76" s="56">
        <v>1171825479.2938514</v>
      </c>
      <c r="AV76" s="56">
        <v>60935330.450002186</v>
      </c>
      <c r="AW76" s="56">
        <v>0</v>
      </c>
      <c r="AX76" s="56">
        <v>571595169.40994275</v>
      </c>
      <c r="AY76" s="56">
        <v>0</v>
      </c>
      <c r="AZ76" s="56">
        <v>0</v>
      </c>
      <c r="BA76" s="56">
        <v>0</v>
      </c>
      <c r="BB76" s="56">
        <v>386155172.19999999</v>
      </c>
      <c r="BC76" s="56">
        <v>7406988.9000000004</v>
      </c>
      <c r="BD76" s="56">
        <v>10728705908.042633</v>
      </c>
      <c r="BE76" s="56">
        <v>158771.99000000005</v>
      </c>
      <c r="BF76" s="56">
        <v>0</v>
      </c>
      <c r="BG76" s="56">
        <v>0</v>
      </c>
      <c r="BH76" s="56">
        <v>2586778.0299999998</v>
      </c>
      <c r="BI76" s="56">
        <v>24137930.331537999</v>
      </c>
      <c r="BJ76" s="56">
        <v>5023915.6930740001</v>
      </c>
      <c r="BK76" s="56">
        <v>0</v>
      </c>
      <c r="BL76" s="56">
        <v>33818426.761629395</v>
      </c>
      <c r="BM76" s="56">
        <v>115326129.35352673</v>
      </c>
      <c r="BN76" s="56">
        <v>1579360288.5320964</v>
      </c>
      <c r="BO76" s="56">
        <v>0</v>
      </c>
      <c r="BP76" s="56">
        <v>2514672969.9821081</v>
      </c>
      <c r="BQ76" s="56">
        <v>67528660.255380005</v>
      </c>
      <c r="BR76" s="56">
        <v>1645160138.2589467</v>
      </c>
      <c r="BS76" s="56">
        <v>2459645866.1057615</v>
      </c>
      <c r="BT76" s="56">
        <v>0</v>
      </c>
      <c r="BU76" s="56">
        <v>0</v>
      </c>
      <c r="BV76" s="56">
        <v>33558258.119999997</v>
      </c>
      <c r="BW76" s="56">
        <v>0</v>
      </c>
      <c r="BX76" s="56">
        <v>72707809.570000008</v>
      </c>
      <c r="BY76" s="56">
        <v>0</v>
      </c>
      <c r="BZ76" s="56">
        <v>0</v>
      </c>
      <c r="CA76" s="56">
        <v>1755755660.3100002</v>
      </c>
      <c r="CB76" s="56">
        <v>15765166277.270012</v>
      </c>
      <c r="CC76" s="56">
        <v>315123008.71000004</v>
      </c>
      <c r="CD76" s="56">
        <v>11170868905.510002</v>
      </c>
      <c r="CE76" s="56">
        <v>641401.57000000007</v>
      </c>
      <c r="CF76" s="56">
        <v>0</v>
      </c>
      <c r="CG76" s="56">
        <v>143050863.09999999</v>
      </c>
      <c r="CH76" s="56">
        <v>2001424612.8599999</v>
      </c>
      <c r="CI76" s="56">
        <v>514500758.83000064</v>
      </c>
      <c r="CJ76" s="56">
        <v>12930041191.249582</v>
      </c>
      <c r="CK76" s="56">
        <v>143315649.12850001</v>
      </c>
      <c r="CL76" s="56">
        <v>1156106.6899999997</v>
      </c>
      <c r="CM76" s="56">
        <v>6959735561.6991653</v>
      </c>
      <c r="CN76" s="56">
        <v>2203995193.1606426</v>
      </c>
      <c r="CO76" s="56">
        <v>4755740368.5385227</v>
      </c>
      <c r="CP76" s="56">
        <v>5825833873.7319164</v>
      </c>
      <c r="CQ76" s="56">
        <v>1410372664.44803</v>
      </c>
      <c r="CR76" s="56">
        <v>4415461209.283886</v>
      </c>
      <c r="CS76" s="56">
        <v>202345675.43783131</v>
      </c>
      <c r="CT76" s="56">
        <v>653836.09000000008</v>
      </c>
      <c r="CU76" s="56">
        <v>0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56">
        <v>0</v>
      </c>
      <c r="DB76" s="56">
        <v>0</v>
      </c>
      <c r="DC76" s="56">
        <v>0</v>
      </c>
      <c r="DD76" s="56">
        <v>0</v>
      </c>
      <c r="DE76" s="56">
        <v>0</v>
      </c>
      <c r="DF76" s="56">
        <v>0</v>
      </c>
      <c r="DG76" s="56">
        <v>0</v>
      </c>
      <c r="DH76" s="56">
        <v>0</v>
      </c>
      <c r="DI76" s="56">
        <v>0</v>
      </c>
      <c r="DJ76" s="56">
        <v>0</v>
      </c>
      <c r="DK76" s="56">
        <v>0</v>
      </c>
      <c r="DL76" s="56">
        <v>0</v>
      </c>
      <c r="DM76" s="56">
        <v>131922363857.42612</v>
      </c>
    </row>
    <row r="77" spans="1:117" ht="13.8" x14ac:dyDescent="0.3">
      <c r="A77" s="66" t="s">
        <v>289</v>
      </c>
      <c r="B77" s="55">
        <v>9001</v>
      </c>
      <c r="C77" s="65" t="s">
        <v>290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0</v>
      </c>
      <c r="AF77" s="56">
        <v>0</v>
      </c>
      <c r="AG77" s="56">
        <v>0</v>
      </c>
      <c r="AH77" s="56">
        <v>0</v>
      </c>
      <c r="AI77" s="56">
        <v>0</v>
      </c>
      <c r="AJ77" s="56">
        <v>0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</v>
      </c>
      <c r="AU77" s="56">
        <v>0</v>
      </c>
      <c r="AV77" s="56">
        <v>0</v>
      </c>
      <c r="AW77" s="56">
        <v>0</v>
      </c>
      <c r="AX77" s="56">
        <v>0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1950818471.7235119</v>
      </c>
      <c r="BE77" s="56">
        <v>772073225.94003057</v>
      </c>
      <c r="BF77" s="56">
        <v>0</v>
      </c>
      <c r="BG77" s="56">
        <v>0</v>
      </c>
      <c r="BH77" s="56">
        <v>0</v>
      </c>
      <c r="BI77" s="56">
        <v>0</v>
      </c>
      <c r="BJ77" s="56">
        <v>0</v>
      </c>
      <c r="BK77" s="56">
        <v>0</v>
      </c>
      <c r="BL77" s="56">
        <v>0</v>
      </c>
      <c r="BM77" s="56">
        <v>0</v>
      </c>
      <c r="BN77" s="56">
        <v>0</v>
      </c>
      <c r="BO77" s="56">
        <v>0</v>
      </c>
      <c r="BP77" s="56">
        <v>0</v>
      </c>
      <c r="BQ77" s="56">
        <v>0</v>
      </c>
      <c r="BR77" s="56">
        <v>0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0</v>
      </c>
      <c r="BZ77" s="56">
        <v>0</v>
      </c>
      <c r="CA77" s="56">
        <v>0</v>
      </c>
      <c r="CB77" s="56">
        <v>0</v>
      </c>
      <c r="CC77" s="56">
        <v>0</v>
      </c>
      <c r="CD77" s="56">
        <v>0</v>
      </c>
      <c r="CE77" s="56">
        <v>0</v>
      </c>
      <c r="CF77" s="56">
        <v>0</v>
      </c>
      <c r="CG77" s="56">
        <v>0</v>
      </c>
      <c r="CH77" s="56">
        <v>0</v>
      </c>
      <c r="CI77" s="56">
        <v>0</v>
      </c>
      <c r="CJ77" s="56">
        <v>1775866689.7800007</v>
      </c>
      <c r="CK77" s="56">
        <v>24295226.439999998</v>
      </c>
      <c r="CL77" s="56">
        <v>1344043.3299999977</v>
      </c>
      <c r="CM77" s="56">
        <v>1377396222.0700011</v>
      </c>
      <c r="CN77" s="56">
        <v>259361342.03999999</v>
      </c>
      <c r="CO77" s="56">
        <v>1118034880.0300012</v>
      </c>
      <c r="CP77" s="56">
        <v>372831197.93999964</v>
      </c>
      <c r="CQ77" s="56">
        <v>32094618.290000085</v>
      </c>
      <c r="CR77" s="56">
        <v>340736579.64999956</v>
      </c>
      <c r="CS77" s="56">
        <v>6068966.4300000127</v>
      </c>
      <c r="CT77" s="56">
        <v>0</v>
      </c>
      <c r="CU77" s="56">
        <v>0</v>
      </c>
      <c r="CV77" s="56">
        <v>51781739.61999999</v>
      </c>
      <c r="CW77" s="56">
        <v>130979087405.00093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0</v>
      </c>
      <c r="DM77" s="56">
        <v>135535696498.49446</v>
      </c>
    </row>
    <row r="78" spans="1:117" ht="13.8" x14ac:dyDescent="0.3">
      <c r="A78" s="66" t="s">
        <v>292</v>
      </c>
      <c r="B78" s="55">
        <v>9003</v>
      </c>
      <c r="C78" s="65" t="s">
        <v>293</v>
      </c>
      <c r="D78" s="56">
        <v>24249102957.419365</v>
      </c>
      <c r="E78" s="56">
        <v>10772724596.831869</v>
      </c>
      <c r="F78" s="56">
        <v>8250070035.0761728</v>
      </c>
      <c r="G78" s="56">
        <v>5226308325.5113239</v>
      </c>
      <c r="H78" s="56">
        <v>207832575.50110802</v>
      </c>
      <c r="I78" s="56">
        <v>4967013237.1090698</v>
      </c>
      <c r="J78" s="56">
        <v>3734412.0400000005</v>
      </c>
      <c r="K78" s="56">
        <v>31688532.77</v>
      </c>
      <c r="L78" s="56">
        <v>0</v>
      </c>
      <c r="M78" s="56">
        <v>0</v>
      </c>
      <c r="N78" s="56">
        <v>20479945.969999999</v>
      </c>
      <c r="O78" s="56">
        <v>499472230.98708016</v>
      </c>
      <c r="P78" s="56">
        <v>1658281.3399999999</v>
      </c>
      <c r="Q78" s="56">
        <v>498497846.18398792</v>
      </c>
      <c r="R78" s="56">
        <v>0</v>
      </c>
      <c r="S78" s="56">
        <v>0</v>
      </c>
      <c r="T78" s="56">
        <v>5524900079.7963552</v>
      </c>
      <c r="U78" s="56">
        <v>18784398.909999996</v>
      </c>
      <c r="V78" s="56">
        <v>1491023448.0190642</v>
      </c>
      <c r="W78" s="56">
        <v>12556355049.491718</v>
      </c>
      <c r="X78" s="56">
        <v>2635361.7599999998</v>
      </c>
      <c r="Y78" s="56">
        <v>1063178308.9952728</v>
      </c>
      <c r="Z78" s="56">
        <v>885163112.74105775</v>
      </c>
      <c r="AA78" s="56">
        <v>194469.65999999997</v>
      </c>
      <c r="AB78" s="56">
        <v>96548.5</v>
      </c>
      <c r="AC78" s="56">
        <v>276432988.03948146</v>
      </c>
      <c r="AD78" s="56">
        <v>2405957995.4325476</v>
      </c>
      <c r="AE78" s="56">
        <v>795143.59</v>
      </c>
      <c r="AF78" s="56">
        <v>14002901.760008002</v>
      </c>
      <c r="AG78" s="56">
        <v>607608014.23000002</v>
      </c>
      <c r="AH78" s="56">
        <v>741666458.67999995</v>
      </c>
      <c r="AI78" s="56">
        <v>6352148.04</v>
      </c>
      <c r="AJ78" s="56">
        <v>17154494.949999999</v>
      </c>
      <c r="AK78" s="56">
        <v>831038.85999400006</v>
      </c>
      <c r="AL78" s="56">
        <v>0</v>
      </c>
      <c r="AM78" s="56">
        <v>397662785.07502258</v>
      </c>
      <c r="AN78" s="56">
        <v>295724.5</v>
      </c>
      <c r="AO78" s="56">
        <v>0</v>
      </c>
      <c r="AP78" s="56">
        <v>146610816.36250934</v>
      </c>
      <c r="AQ78" s="56">
        <v>0</v>
      </c>
      <c r="AR78" s="56">
        <v>0</v>
      </c>
      <c r="AS78" s="56">
        <v>0</v>
      </c>
      <c r="AT78" s="56">
        <v>9005300368.4945354</v>
      </c>
      <c r="AU78" s="56">
        <v>1171825479.2938514</v>
      </c>
      <c r="AV78" s="56">
        <v>60935330.450002186</v>
      </c>
      <c r="AW78" s="56">
        <v>0</v>
      </c>
      <c r="AX78" s="56">
        <v>571595169.40994275</v>
      </c>
      <c r="AY78" s="56">
        <v>0</v>
      </c>
      <c r="AZ78" s="56">
        <v>0</v>
      </c>
      <c r="BA78" s="56">
        <v>0</v>
      </c>
      <c r="BB78" s="56">
        <v>386155172.19999999</v>
      </c>
      <c r="BC78" s="56">
        <v>7406988.9000000004</v>
      </c>
      <c r="BD78" s="56">
        <v>12679524379.766146</v>
      </c>
      <c r="BE78" s="56">
        <v>772231997.93003058</v>
      </c>
      <c r="BF78" s="56">
        <v>0</v>
      </c>
      <c r="BG78" s="56">
        <v>0</v>
      </c>
      <c r="BH78" s="56">
        <v>2586778.0299999998</v>
      </c>
      <c r="BI78" s="56">
        <v>24137930.331537999</v>
      </c>
      <c r="BJ78" s="56">
        <v>5023915.6930740001</v>
      </c>
      <c r="BK78" s="56">
        <v>0</v>
      </c>
      <c r="BL78" s="56">
        <v>33818426.761629395</v>
      </c>
      <c r="BM78" s="56">
        <v>115326129.35352673</v>
      </c>
      <c r="BN78" s="56">
        <v>1579360288.5320964</v>
      </c>
      <c r="BO78" s="56">
        <v>0</v>
      </c>
      <c r="BP78" s="56">
        <v>2514672969.9821081</v>
      </c>
      <c r="BQ78" s="56">
        <v>67528660.255380005</v>
      </c>
      <c r="BR78" s="56">
        <v>1645160138.2589467</v>
      </c>
      <c r="BS78" s="56">
        <v>2459645866.1057615</v>
      </c>
      <c r="BT78" s="56">
        <v>0</v>
      </c>
      <c r="BU78" s="56">
        <v>0</v>
      </c>
      <c r="BV78" s="56">
        <v>33558258.119999997</v>
      </c>
      <c r="BW78" s="56">
        <v>0</v>
      </c>
      <c r="BX78" s="56">
        <v>72707809.570000008</v>
      </c>
      <c r="BY78" s="56">
        <v>0</v>
      </c>
      <c r="BZ78" s="56">
        <v>0</v>
      </c>
      <c r="CA78" s="56">
        <v>1755755660.3100002</v>
      </c>
      <c r="CB78" s="56">
        <v>15765166277.270012</v>
      </c>
      <c r="CC78" s="56">
        <v>315123008.71000004</v>
      </c>
      <c r="CD78" s="56">
        <v>11170868905.510002</v>
      </c>
      <c r="CE78" s="56">
        <v>641401.57000000007</v>
      </c>
      <c r="CF78" s="56">
        <v>0</v>
      </c>
      <c r="CG78" s="56">
        <v>143050863.09999999</v>
      </c>
      <c r="CH78" s="56">
        <v>2001424612.8599999</v>
      </c>
      <c r="CI78" s="56">
        <v>514500758.83000064</v>
      </c>
      <c r="CJ78" s="56">
        <v>14705907881.029583</v>
      </c>
      <c r="CK78" s="56">
        <v>167610875.56850001</v>
      </c>
      <c r="CL78" s="56">
        <v>2500150.0199999977</v>
      </c>
      <c r="CM78" s="56">
        <v>8337131783.7691669</v>
      </c>
      <c r="CN78" s="56">
        <v>2463356535.2006426</v>
      </c>
      <c r="CO78" s="56">
        <v>5873775248.5685234</v>
      </c>
      <c r="CP78" s="56">
        <v>6198665071.671916</v>
      </c>
      <c r="CQ78" s="56">
        <v>1442467282.7380302</v>
      </c>
      <c r="CR78" s="56">
        <v>4756197788.9338856</v>
      </c>
      <c r="CS78" s="56">
        <v>208414641.86783132</v>
      </c>
      <c r="CT78" s="56">
        <v>653836.09000000008</v>
      </c>
      <c r="CU78" s="56">
        <v>0</v>
      </c>
      <c r="CV78" s="56">
        <v>51781739.61999999</v>
      </c>
      <c r="CW78" s="56">
        <v>130979087405.00093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0</v>
      </c>
      <c r="DM78" s="56">
        <v>267458060355.92059</v>
      </c>
    </row>
    <row r="119" spans="3:3" x14ac:dyDescent="0.25">
      <c r="C119" s="3"/>
    </row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D451D-7C27-46DB-873C-B0C906D810C0}">
  <dimension ref="A1:DM144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11</v>
      </c>
      <c r="B2" s="2"/>
      <c r="C2" s="2"/>
    </row>
    <row r="3" spans="1:117" ht="15" customHeight="1" x14ac:dyDescent="0.3">
      <c r="A3" s="4" t="s">
        <v>357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313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314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315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356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334736906.94999999</v>
      </c>
      <c r="E7" s="21">
        <v>0</v>
      </c>
      <c r="F7" s="21">
        <v>0</v>
      </c>
      <c r="G7" s="21">
        <v>334736906.94999999</v>
      </c>
      <c r="H7" s="21">
        <v>36941927.890000001</v>
      </c>
      <c r="I7" s="21">
        <v>0</v>
      </c>
      <c r="J7" s="21">
        <v>4152095.42</v>
      </c>
      <c r="K7" s="21">
        <v>0</v>
      </c>
      <c r="L7" s="21">
        <v>0</v>
      </c>
      <c r="M7" s="21">
        <v>0</v>
      </c>
      <c r="N7" s="21">
        <v>0</v>
      </c>
      <c r="O7" s="21">
        <v>150928583.06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31075109.559999999</v>
      </c>
      <c r="Z7" s="21">
        <v>393158171.79000002</v>
      </c>
      <c r="AA7" s="21">
        <v>0</v>
      </c>
      <c r="AB7" s="21">
        <v>16267675.109999999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159453585.91</v>
      </c>
      <c r="AN7" s="21">
        <v>0</v>
      </c>
      <c r="AO7" s="21">
        <v>0</v>
      </c>
      <c r="AP7" s="21">
        <v>6621481.1500000004</v>
      </c>
      <c r="AQ7" s="21">
        <v>0</v>
      </c>
      <c r="AR7" s="21">
        <v>0</v>
      </c>
      <c r="AS7" s="21">
        <v>0</v>
      </c>
      <c r="AT7" s="21">
        <v>32262570.059999999</v>
      </c>
      <c r="AU7" s="21">
        <v>7126341.5800000001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87112991.790000007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130546304.45999999</v>
      </c>
      <c r="BQ7" s="21">
        <v>7840563.54</v>
      </c>
      <c r="BR7" s="21">
        <v>129641368.42</v>
      </c>
      <c r="BS7" s="21">
        <v>0</v>
      </c>
      <c r="BT7" s="21">
        <v>0</v>
      </c>
      <c r="BU7" s="21">
        <v>0</v>
      </c>
      <c r="BV7" s="21">
        <v>30457644.829999998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2765298.52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1561088620.04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1929488885.54</v>
      </c>
      <c r="E8" s="21">
        <v>42470590.509999998</v>
      </c>
      <c r="F8" s="21">
        <v>1255440770.72</v>
      </c>
      <c r="G8" s="21">
        <v>631577524.30999994</v>
      </c>
      <c r="H8" s="21">
        <v>695485695.78999996</v>
      </c>
      <c r="I8" s="21">
        <v>117203707.76000001</v>
      </c>
      <c r="J8" s="21">
        <v>943865.88</v>
      </c>
      <c r="K8" s="21">
        <v>216678.99</v>
      </c>
      <c r="L8" s="21">
        <v>0</v>
      </c>
      <c r="M8" s="21">
        <v>0</v>
      </c>
      <c r="N8" s="21">
        <v>0</v>
      </c>
      <c r="O8" s="21">
        <v>117505020.97</v>
      </c>
      <c r="P8" s="21">
        <v>0</v>
      </c>
      <c r="Q8" s="21">
        <v>131735613.31</v>
      </c>
      <c r="R8" s="21">
        <v>0</v>
      </c>
      <c r="S8" s="21">
        <v>0</v>
      </c>
      <c r="T8" s="21">
        <v>277229929.88</v>
      </c>
      <c r="U8" s="21">
        <v>0</v>
      </c>
      <c r="V8" s="21">
        <v>109750170.16</v>
      </c>
      <c r="W8" s="21">
        <v>238048550.97999999</v>
      </c>
      <c r="X8" s="21">
        <v>44216.959999999999</v>
      </c>
      <c r="Y8" s="21">
        <v>58505119.909999996</v>
      </c>
      <c r="Z8" s="21">
        <v>149182921.72</v>
      </c>
      <c r="AA8" s="21">
        <v>2121.33</v>
      </c>
      <c r="AB8" s="21">
        <v>0</v>
      </c>
      <c r="AC8" s="21">
        <v>2408201.37</v>
      </c>
      <c r="AD8" s="21">
        <v>8640026.25</v>
      </c>
      <c r="AE8" s="21">
        <v>0</v>
      </c>
      <c r="AF8" s="21">
        <v>6607826.1299999999</v>
      </c>
      <c r="AG8" s="21">
        <v>56304756.039999999</v>
      </c>
      <c r="AH8" s="21">
        <v>160825856.53</v>
      </c>
      <c r="AI8" s="21">
        <v>0</v>
      </c>
      <c r="AJ8" s="21">
        <v>53623.69</v>
      </c>
      <c r="AK8" s="21">
        <v>95002.37</v>
      </c>
      <c r="AL8" s="21">
        <v>0</v>
      </c>
      <c r="AM8" s="21">
        <v>21756611.579999998</v>
      </c>
      <c r="AN8" s="21">
        <v>0</v>
      </c>
      <c r="AO8" s="21">
        <v>0</v>
      </c>
      <c r="AP8" s="21">
        <v>4709345.6399999997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54837183.939999998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8348368.6399999997</v>
      </c>
      <c r="BN8" s="21">
        <v>1513350.51</v>
      </c>
      <c r="BO8" s="21">
        <v>0</v>
      </c>
      <c r="BP8" s="21">
        <v>222498558.63999999</v>
      </c>
      <c r="BQ8" s="21">
        <v>4835049.71</v>
      </c>
      <c r="BR8" s="21">
        <v>122101862.62999931</v>
      </c>
      <c r="BS8" s="21">
        <v>35632235.780000001</v>
      </c>
      <c r="BT8" s="21">
        <v>0</v>
      </c>
      <c r="BU8" s="21">
        <v>0</v>
      </c>
      <c r="BV8" s="21">
        <v>54066957.020000003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832407.16</v>
      </c>
      <c r="CF8" s="21">
        <v>0</v>
      </c>
      <c r="CG8" s="21">
        <v>0</v>
      </c>
      <c r="CH8" s="21">
        <v>0</v>
      </c>
      <c r="CI8" s="21">
        <v>2169122</v>
      </c>
      <c r="CJ8" s="22">
        <v>600117325.5599997</v>
      </c>
      <c r="CK8" s="21">
        <v>0</v>
      </c>
      <c r="CL8" s="21">
        <v>55727</v>
      </c>
      <c r="CM8" s="22">
        <v>99966477.859999895</v>
      </c>
      <c r="CN8" s="21">
        <v>3392154</v>
      </c>
      <c r="CO8" s="21">
        <v>96574323.859999895</v>
      </c>
      <c r="CP8" s="22">
        <v>500095120.69999987</v>
      </c>
      <c r="CQ8" s="21">
        <v>137215540.80999988</v>
      </c>
      <c r="CR8" s="21">
        <v>362879579.88999999</v>
      </c>
      <c r="CS8" s="21">
        <v>8453737.709999999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5202149908.079998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1145973938.6799994</v>
      </c>
      <c r="E9" s="21">
        <v>66532217.159999996</v>
      </c>
      <c r="F9" s="21">
        <v>480324084.61999989</v>
      </c>
      <c r="G9" s="21">
        <v>599117636.89999962</v>
      </c>
      <c r="H9" s="21">
        <v>343769104.43999988</v>
      </c>
      <c r="I9" s="21">
        <v>15228572.840000002</v>
      </c>
      <c r="J9" s="21">
        <v>12142.19</v>
      </c>
      <c r="K9" s="21">
        <v>0</v>
      </c>
      <c r="L9" s="21">
        <v>0</v>
      </c>
      <c r="M9" s="21">
        <v>0</v>
      </c>
      <c r="N9" s="21">
        <v>0</v>
      </c>
      <c r="O9" s="21">
        <v>149863914.25</v>
      </c>
      <c r="P9" s="21">
        <v>0</v>
      </c>
      <c r="Q9" s="21">
        <v>34370511.879999995</v>
      </c>
      <c r="R9" s="21">
        <v>0</v>
      </c>
      <c r="S9" s="21">
        <v>0</v>
      </c>
      <c r="T9" s="21">
        <v>836105491.07999992</v>
      </c>
      <c r="U9" s="21">
        <v>7495320.79</v>
      </c>
      <c r="V9" s="21">
        <v>186197695.15999991</v>
      </c>
      <c r="W9" s="21">
        <v>648645136.27999961</v>
      </c>
      <c r="X9" s="21">
        <v>629539.98</v>
      </c>
      <c r="Y9" s="21">
        <v>51253010.50000003</v>
      </c>
      <c r="Z9" s="21">
        <v>76151904.769999981</v>
      </c>
      <c r="AA9" s="21">
        <v>1875.7800000000002</v>
      </c>
      <c r="AB9" s="21">
        <v>0</v>
      </c>
      <c r="AC9" s="21">
        <v>501912.90000000008</v>
      </c>
      <c r="AD9" s="21">
        <v>8170245.5000000009</v>
      </c>
      <c r="AE9" s="21">
        <v>0</v>
      </c>
      <c r="AF9" s="21">
        <v>25085350.449999996</v>
      </c>
      <c r="AG9" s="21">
        <v>2239935.17</v>
      </c>
      <c r="AH9" s="21">
        <v>10435529.340000002</v>
      </c>
      <c r="AI9" s="21">
        <v>82852.88</v>
      </c>
      <c r="AJ9" s="21">
        <v>542580.95000000007</v>
      </c>
      <c r="AK9" s="21">
        <v>66867.45</v>
      </c>
      <c r="AL9" s="21">
        <v>0</v>
      </c>
      <c r="AM9" s="21">
        <v>8505872.4700000007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32892874.069999978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432740.51000000007</v>
      </c>
      <c r="BO9" s="21">
        <v>0</v>
      </c>
      <c r="BP9" s="21">
        <v>137988546.75000006</v>
      </c>
      <c r="BQ9" s="21">
        <v>10888915.389999999</v>
      </c>
      <c r="BR9" s="21">
        <v>29381560.989999998</v>
      </c>
      <c r="BS9" s="21">
        <v>59042812.039999992</v>
      </c>
      <c r="BT9" s="21">
        <v>0</v>
      </c>
      <c r="BU9" s="21">
        <v>0</v>
      </c>
      <c r="BV9" s="21">
        <v>65188328.289999999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174245.25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8508.7999999999993</v>
      </c>
      <c r="CI9" s="21">
        <v>0</v>
      </c>
      <c r="CJ9" s="22">
        <v>20427650359.10482</v>
      </c>
      <c r="CK9" s="21">
        <v>0</v>
      </c>
      <c r="CL9" s="21">
        <v>582535.78</v>
      </c>
      <c r="CM9" s="22">
        <v>4199194938.5400143</v>
      </c>
      <c r="CN9" s="21">
        <v>370037740.90999907</v>
      </c>
      <c r="CO9" s="21">
        <v>3829157197.6300154</v>
      </c>
      <c r="CP9" s="22">
        <v>16227872884.784805</v>
      </c>
      <c r="CQ9" s="21">
        <v>1485249383.3499975</v>
      </c>
      <c r="CR9" s="21">
        <v>14742623501.434809</v>
      </c>
      <c r="CS9" s="21">
        <v>18135302.019999992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24333113498.944824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3151283187.2199998</v>
      </c>
      <c r="E10" s="21">
        <v>164154827.13999999</v>
      </c>
      <c r="F10" s="21">
        <v>1005051557.5</v>
      </c>
      <c r="G10" s="21">
        <v>1982076802.5799999</v>
      </c>
      <c r="H10" s="21">
        <v>227040861.02000001</v>
      </c>
      <c r="I10" s="21">
        <v>21228406.9900002</v>
      </c>
      <c r="J10" s="21">
        <v>331540.93</v>
      </c>
      <c r="K10" s="21">
        <v>12957647.779999999</v>
      </c>
      <c r="L10" s="21">
        <v>0</v>
      </c>
      <c r="M10" s="21">
        <v>0</v>
      </c>
      <c r="N10" s="21">
        <v>0</v>
      </c>
      <c r="O10" s="21">
        <v>547320976.55999994</v>
      </c>
      <c r="P10" s="21">
        <v>0</v>
      </c>
      <c r="Q10" s="21">
        <v>778121732.88999903</v>
      </c>
      <c r="R10" s="21">
        <v>0</v>
      </c>
      <c r="S10" s="21">
        <v>0</v>
      </c>
      <c r="T10" s="21">
        <v>736167027.40004098</v>
      </c>
      <c r="U10" s="21">
        <v>29562012.100000001</v>
      </c>
      <c r="V10" s="21">
        <v>190622595.00999701</v>
      </c>
      <c r="W10" s="21">
        <v>1206389017.1100099</v>
      </c>
      <c r="X10" s="21">
        <v>11596689.84</v>
      </c>
      <c r="Y10" s="21">
        <v>183729692.56</v>
      </c>
      <c r="Z10" s="21">
        <v>135999275.13997701</v>
      </c>
      <c r="AA10" s="21">
        <v>20627.349999999999</v>
      </c>
      <c r="AB10" s="21">
        <v>0</v>
      </c>
      <c r="AC10" s="21">
        <v>5951025.7299999399</v>
      </c>
      <c r="AD10" s="21">
        <v>15250664.9600008</v>
      </c>
      <c r="AE10" s="21">
        <v>121000</v>
      </c>
      <c r="AF10" s="21">
        <v>5546272.1699999999</v>
      </c>
      <c r="AG10" s="21">
        <v>330647465.63</v>
      </c>
      <c r="AH10" s="21">
        <v>201913693.52000001</v>
      </c>
      <c r="AI10" s="21">
        <v>7273013.3700000001</v>
      </c>
      <c r="AJ10" s="21">
        <v>911277.13</v>
      </c>
      <c r="AK10" s="21">
        <v>260544.33</v>
      </c>
      <c r="AL10" s="21">
        <v>0</v>
      </c>
      <c r="AM10" s="21">
        <v>36027749.130000003</v>
      </c>
      <c r="AN10" s="21">
        <v>743134.76</v>
      </c>
      <c r="AO10" s="21">
        <v>0</v>
      </c>
      <c r="AP10" s="21">
        <v>5028199.16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67839191.909999996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28174947.75</v>
      </c>
      <c r="BN10" s="21">
        <v>90898429.7700001</v>
      </c>
      <c r="BO10" s="21">
        <v>0</v>
      </c>
      <c r="BP10" s="21">
        <v>194737429.02999899</v>
      </c>
      <c r="BQ10" s="21">
        <v>9450235.7899999991</v>
      </c>
      <c r="BR10" s="21">
        <v>266925922.56</v>
      </c>
      <c r="BS10" s="21">
        <v>93535830.879999891</v>
      </c>
      <c r="BT10" s="21">
        <v>0</v>
      </c>
      <c r="BU10" s="21">
        <v>0</v>
      </c>
      <c r="BV10" s="21">
        <v>6379768.7999999998</v>
      </c>
      <c r="BW10" s="21">
        <v>0</v>
      </c>
      <c r="BX10" s="21">
        <v>3870</v>
      </c>
      <c r="BY10" s="21">
        <v>0</v>
      </c>
      <c r="BZ10" s="21">
        <v>0</v>
      </c>
      <c r="CA10" s="21">
        <v>196432.98</v>
      </c>
      <c r="CB10" s="21">
        <v>0</v>
      </c>
      <c r="CC10" s="21">
        <v>0</v>
      </c>
      <c r="CD10" s="21">
        <v>291440.37</v>
      </c>
      <c r="CE10" s="21">
        <v>0</v>
      </c>
      <c r="CF10" s="21">
        <v>0</v>
      </c>
      <c r="CG10" s="21">
        <v>0</v>
      </c>
      <c r="CH10" s="21">
        <v>104774.68</v>
      </c>
      <c r="CI10" s="21">
        <v>79108.490000000005</v>
      </c>
      <c r="CJ10" s="22">
        <v>4863692781.0997</v>
      </c>
      <c r="CK10" s="21">
        <v>20010</v>
      </c>
      <c r="CL10" s="21">
        <v>51710</v>
      </c>
      <c r="CM10" s="22">
        <v>1440955997.4099178</v>
      </c>
      <c r="CN10" s="21">
        <v>642631044.90510452</v>
      </c>
      <c r="CO10" s="21">
        <v>798324952.50481343</v>
      </c>
      <c r="CP10" s="22">
        <v>3422665063.6897821</v>
      </c>
      <c r="CQ10" s="21">
        <v>1555764332.3511276</v>
      </c>
      <c r="CR10" s="21">
        <v>1866900731.3386543</v>
      </c>
      <c r="CS10" s="21">
        <v>517394.19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13464872888.089722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6191235.9452999998</v>
      </c>
      <c r="E11" s="21">
        <v>261699.03529999999</v>
      </c>
      <c r="F11" s="21">
        <v>4001502.36</v>
      </c>
      <c r="G11" s="21">
        <v>1928034.55</v>
      </c>
      <c r="H11" s="21">
        <v>0</v>
      </c>
      <c r="I11" s="21">
        <v>45696618.460000001</v>
      </c>
      <c r="J11" s="21">
        <v>0</v>
      </c>
      <c r="K11" s="21">
        <v>21833919.77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1073490909.9507999</v>
      </c>
      <c r="U11" s="21">
        <v>2533612.9865000001</v>
      </c>
      <c r="V11" s="21">
        <v>90366644.042600006</v>
      </c>
      <c r="W11" s="21">
        <v>259771795.98769999</v>
      </c>
      <c r="X11" s="21">
        <v>0</v>
      </c>
      <c r="Y11" s="21">
        <v>192395.36</v>
      </c>
      <c r="Z11" s="21">
        <v>1651764.86</v>
      </c>
      <c r="AA11" s="21">
        <v>0</v>
      </c>
      <c r="AB11" s="21">
        <v>0</v>
      </c>
      <c r="AC11" s="21">
        <v>0</v>
      </c>
      <c r="AD11" s="21">
        <v>9377.42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883299.26</v>
      </c>
      <c r="AL11" s="21">
        <v>0</v>
      </c>
      <c r="AM11" s="21">
        <v>129625</v>
      </c>
      <c r="AN11" s="21">
        <v>0</v>
      </c>
      <c r="AO11" s="21">
        <v>0</v>
      </c>
      <c r="AP11" s="21">
        <v>18281.88</v>
      </c>
      <c r="AQ11" s="21">
        <v>0</v>
      </c>
      <c r="AR11" s="21">
        <v>0</v>
      </c>
      <c r="AS11" s="21">
        <v>0</v>
      </c>
      <c r="AT11" s="21">
        <v>17487451.603700001</v>
      </c>
      <c r="AU11" s="21">
        <v>91753.508499999996</v>
      </c>
      <c r="AV11" s="21">
        <v>194693.397</v>
      </c>
      <c r="AW11" s="21">
        <v>0</v>
      </c>
      <c r="AX11" s="21">
        <v>105691.045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11521890.123199999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1115.0961</v>
      </c>
      <c r="BM11" s="21">
        <v>0</v>
      </c>
      <c r="BN11" s="21">
        <v>256799055.2888</v>
      </c>
      <c r="BO11" s="21">
        <v>0</v>
      </c>
      <c r="BP11" s="21">
        <v>1028561.4496000001</v>
      </c>
      <c r="BQ11" s="21">
        <v>364026.61</v>
      </c>
      <c r="BR11" s="21">
        <v>325382.19</v>
      </c>
      <c r="BS11" s="21">
        <v>513719.08649999998</v>
      </c>
      <c r="BT11" s="21">
        <v>0</v>
      </c>
      <c r="BU11" s="21">
        <v>0</v>
      </c>
      <c r="BV11" s="21">
        <v>0</v>
      </c>
      <c r="BW11" s="21">
        <v>0</v>
      </c>
      <c r="BX11" s="21">
        <v>9633.18</v>
      </c>
      <c r="BY11" s="21">
        <v>0</v>
      </c>
      <c r="BZ11" s="21">
        <v>0</v>
      </c>
      <c r="CA11" s="21">
        <v>328600.34000000003</v>
      </c>
      <c r="CB11" s="21">
        <v>44081374.030000001</v>
      </c>
      <c r="CC11" s="21">
        <v>0</v>
      </c>
      <c r="CD11" s="21">
        <v>5062551.05</v>
      </c>
      <c r="CE11" s="21">
        <v>0</v>
      </c>
      <c r="CF11" s="21">
        <v>0</v>
      </c>
      <c r="CG11" s="21">
        <v>53660562.759999998</v>
      </c>
      <c r="CH11" s="21">
        <v>2057654.03</v>
      </c>
      <c r="CI11" s="21">
        <v>5183431.03</v>
      </c>
      <c r="CJ11" s="22">
        <v>713962421.19269991</v>
      </c>
      <c r="CK11" s="21">
        <v>138405818.94</v>
      </c>
      <c r="CL11" s="21">
        <v>31067352.73</v>
      </c>
      <c r="CM11" s="22">
        <v>309817633.88</v>
      </c>
      <c r="CN11" s="21">
        <v>0</v>
      </c>
      <c r="CO11" s="21">
        <v>309817633.88</v>
      </c>
      <c r="CP11" s="22">
        <v>234671615.64269999</v>
      </c>
      <c r="CQ11" s="21">
        <v>0</v>
      </c>
      <c r="CR11" s="21">
        <v>234671615.64269999</v>
      </c>
      <c r="CS11" s="21">
        <v>725486.33349999995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2616274534.2674999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710837092.40507305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710837092.40507305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672046755.93999994</v>
      </c>
      <c r="E13" s="21">
        <v>5577883.75</v>
      </c>
      <c r="F13" s="21">
        <v>391155126.66999996</v>
      </c>
      <c r="G13" s="21">
        <v>275313745.51999998</v>
      </c>
      <c r="H13" s="21">
        <v>43316128.329999998</v>
      </c>
      <c r="I13" s="21">
        <v>24358653.809999999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26916732.670000002</v>
      </c>
      <c r="P13" s="21">
        <v>0</v>
      </c>
      <c r="Q13" s="21">
        <v>5736968.3899999997</v>
      </c>
      <c r="R13" s="21">
        <v>0</v>
      </c>
      <c r="S13" s="21">
        <v>0</v>
      </c>
      <c r="T13" s="21">
        <v>2204878715.5700002</v>
      </c>
      <c r="U13" s="21">
        <v>0</v>
      </c>
      <c r="V13" s="21">
        <v>79666259.909999996</v>
      </c>
      <c r="W13" s="21">
        <v>608379521.77999997</v>
      </c>
      <c r="X13" s="21">
        <v>0</v>
      </c>
      <c r="Y13" s="21">
        <v>44845045.509999998</v>
      </c>
      <c r="Z13" s="21">
        <v>113994931.47</v>
      </c>
      <c r="AA13" s="21">
        <v>0</v>
      </c>
      <c r="AB13" s="21">
        <v>0</v>
      </c>
      <c r="AC13" s="21">
        <v>634234.42000000004</v>
      </c>
      <c r="AD13" s="21">
        <v>4534519.71</v>
      </c>
      <c r="AE13" s="21">
        <v>0</v>
      </c>
      <c r="AF13" s="21">
        <v>17492.240000000002</v>
      </c>
      <c r="AG13" s="21">
        <v>0</v>
      </c>
      <c r="AH13" s="21">
        <v>0</v>
      </c>
      <c r="AI13" s="21">
        <v>0</v>
      </c>
      <c r="AJ13" s="21">
        <v>0</v>
      </c>
      <c r="AK13" s="21">
        <v>250</v>
      </c>
      <c r="AL13" s="21">
        <v>0</v>
      </c>
      <c r="AM13" s="21">
        <v>191831442.61000001</v>
      </c>
      <c r="AN13" s="21">
        <v>0</v>
      </c>
      <c r="AO13" s="21">
        <v>0</v>
      </c>
      <c r="AP13" s="21">
        <v>715495.86</v>
      </c>
      <c r="AQ13" s="21">
        <v>0</v>
      </c>
      <c r="AR13" s="21">
        <v>0</v>
      </c>
      <c r="AS13" s="21">
        <v>0</v>
      </c>
      <c r="AT13" s="21">
        <v>0</v>
      </c>
      <c r="AU13" s="21">
        <v>19905614.539999999</v>
      </c>
      <c r="AV13" s="21">
        <v>24803751.949999999</v>
      </c>
      <c r="AW13" s="21">
        <v>0</v>
      </c>
      <c r="AX13" s="21">
        <v>22448639.280000001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13987231.109999999</v>
      </c>
      <c r="BE13" s="21">
        <v>0</v>
      </c>
      <c r="BF13" s="21">
        <v>0</v>
      </c>
      <c r="BG13" s="21">
        <v>0</v>
      </c>
      <c r="BH13" s="21">
        <v>0</v>
      </c>
      <c r="BI13" s="21">
        <v>-16318.07</v>
      </c>
      <c r="BJ13" s="21">
        <v>0</v>
      </c>
      <c r="BK13" s="21">
        <v>0</v>
      </c>
      <c r="BL13" s="21">
        <v>0</v>
      </c>
      <c r="BM13" s="21">
        <v>0</v>
      </c>
      <c r="BN13" s="21">
        <v>4840890.59</v>
      </c>
      <c r="BO13" s="21">
        <v>0</v>
      </c>
      <c r="BP13" s="21">
        <v>71074832.609999999</v>
      </c>
      <c r="BQ13" s="21">
        <v>2467097.25</v>
      </c>
      <c r="BR13" s="21">
        <v>162199576.68000001</v>
      </c>
      <c r="BS13" s="21">
        <v>22763985.359999999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38507324.07</v>
      </c>
      <c r="CJ13" s="22">
        <v>2365870</v>
      </c>
      <c r="CK13" s="21">
        <v>0</v>
      </c>
      <c r="CL13" s="21">
        <v>0</v>
      </c>
      <c r="CM13" s="22">
        <v>1027729.03</v>
      </c>
      <c r="CN13" s="21">
        <v>858458.74</v>
      </c>
      <c r="CO13" s="21">
        <v>169270.29</v>
      </c>
      <c r="CP13" s="22">
        <v>1338140.97</v>
      </c>
      <c r="CQ13" s="21">
        <v>0</v>
      </c>
      <c r="CR13" s="21">
        <v>1338140.97</v>
      </c>
      <c r="CS13" s="21">
        <v>12745431.76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4419967075.3499994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5976244339.7200003</v>
      </c>
      <c r="E14" s="21">
        <v>170623474.65000001</v>
      </c>
      <c r="F14" s="21">
        <v>163272926.64000002</v>
      </c>
      <c r="G14" s="21">
        <v>5642347938.4300003</v>
      </c>
      <c r="H14" s="21">
        <v>591039045.31000006</v>
      </c>
      <c r="I14" s="21">
        <v>91213501.9000002</v>
      </c>
      <c r="J14" s="21">
        <v>1612631.6800000002</v>
      </c>
      <c r="K14" s="21">
        <v>0</v>
      </c>
      <c r="L14" s="21">
        <v>0</v>
      </c>
      <c r="M14" s="21">
        <v>0</v>
      </c>
      <c r="N14" s="21">
        <v>0</v>
      </c>
      <c r="O14" s="21">
        <v>385040548.33000004</v>
      </c>
      <c r="P14" s="21">
        <v>0</v>
      </c>
      <c r="Q14" s="21">
        <v>220793534.31000003</v>
      </c>
      <c r="R14" s="21">
        <v>0</v>
      </c>
      <c r="S14" s="21">
        <v>0</v>
      </c>
      <c r="T14" s="21">
        <v>1940654450.2799833</v>
      </c>
      <c r="U14" s="21">
        <v>15096010.109999999</v>
      </c>
      <c r="V14" s="21">
        <v>377724167.29999352</v>
      </c>
      <c r="W14" s="21">
        <v>1135253308.2899969</v>
      </c>
      <c r="X14" s="21">
        <v>0</v>
      </c>
      <c r="Y14" s="21">
        <v>359831383.86000001</v>
      </c>
      <c r="Z14" s="21">
        <v>435217789.50999999</v>
      </c>
      <c r="AA14" s="21">
        <v>2005.9299999999998</v>
      </c>
      <c r="AB14" s="21">
        <v>0</v>
      </c>
      <c r="AC14" s="21">
        <v>10956186.24</v>
      </c>
      <c r="AD14" s="21">
        <v>164453128.03999996</v>
      </c>
      <c r="AE14" s="21">
        <v>20700</v>
      </c>
      <c r="AF14" s="21">
        <v>933437.89</v>
      </c>
      <c r="AG14" s="21">
        <v>226729.94</v>
      </c>
      <c r="AH14" s="21">
        <v>0</v>
      </c>
      <c r="AI14" s="21">
        <v>0</v>
      </c>
      <c r="AJ14" s="21">
        <v>191202.40000000002</v>
      </c>
      <c r="AK14" s="21">
        <v>294764.96000000002</v>
      </c>
      <c r="AL14" s="21">
        <v>0</v>
      </c>
      <c r="AM14" s="21">
        <v>38264916.740000002</v>
      </c>
      <c r="AN14" s="21">
        <v>88658.72</v>
      </c>
      <c r="AO14" s="21">
        <v>0</v>
      </c>
      <c r="AP14" s="21">
        <v>16759898.01999997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106542721.48000138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229015.89</v>
      </c>
      <c r="BN14" s="21">
        <v>52275123.44000107</v>
      </c>
      <c r="BO14" s="21">
        <v>0</v>
      </c>
      <c r="BP14" s="21">
        <v>546215154.21999991</v>
      </c>
      <c r="BQ14" s="21">
        <v>63178882.950000003</v>
      </c>
      <c r="BR14" s="21">
        <v>536953272.89999998</v>
      </c>
      <c r="BS14" s="21">
        <v>227890259.24999958</v>
      </c>
      <c r="BT14" s="21">
        <v>0</v>
      </c>
      <c r="BU14" s="21">
        <v>0</v>
      </c>
      <c r="BV14" s="21">
        <v>693960093.09000003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798668.96</v>
      </c>
      <c r="CE14" s="21">
        <v>6369</v>
      </c>
      <c r="CF14" s="21">
        <v>0</v>
      </c>
      <c r="CG14" s="21">
        <v>0</v>
      </c>
      <c r="CH14" s="21">
        <v>0</v>
      </c>
      <c r="CI14" s="21">
        <v>0</v>
      </c>
      <c r="CJ14" s="22">
        <v>1963778701.4599996</v>
      </c>
      <c r="CK14" s="21">
        <v>10612.61</v>
      </c>
      <c r="CL14" s="21">
        <v>0</v>
      </c>
      <c r="CM14" s="22">
        <v>1337645706.4399998</v>
      </c>
      <c r="CN14" s="21">
        <v>20044635.869999997</v>
      </c>
      <c r="CO14" s="21">
        <v>1317601070.5699999</v>
      </c>
      <c r="CP14" s="22">
        <v>626122382.40999997</v>
      </c>
      <c r="CQ14" s="21">
        <v>245950335.85999998</v>
      </c>
      <c r="CR14" s="21">
        <v>380172046.54999995</v>
      </c>
      <c r="CS14" s="21">
        <v>3740191.3299999991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15957480793.449978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0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547891909.16365695</v>
      </c>
      <c r="BJ16" s="21">
        <v>384866384.79062295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932758293.9542799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216898659</v>
      </c>
      <c r="E17" s="21">
        <v>442553</v>
      </c>
      <c r="F17" s="21">
        <v>123116513</v>
      </c>
      <c r="G17" s="21">
        <v>93339593</v>
      </c>
      <c r="H17" s="21">
        <v>63192650</v>
      </c>
      <c r="I17" s="21">
        <v>147218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48691176.270000003</v>
      </c>
      <c r="P17" s="21">
        <v>0</v>
      </c>
      <c r="Q17" s="21">
        <v>76245400.299999997</v>
      </c>
      <c r="R17" s="21">
        <v>0</v>
      </c>
      <c r="S17" s="21">
        <v>0</v>
      </c>
      <c r="T17" s="21">
        <v>252385271.03</v>
      </c>
      <c r="U17" s="21">
        <v>0</v>
      </c>
      <c r="V17" s="21">
        <v>35622606.730000004</v>
      </c>
      <c r="W17" s="21">
        <v>4211084.34</v>
      </c>
      <c r="X17" s="21">
        <v>0</v>
      </c>
      <c r="Y17" s="21">
        <v>109491247.43000001</v>
      </c>
      <c r="Z17" s="21">
        <v>43900217.640000001</v>
      </c>
      <c r="AA17" s="21">
        <v>0</v>
      </c>
      <c r="AB17" s="21">
        <v>0</v>
      </c>
      <c r="AC17" s="21">
        <v>910920.42</v>
      </c>
      <c r="AD17" s="21">
        <v>6186511.1100000003</v>
      </c>
      <c r="AE17" s="21">
        <v>0</v>
      </c>
      <c r="AF17" s="21">
        <v>1094828.3500000001</v>
      </c>
      <c r="AG17" s="21">
        <v>338213.7</v>
      </c>
      <c r="AH17" s="21">
        <v>1651850.47</v>
      </c>
      <c r="AI17" s="21">
        <v>0</v>
      </c>
      <c r="AJ17" s="21">
        <v>0</v>
      </c>
      <c r="AK17" s="21">
        <v>87.6</v>
      </c>
      <c r="AL17" s="21">
        <v>0</v>
      </c>
      <c r="AM17" s="21">
        <v>8679660.8900000006</v>
      </c>
      <c r="AN17" s="21">
        <v>17670.96</v>
      </c>
      <c r="AO17" s="21">
        <v>0</v>
      </c>
      <c r="AP17" s="21">
        <v>4394901.8899999997</v>
      </c>
      <c r="AQ17" s="21">
        <v>0</v>
      </c>
      <c r="AR17" s="21">
        <v>0</v>
      </c>
      <c r="AS17" s="21">
        <v>0</v>
      </c>
      <c r="AT17" s="21">
        <v>513783236.63</v>
      </c>
      <c r="AU17" s="21">
        <v>12283742.77</v>
      </c>
      <c r="AV17" s="21">
        <v>13968661.51</v>
      </c>
      <c r="AW17" s="21">
        <v>0</v>
      </c>
      <c r="AX17" s="21">
        <v>7311983.4199999999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18981657.27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111097987.31999999</v>
      </c>
      <c r="BO17" s="21">
        <v>0</v>
      </c>
      <c r="BP17" s="21">
        <v>158028144.12</v>
      </c>
      <c r="BQ17" s="21">
        <v>10730045.09</v>
      </c>
      <c r="BR17" s="21">
        <v>284973784.18000001</v>
      </c>
      <c r="BS17" s="21">
        <v>28535136.699999999</v>
      </c>
      <c r="BT17" s="21">
        <v>0</v>
      </c>
      <c r="BU17" s="21">
        <v>0</v>
      </c>
      <c r="BV17" s="21">
        <v>25073743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16699</v>
      </c>
      <c r="CT17" s="21">
        <v>28974748.079999998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2087819745.22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168200029.56829998</v>
      </c>
      <c r="E18" s="21">
        <v>3723553.7320453296</v>
      </c>
      <c r="F18" s="21">
        <v>109114272.84172043</v>
      </c>
      <c r="G18" s="21">
        <v>55362202.994534217</v>
      </c>
      <c r="H18" s="21">
        <v>29931239.0484</v>
      </c>
      <c r="I18" s="21">
        <v>1340071.46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55420322.774099998</v>
      </c>
      <c r="P18" s="21">
        <v>0</v>
      </c>
      <c r="Q18" s="21">
        <v>235738.4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49478984.682099998</v>
      </c>
      <c r="Z18" s="21">
        <v>36088509.666299999</v>
      </c>
      <c r="AA18" s="21">
        <v>0</v>
      </c>
      <c r="AB18" s="21">
        <v>0</v>
      </c>
      <c r="AC18" s="21">
        <v>741564.86780000001</v>
      </c>
      <c r="AD18" s="21">
        <v>2615902.4013</v>
      </c>
      <c r="AE18" s="21">
        <v>0</v>
      </c>
      <c r="AF18" s="21">
        <v>11760032.82</v>
      </c>
      <c r="AG18" s="21">
        <v>0</v>
      </c>
      <c r="AH18" s="21">
        <v>0</v>
      </c>
      <c r="AI18" s="21">
        <v>0</v>
      </c>
      <c r="AJ18" s="21">
        <v>0</v>
      </c>
      <c r="AK18" s="21">
        <v>650955.03</v>
      </c>
      <c r="AL18" s="21">
        <v>0</v>
      </c>
      <c r="AM18" s="21">
        <v>32659366.349599998</v>
      </c>
      <c r="AN18" s="21">
        <v>166460</v>
      </c>
      <c r="AO18" s="21">
        <v>0</v>
      </c>
      <c r="AP18" s="21">
        <v>1500093.2450999999</v>
      </c>
      <c r="AQ18" s="21">
        <v>0</v>
      </c>
      <c r="AR18" s="21">
        <v>0</v>
      </c>
      <c r="AS18" s="21">
        <v>0</v>
      </c>
      <c r="AT18" s="21">
        <v>265741385.94119999</v>
      </c>
      <c r="AU18" s="21">
        <v>37056784.628799997</v>
      </c>
      <c r="AV18" s="21">
        <v>33267.660000000003</v>
      </c>
      <c r="AW18" s="21">
        <v>0</v>
      </c>
      <c r="AX18" s="21">
        <v>38782810.015100002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21012531.116099998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49091.15</v>
      </c>
      <c r="BO18" s="21">
        <v>0</v>
      </c>
      <c r="BP18" s="21">
        <v>128000406.1714</v>
      </c>
      <c r="BQ18" s="21">
        <v>37422149.398200005</v>
      </c>
      <c r="BR18" s="21">
        <v>184917151.736</v>
      </c>
      <c r="BS18" s="21">
        <v>24293804.862999998</v>
      </c>
      <c r="BT18" s="21">
        <v>0</v>
      </c>
      <c r="BU18" s="21">
        <v>0</v>
      </c>
      <c r="BV18" s="21">
        <v>94755700.549899995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584582.72869999998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1223438936.2713997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-233748.27051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437209505.29431504</v>
      </c>
      <c r="BJ19" s="21">
        <v>51065716.245663002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488041473.26946801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3348501945.9200001</v>
      </c>
      <c r="E20" s="21">
        <v>1522919.88</v>
      </c>
      <c r="F20" s="21">
        <v>1696055939.29</v>
      </c>
      <c r="G20" s="21">
        <v>1650923086.75</v>
      </c>
      <c r="H20" s="21">
        <v>3460435.18</v>
      </c>
      <c r="I20" s="21">
        <v>169220.28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50306535.829999998</v>
      </c>
      <c r="P20" s="21">
        <v>0</v>
      </c>
      <c r="Q20" s="21">
        <v>28898354.289999999</v>
      </c>
      <c r="R20" s="21">
        <v>0</v>
      </c>
      <c r="S20" s="21">
        <v>0</v>
      </c>
      <c r="T20" s="21">
        <v>39140147.469999999</v>
      </c>
      <c r="U20" s="21">
        <v>117036.78</v>
      </c>
      <c r="V20" s="21">
        <v>7024409.5800000001</v>
      </c>
      <c r="W20" s="21">
        <v>42133567.350000001</v>
      </c>
      <c r="X20" s="21">
        <v>0</v>
      </c>
      <c r="Y20" s="21">
        <v>46876895.82</v>
      </c>
      <c r="Z20" s="21">
        <v>124848143.81</v>
      </c>
      <c r="AA20" s="21">
        <v>0</v>
      </c>
      <c r="AB20" s="21">
        <v>0</v>
      </c>
      <c r="AC20" s="21">
        <v>2084190.95</v>
      </c>
      <c r="AD20" s="21">
        <v>11783536.67</v>
      </c>
      <c r="AE20" s="21">
        <v>0</v>
      </c>
      <c r="AF20" s="21">
        <v>296460</v>
      </c>
      <c r="AG20" s="21">
        <v>8392798.4000000004</v>
      </c>
      <c r="AH20" s="21">
        <v>428204</v>
      </c>
      <c r="AI20" s="21">
        <v>170013.84</v>
      </c>
      <c r="AJ20" s="21">
        <v>480</v>
      </c>
      <c r="AK20" s="21">
        <v>0</v>
      </c>
      <c r="AL20" s="21">
        <v>0</v>
      </c>
      <c r="AM20" s="21">
        <v>1313520.83</v>
      </c>
      <c r="AN20" s="21">
        <v>164561</v>
      </c>
      <c r="AO20" s="21">
        <v>0</v>
      </c>
      <c r="AP20" s="21">
        <v>325141.88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9098898.9700000007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3068083.88</v>
      </c>
      <c r="BO20" s="21">
        <v>0</v>
      </c>
      <c r="BP20" s="21">
        <v>280254224.11000001</v>
      </c>
      <c r="BQ20" s="21">
        <v>78659540.900000006</v>
      </c>
      <c r="BR20" s="21">
        <v>152409202.94999999</v>
      </c>
      <c r="BS20" s="21">
        <v>17844831.960000001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1064372.68</v>
      </c>
      <c r="CB20" s="21">
        <v>-63328.4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16156.150000000001</v>
      </c>
      <c r="CJ20" s="22">
        <v>30228306.739999998</v>
      </c>
      <c r="CK20" s="21">
        <v>1737251.29</v>
      </c>
      <c r="CL20" s="21">
        <v>0</v>
      </c>
      <c r="CM20" s="22">
        <v>1312728.21</v>
      </c>
      <c r="CN20" s="21">
        <v>335126</v>
      </c>
      <c r="CO20" s="21">
        <v>977602.21</v>
      </c>
      <c r="CP20" s="22">
        <v>27178327.239999998</v>
      </c>
      <c r="CQ20" s="21">
        <v>6211121.6799999997</v>
      </c>
      <c r="CR20" s="21">
        <v>20967205.559999999</v>
      </c>
      <c r="CS20" s="21">
        <v>9932.64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4289025822.4600005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31030226.260000002</v>
      </c>
      <c r="E21" s="21">
        <v>11203609.879999999</v>
      </c>
      <c r="F21" s="21">
        <v>12907659.939999999</v>
      </c>
      <c r="G21" s="21">
        <v>6918956.4400000004</v>
      </c>
      <c r="H21" s="21">
        <v>0</v>
      </c>
      <c r="I21" s="21">
        <v>3915499.51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5376110.9400000004</v>
      </c>
      <c r="P21" s="21">
        <v>0</v>
      </c>
      <c r="Q21" s="21">
        <v>0</v>
      </c>
      <c r="R21" s="21">
        <v>0</v>
      </c>
      <c r="S21" s="21">
        <v>0</v>
      </c>
      <c r="T21" s="21">
        <v>418231660.04000002</v>
      </c>
      <c r="U21" s="21">
        <v>0</v>
      </c>
      <c r="V21" s="21">
        <v>79168865.700000003</v>
      </c>
      <c r="W21" s="21">
        <v>14507672.279999999</v>
      </c>
      <c r="X21" s="21">
        <v>0</v>
      </c>
      <c r="Y21" s="21">
        <v>1005951.78</v>
      </c>
      <c r="Z21" s="21">
        <v>720101</v>
      </c>
      <c r="AA21" s="21">
        <v>0</v>
      </c>
      <c r="AB21" s="21">
        <v>0</v>
      </c>
      <c r="AC21" s="21">
        <v>312379.65000000002</v>
      </c>
      <c r="AD21" s="21">
        <v>24969.16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64.41</v>
      </c>
      <c r="AL21" s="21">
        <v>0</v>
      </c>
      <c r="AM21" s="21">
        <v>0</v>
      </c>
      <c r="AN21" s="21">
        <v>0</v>
      </c>
      <c r="AO21" s="21">
        <v>0</v>
      </c>
      <c r="AP21" s="21">
        <v>116543.14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4408652.5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17553.47</v>
      </c>
      <c r="BO21" s="21">
        <v>0</v>
      </c>
      <c r="BP21" s="21">
        <v>1406845.7</v>
      </c>
      <c r="BQ21" s="21">
        <v>171511.78</v>
      </c>
      <c r="BR21" s="21">
        <v>2405074.2200000002</v>
      </c>
      <c r="BS21" s="21">
        <v>2466235.5</v>
      </c>
      <c r="BT21" s="21">
        <v>0</v>
      </c>
      <c r="BU21" s="21">
        <v>0</v>
      </c>
      <c r="BV21" s="21">
        <v>217348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3208951.64</v>
      </c>
      <c r="CK21" s="21">
        <v>0</v>
      </c>
      <c r="CL21" s="21">
        <v>0</v>
      </c>
      <c r="CM21" s="22">
        <v>3208951.64</v>
      </c>
      <c r="CN21" s="21">
        <v>3208951.64</v>
      </c>
      <c r="CO21" s="21">
        <v>0</v>
      </c>
      <c r="CP21" s="22">
        <v>0</v>
      </c>
      <c r="CQ21" s="21">
        <v>0</v>
      </c>
      <c r="CR21" s="21">
        <v>0</v>
      </c>
      <c r="CS21" s="21">
        <v>8106.48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568720323.15999997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2267369680.3200002</v>
      </c>
      <c r="E22" s="21">
        <v>6243824.4199999999</v>
      </c>
      <c r="F22" s="21">
        <v>1115774506.01</v>
      </c>
      <c r="G22" s="21">
        <v>1145351349.8900001</v>
      </c>
      <c r="H22" s="21">
        <v>96300503.739999995</v>
      </c>
      <c r="I22" s="21">
        <v>152637103.77000001</v>
      </c>
      <c r="J22" s="21">
        <v>0</v>
      </c>
      <c r="K22" s="21">
        <v>112224094.04000001</v>
      </c>
      <c r="L22" s="21">
        <v>0</v>
      </c>
      <c r="M22" s="21">
        <v>0</v>
      </c>
      <c r="N22" s="21">
        <v>27753822.949999999</v>
      </c>
      <c r="O22" s="21">
        <v>360890734.37</v>
      </c>
      <c r="P22" s="21">
        <v>0</v>
      </c>
      <c r="Q22" s="21">
        <v>403392985.56999999</v>
      </c>
      <c r="R22" s="21">
        <v>0</v>
      </c>
      <c r="S22" s="21">
        <v>0</v>
      </c>
      <c r="T22" s="21">
        <v>1760794759.78</v>
      </c>
      <c r="U22" s="21">
        <v>175261655.52000001</v>
      </c>
      <c r="V22" s="21">
        <v>286579724.38</v>
      </c>
      <c r="W22" s="21">
        <v>1619569379.0899999</v>
      </c>
      <c r="X22" s="21">
        <v>201370.12</v>
      </c>
      <c r="Y22" s="21">
        <v>404253892.39999998</v>
      </c>
      <c r="Z22" s="21">
        <v>605445131.61000001</v>
      </c>
      <c r="AA22" s="21">
        <v>0</v>
      </c>
      <c r="AB22" s="21">
        <v>0</v>
      </c>
      <c r="AC22" s="21">
        <v>0</v>
      </c>
      <c r="AD22" s="21">
        <v>3805714.32</v>
      </c>
      <c r="AE22" s="21">
        <v>5474416.5</v>
      </c>
      <c r="AF22" s="21">
        <v>25763216.170000002</v>
      </c>
      <c r="AG22" s="21">
        <v>482250042.58999997</v>
      </c>
      <c r="AH22" s="21">
        <v>73160432.920000002</v>
      </c>
      <c r="AI22" s="21">
        <v>86100123.290000007</v>
      </c>
      <c r="AJ22" s="21">
        <v>7130551.1500000004</v>
      </c>
      <c r="AK22" s="21">
        <v>631178.03</v>
      </c>
      <c r="AL22" s="21">
        <v>0</v>
      </c>
      <c r="AM22" s="21">
        <v>305718704.69</v>
      </c>
      <c r="AN22" s="21">
        <v>1049528.82</v>
      </c>
      <c r="AO22" s="21">
        <v>0</v>
      </c>
      <c r="AP22" s="21">
        <v>5332144.6500000004</v>
      </c>
      <c r="AQ22" s="21">
        <v>0</v>
      </c>
      <c r="AR22" s="21">
        <v>0</v>
      </c>
      <c r="AS22" s="21">
        <v>0</v>
      </c>
      <c r="AT22" s="21">
        <v>2520758458.8400002</v>
      </c>
      <c r="AU22" s="21">
        <v>329434054.25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113733329.42</v>
      </c>
      <c r="BE22" s="21">
        <v>0</v>
      </c>
      <c r="BF22" s="21">
        <v>0</v>
      </c>
      <c r="BG22" s="21">
        <v>0</v>
      </c>
      <c r="BH22" s="21">
        <v>234645.5</v>
      </c>
      <c r="BI22" s="21">
        <v>27164138.030000001</v>
      </c>
      <c r="BJ22" s="21">
        <v>0</v>
      </c>
      <c r="BK22" s="21">
        <v>0</v>
      </c>
      <c r="BL22" s="21">
        <v>302344.27</v>
      </c>
      <c r="BM22" s="21">
        <v>0</v>
      </c>
      <c r="BN22" s="21">
        <v>62760340.939999998</v>
      </c>
      <c r="BO22" s="21">
        <v>0</v>
      </c>
      <c r="BP22" s="21">
        <v>520421742.01999998</v>
      </c>
      <c r="BQ22" s="21">
        <v>28863323.120000001</v>
      </c>
      <c r="BR22" s="21">
        <v>926646867.30999994</v>
      </c>
      <c r="BS22" s="21">
        <v>109214622.39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440815.74</v>
      </c>
      <c r="CB22" s="21">
        <v>6362345.2599999998</v>
      </c>
      <c r="CC22" s="21">
        <v>10998896.75</v>
      </c>
      <c r="CD22" s="21">
        <v>540677.31000000006</v>
      </c>
      <c r="CE22" s="21">
        <v>1303.75</v>
      </c>
      <c r="CF22" s="21">
        <v>0</v>
      </c>
      <c r="CG22" s="21">
        <v>19810551.760000002</v>
      </c>
      <c r="CH22" s="21">
        <v>387498.45</v>
      </c>
      <c r="CI22" s="21">
        <v>0</v>
      </c>
      <c r="CJ22" s="22">
        <v>6171378978.0699997</v>
      </c>
      <c r="CK22" s="21">
        <v>53638.36</v>
      </c>
      <c r="CL22" s="21">
        <v>254982.71</v>
      </c>
      <c r="CM22" s="22">
        <v>2841251319.0999999</v>
      </c>
      <c r="CN22" s="21">
        <v>3509817.77</v>
      </c>
      <c r="CO22" s="21">
        <v>2837741501.3299999</v>
      </c>
      <c r="CP22" s="22">
        <v>3329819037.9000001</v>
      </c>
      <c r="CQ22" s="21">
        <v>10484095.050000001</v>
      </c>
      <c r="CR22" s="21">
        <v>3319334942.8499999</v>
      </c>
      <c r="CS22" s="21">
        <v>3331314.14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20121877138.109997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1628188020.21</v>
      </c>
      <c r="E23" s="21">
        <v>142408577.86999992</v>
      </c>
      <c r="F23" s="21">
        <v>635445975.18000007</v>
      </c>
      <c r="G23" s="21">
        <v>850333467.15999997</v>
      </c>
      <c r="H23" s="21">
        <v>0</v>
      </c>
      <c r="I23" s="21">
        <v>113158822.24000041</v>
      </c>
      <c r="J23" s="21">
        <v>0</v>
      </c>
      <c r="K23" s="21">
        <v>5658367.2999999998</v>
      </c>
      <c r="L23" s="21">
        <v>0</v>
      </c>
      <c r="M23" s="21">
        <v>0</v>
      </c>
      <c r="N23" s="21">
        <v>0</v>
      </c>
      <c r="O23" s="21">
        <v>519287442.72000003</v>
      </c>
      <c r="P23" s="21">
        <v>0</v>
      </c>
      <c r="Q23" s="21">
        <v>24150101.840000004</v>
      </c>
      <c r="R23" s="21">
        <v>0</v>
      </c>
      <c r="S23" s="21">
        <v>0</v>
      </c>
      <c r="T23" s="21">
        <v>1579253710.5099926</v>
      </c>
      <c r="U23" s="21">
        <v>18504595.240000017</v>
      </c>
      <c r="V23" s="21">
        <v>421165777.60000056</v>
      </c>
      <c r="W23" s="21">
        <v>1111436977.1799998</v>
      </c>
      <c r="X23" s="21">
        <v>1385860.2599999998</v>
      </c>
      <c r="Y23" s="21">
        <v>122767255.72999991</v>
      </c>
      <c r="Z23" s="21">
        <v>129265070.25999999</v>
      </c>
      <c r="AA23" s="21">
        <v>0</v>
      </c>
      <c r="AB23" s="21">
        <v>0</v>
      </c>
      <c r="AC23" s="21">
        <v>101164.13</v>
      </c>
      <c r="AD23" s="21">
        <v>1465582.7799999998</v>
      </c>
      <c r="AE23" s="21">
        <v>0</v>
      </c>
      <c r="AF23" s="21">
        <v>1035726.26</v>
      </c>
      <c r="AG23" s="21">
        <v>0</v>
      </c>
      <c r="AH23" s="21">
        <v>0</v>
      </c>
      <c r="AI23" s="21">
        <v>0</v>
      </c>
      <c r="AJ23" s="21">
        <v>3000</v>
      </c>
      <c r="AK23" s="21">
        <v>540382.68999999994</v>
      </c>
      <c r="AL23" s="21">
        <v>0</v>
      </c>
      <c r="AM23" s="21">
        <v>705328.02999999991</v>
      </c>
      <c r="AN23" s="21">
        <v>0</v>
      </c>
      <c r="AO23" s="21">
        <v>0</v>
      </c>
      <c r="AP23" s="21">
        <v>4362146.01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87141205.520000115</v>
      </c>
      <c r="BE23" s="21">
        <v>72026.5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9552699.1000000034</v>
      </c>
      <c r="BO23" s="21">
        <v>0</v>
      </c>
      <c r="BP23" s="21">
        <v>67289909.409999996</v>
      </c>
      <c r="BQ23" s="21">
        <v>12975249.789999999</v>
      </c>
      <c r="BR23" s="21">
        <v>16787562.91</v>
      </c>
      <c r="BS23" s="21">
        <v>43398496.699999988</v>
      </c>
      <c r="BT23" s="21">
        <v>0</v>
      </c>
      <c r="BU23" s="21">
        <v>0</v>
      </c>
      <c r="BV23" s="21">
        <v>13934520.18</v>
      </c>
      <c r="BW23" s="21">
        <v>0</v>
      </c>
      <c r="BX23" s="21">
        <v>0</v>
      </c>
      <c r="BY23" s="21">
        <v>0</v>
      </c>
      <c r="BZ23" s="21">
        <v>0</v>
      </c>
      <c r="CA23" s="21">
        <v>10490244</v>
      </c>
      <c r="CB23" s="21">
        <v>13589408.620000001</v>
      </c>
      <c r="CC23" s="21">
        <v>0</v>
      </c>
      <c r="CD23" s="21">
        <v>8192276.2699999996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384629580.43000007</v>
      </c>
      <c r="CK23" s="21">
        <v>78683</v>
      </c>
      <c r="CL23" s="21">
        <v>0</v>
      </c>
      <c r="CM23" s="22">
        <v>61664672.249999985</v>
      </c>
      <c r="CN23" s="21">
        <v>1192720.6800000002</v>
      </c>
      <c r="CO23" s="21">
        <v>60471951.569999985</v>
      </c>
      <c r="CP23" s="22">
        <v>322886225.18000007</v>
      </c>
      <c r="CQ23" s="21">
        <v>180675507.52000001</v>
      </c>
      <c r="CR23" s="21">
        <v>142210717.66000009</v>
      </c>
      <c r="CS23" s="21">
        <v>8362961.52999999</v>
      </c>
      <c r="CT23" s="21">
        <v>62016382.280000135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6420867854.2299948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131071134.88999999</v>
      </c>
      <c r="E24" s="21">
        <v>3992404.4799999995</v>
      </c>
      <c r="F24" s="21">
        <v>7780027.7499999898</v>
      </c>
      <c r="G24" s="21">
        <v>119298702.66</v>
      </c>
      <c r="H24" s="21">
        <v>7786066.75</v>
      </c>
      <c r="I24" s="21">
        <v>8806215.5899999999</v>
      </c>
      <c r="J24" s="21">
        <v>0</v>
      </c>
      <c r="K24" s="21">
        <v>-2977680.78000001</v>
      </c>
      <c r="L24" s="21">
        <v>0</v>
      </c>
      <c r="M24" s="21">
        <v>0</v>
      </c>
      <c r="N24" s="21">
        <v>148603</v>
      </c>
      <c r="O24" s="21">
        <v>6984909.2300000004</v>
      </c>
      <c r="P24" s="21">
        <v>0</v>
      </c>
      <c r="Q24" s="21">
        <v>2966645.52</v>
      </c>
      <c r="R24" s="21">
        <v>0</v>
      </c>
      <c r="S24" s="21">
        <v>0</v>
      </c>
      <c r="T24" s="21">
        <v>479062894.86985499</v>
      </c>
      <c r="U24" s="21">
        <v>12741.55</v>
      </c>
      <c r="V24" s="21">
        <v>164436501.879978</v>
      </c>
      <c r="W24" s="21">
        <v>92246834.739999503</v>
      </c>
      <c r="X24" s="21">
        <v>0</v>
      </c>
      <c r="Y24" s="21">
        <v>4738664.38</v>
      </c>
      <c r="Z24" s="21">
        <v>645195.85000000196</v>
      </c>
      <c r="AA24" s="21">
        <v>0</v>
      </c>
      <c r="AB24" s="21">
        <v>0</v>
      </c>
      <c r="AC24" s="21">
        <v>417154.91</v>
      </c>
      <c r="AD24" s="21">
        <v>236483.96</v>
      </c>
      <c r="AE24" s="21">
        <v>0</v>
      </c>
      <c r="AF24" s="21">
        <v>5500</v>
      </c>
      <c r="AG24" s="21">
        <v>0</v>
      </c>
      <c r="AH24" s="21">
        <v>0</v>
      </c>
      <c r="AI24" s="21">
        <v>0</v>
      </c>
      <c r="AJ24" s="21">
        <v>2270</v>
      </c>
      <c r="AK24" s="21">
        <v>0</v>
      </c>
      <c r="AL24" s="21">
        <v>0</v>
      </c>
      <c r="AM24" s="21">
        <v>16800</v>
      </c>
      <c r="AN24" s="21">
        <v>21000</v>
      </c>
      <c r="AO24" s="21">
        <v>0</v>
      </c>
      <c r="AP24" s="21">
        <v>99514.28</v>
      </c>
      <c r="AQ24" s="21">
        <v>0</v>
      </c>
      <c r="AR24" s="21">
        <v>0</v>
      </c>
      <c r="AS24" s="21">
        <v>0</v>
      </c>
      <c r="AT24" s="21">
        <v>100161545.87</v>
      </c>
      <c r="AU24" s="21">
        <v>22033838.02</v>
      </c>
      <c r="AV24" s="21">
        <v>21630345.329999998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1215573.5700000101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47357394.770000398</v>
      </c>
      <c r="BO24" s="21">
        <v>0</v>
      </c>
      <c r="BP24" s="21">
        <v>64683865.939999998</v>
      </c>
      <c r="BQ24" s="21">
        <v>0</v>
      </c>
      <c r="BR24" s="21">
        <v>11171524.630000001</v>
      </c>
      <c r="BS24" s="21">
        <v>2165690.7000000002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2">
        <v>11062113.07</v>
      </c>
      <c r="CK24" s="21">
        <v>11062113.07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10858.64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1178220201.1598332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19492502.394764997</v>
      </c>
      <c r="E25" s="21">
        <v>1298540.3199999998</v>
      </c>
      <c r="F25" s="21">
        <v>5401450.2757789996</v>
      </c>
      <c r="G25" s="21">
        <v>12792511.798985999</v>
      </c>
      <c r="H25" s="21">
        <v>188370.38508800004</v>
      </c>
      <c r="I25" s="21">
        <v>3882252.13</v>
      </c>
      <c r="J25" s="21">
        <v>0</v>
      </c>
      <c r="K25" s="21">
        <v>11398505.620000001</v>
      </c>
      <c r="L25" s="21">
        <v>0</v>
      </c>
      <c r="M25" s="21">
        <v>0</v>
      </c>
      <c r="N25" s="21">
        <v>0</v>
      </c>
      <c r="O25" s="21">
        <v>67072162.931685999</v>
      </c>
      <c r="P25" s="21">
        <v>0</v>
      </c>
      <c r="Q25" s="21">
        <v>950417.48772199999</v>
      </c>
      <c r="R25" s="21">
        <v>0</v>
      </c>
      <c r="S25" s="21">
        <v>0</v>
      </c>
      <c r="T25" s="21">
        <v>276371505.96555412</v>
      </c>
      <c r="U25" s="21">
        <v>17088042.54682</v>
      </c>
      <c r="V25" s="21">
        <v>105808639.44666205</v>
      </c>
      <c r="W25" s="21">
        <v>352396691.44801903</v>
      </c>
      <c r="X25" s="21">
        <v>0</v>
      </c>
      <c r="Y25" s="21">
        <v>4112922.2431210005</v>
      </c>
      <c r="Z25" s="21">
        <v>13845706.302892998</v>
      </c>
      <c r="AA25" s="21">
        <v>0</v>
      </c>
      <c r="AB25" s="21">
        <v>0</v>
      </c>
      <c r="AC25" s="21">
        <v>101029.604827</v>
      </c>
      <c r="AD25" s="21">
        <v>290571.72767400002</v>
      </c>
      <c r="AE25" s="21">
        <v>0</v>
      </c>
      <c r="AF25" s="21">
        <v>0</v>
      </c>
      <c r="AG25" s="21">
        <v>736074.04337999993</v>
      </c>
      <c r="AH25" s="21">
        <v>773090.57021999999</v>
      </c>
      <c r="AI25" s="21">
        <v>0</v>
      </c>
      <c r="AJ25" s="21">
        <v>2780</v>
      </c>
      <c r="AK25" s="21">
        <v>0</v>
      </c>
      <c r="AL25" s="21">
        <v>0</v>
      </c>
      <c r="AM25" s="21">
        <v>2087658.11</v>
      </c>
      <c r="AN25" s="21">
        <v>0</v>
      </c>
      <c r="AO25" s="21">
        <v>0</v>
      </c>
      <c r="AP25" s="21">
        <v>6.83</v>
      </c>
      <c r="AQ25" s="21">
        <v>0</v>
      </c>
      <c r="AR25" s="21">
        <v>0</v>
      </c>
      <c r="AS25" s="21">
        <v>0</v>
      </c>
      <c r="AT25" s="21">
        <v>42969251.418388002</v>
      </c>
      <c r="AU25" s="21">
        <v>1577488.4711779996</v>
      </c>
      <c r="AV25" s="21">
        <v>493598.38026000001</v>
      </c>
      <c r="AW25" s="21">
        <v>0</v>
      </c>
      <c r="AX25" s="21">
        <v>275846.93012999999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5144431.985603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13194786.646775002</v>
      </c>
      <c r="BO25" s="21">
        <v>0</v>
      </c>
      <c r="BP25" s="21">
        <v>9260722.0519660003</v>
      </c>
      <c r="BQ25" s="21">
        <v>150142.39000000001</v>
      </c>
      <c r="BR25" s="21">
        <v>4317507.6267400002</v>
      </c>
      <c r="BS25" s="21">
        <v>3717345.8016909999</v>
      </c>
      <c r="BT25" s="21">
        <v>0</v>
      </c>
      <c r="BU25" s="21">
        <v>0</v>
      </c>
      <c r="BV25" s="21">
        <v>2419640.6609399999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762499.42</v>
      </c>
      <c r="CC25" s="21">
        <v>0</v>
      </c>
      <c r="CD25" s="21">
        <v>465333.51</v>
      </c>
      <c r="CE25" s="21">
        <v>2051785.34</v>
      </c>
      <c r="CF25" s="21">
        <v>0</v>
      </c>
      <c r="CG25" s="21">
        <v>0</v>
      </c>
      <c r="CH25" s="21">
        <v>0</v>
      </c>
      <c r="CI25" s="21">
        <v>780</v>
      </c>
      <c r="CJ25" s="22">
        <v>127009101.37000005</v>
      </c>
      <c r="CK25" s="21">
        <v>0</v>
      </c>
      <c r="CL25" s="21">
        <v>335238.76</v>
      </c>
      <c r="CM25" s="22">
        <v>126529649.49000004</v>
      </c>
      <c r="CN25" s="21">
        <v>326373.15000000002</v>
      </c>
      <c r="CO25" s="21">
        <v>126203276.34000003</v>
      </c>
      <c r="CP25" s="22">
        <v>144213.12</v>
      </c>
      <c r="CQ25" s="21">
        <v>0</v>
      </c>
      <c r="CR25" s="21">
        <v>144213.12</v>
      </c>
      <c r="CS25" s="21">
        <v>1562083.984161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1091971275.7762632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2022675853.2414644</v>
      </c>
      <c r="E26" s="21">
        <v>25628074.581996899</v>
      </c>
      <c r="F26" s="21">
        <v>1796539333.6977606</v>
      </c>
      <c r="G26" s="21">
        <v>200508444.96170682</v>
      </c>
      <c r="H26" s="21">
        <v>13684488.458919579</v>
      </c>
      <c r="I26" s="21">
        <v>4182627.6004960001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85984766.38145186</v>
      </c>
      <c r="P26" s="21">
        <v>0</v>
      </c>
      <c r="Q26" s="21">
        <v>41136529.219291508</v>
      </c>
      <c r="R26" s="21">
        <v>0</v>
      </c>
      <c r="S26" s="21">
        <v>0</v>
      </c>
      <c r="T26" s="21">
        <v>937961115.13110924</v>
      </c>
      <c r="U26" s="21">
        <v>983577.55566999991</v>
      </c>
      <c r="V26" s="21">
        <v>207746569.40923139</v>
      </c>
      <c r="W26" s="21">
        <v>210396988.87323508</v>
      </c>
      <c r="X26" s="21">
        <v>0</v>
      </c>
      <c r="Y26" s="21">
        <v>79285204.621641651</v>
      </c>
      <c r="Z26" s="21">
        <v>26988480.043752585</v>
      </c>
      <c r="AA26" s="21">
        <v>0</v>
      </c>
      <c r="AB26" s="21">
        <v>0</v>
      </c>
      <c r="AC26" s="21">
        <v>2167750.4872624655</v>
      </c>
      <c r="AD26" s="21">
        <v>15975860.383968573</v>
      </c>
      <c r="AE26" s="21">
        <v>0</v>
      </c>
      <c r="AF26" s="21">
        <v>194967.32762</v>
      </c>
      <c r="AG26" s="21">
        <v>0</v>
      </c>
      <c r="AH26" s="21">
        <v>0</v>
      </c>
      <c r="AI26" s="21">
        <v>0</v>
      </c>
      <c r="AJ26" s="21">
        <v>400</v>
      </c>
      <c r="AK26" s="21">
        <v>7236.849991</v>
      </c>
      <c r="AL26" s="21">
        <v>0</v>
      </c>
      <c r="AM26" s="21">
        <v>10812400.083512001</v>
      </c>
      <c r="AN26" s="21">
        <v>0</v>
      </c>
      <c r="AO26" s="21">
        <v>0</v>
      </c>
      <c r="AP26" s="21">
        <v>4180632.3049415117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32984038.192632034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43076502.701341204</v>
      </c>
      <c r="BO26" s="21">
        <v>0</v>
      </c>
      <c r="BP26" s="21">
        <v>230914761.56717899</v>
      </c>
      <c r="BQ26" s="21">
        <v>53243446.257914908</v>
      </c>
      <c r="BR26" s="21">
        <v>337026912.36073107</v>
      </c>
      <c r="BS26" s="21">
        <v>131379145.0540325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4317579990.1196356</v>
      </c>
      <c r="CK26" s="21">
        <v>2081361.1100000062</v>
      </c>
      <c r="CL26" s="21">
        <v>57953.130000000005</v>
      </c>
      <c r="CM26" s="22">
        <v>1097327945.269614</v>
      </c>
      <c r="CN26" s="21">
        <v>18012331.939999577</v>
      </c>
      <c r="CO26" s="21">
        <v>1079315613.3296144</v>
      </c>
      <c r="CP26" s="22">
        <v>3218112730.6100216</v>
      </c>
      <c r="CQ26" s="21">
        <v>289734951.97002178</v>
      </c>
      <c r="CR26" s="21">
        <v>2928377778.6399999</v>
      </c>
      <c r="CS26" s="21">
        <v>29755.02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8810599999.2470245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125742870.06999999</v>
      </c>
      <c r="E27" s="21">
        <v>1195533.04</v>
      </c>
      <c r="F27" s="21">
        <v>11907446.43</v>
      </c>
      <c r="G27" s="21">
        <v>112639890.59999999</v>
      </c>
      <c r="H27" s="21">
        <v>10488092.890000001</v>
      </c>
      <c r="I27" s="21">
        <v>6241704.5099999998</v>
      </c>
      <c r="J27" s="21">
        <v>0</v>
      </c>
      <c r="K27" s="21">
        <v>73903225.079999998</v>
      </c>
      <c r="L27" s="21">
        <v>0</v>
      </c>
      <c r="M27" s="21">
        <v>0</v>
      </c>
      <c r="N27" s="21">
        <v>0</v>
      </c>
      <c r="O27" s="21">
        <v>26582179.030000001</v>
      </c>
      <c r="P27" s="21">
        <v>0</v>
      </c>
      <c r="Q27" s="21">
        <v>0</v>
      </c>
      <c r="R27" s="21">
        <v>0</v>
      </c>
      <c r="S27" s="21">
        <v>0</v>
      </c>
      <c r="T27" s="21">
        <v>590314967.40999997</v>
      </c>
      <c r="U27" s="21">
        <v>0</v>
      </c>
      <c r="V27" s="21">
        <v>68486371.989999995</v>
      </c>
      <c r="W27" s="21">
        <v>265025169.86000001</v>
      </c>
      <c r="X27" s="21">
        <v>0</v>
      </c>
      <c r="Y27" s="21">
        <v>15519329.1</v>
      </c>
      <c r="Z27" s="21">
        <v>25869312.07</v>
      </c>
      <c r="AA27" s="21">
        <v>0</v>
      </c>
      <c r="AB27" s="21">
        <v>0</v>
      </c>
      <c r="AC27" s="21">
        <v>278243.78999999998</v>
      </c>
      <c r="AD27" s="21">
        <v>191468.84</v>
      </c>
      <c r="AE27" s="21">
        <v>0</v>
      </c>
      <c r="AF27" s="21">
        <v>488991.07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471153.53</v>
      </c>
      <c r="AQ27" s="21">
        <v>0</v>
      </c>
      <c r="AR27" s="21">
        <v>0</v>
      </c>
      <c r="AS27" s="21">
        <v>0</v>
      </c>
      <c r="AT27" s="21">
        <v>141527056.55000001</v>
      </c>
      <c r="AU27" s="21">
        <v>27871541.390000001</v>
      </c>
      <c r="AV27" s="21">
        <v>708421.17</v>
      </c>
      <c r="AW27" s="21">
        <v>0</v>
      </c>
      <c r="AX27" s="21">
        <v>699082.65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71571034.900000006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2878115.27</v>
      </c>
      <c r="BO27" s="21">
        <v>0</v>
      </c>
      <c r="BP27" s="21">
        <v>82724946.239999995</v>
      </c>
      <c r="BQ27" s="21">
        <v>914731.26</v>
      </c>
      <c r="BR27" s="21">
        <v>90248113.189999998</v>
      </c>
      <c r="BS27" s="21">
        <v>4405140.75</v>
      </c>
      <c r="BT27" s="21">
        <v>0</v>
      </c>
      <c r="BU27" s="21">
        <v>0</v>
      </c>
      <c r="BV27" s="21">
        <v>0</v>
      </c>
      <c r="BW27" s="21">
        <v>0</v>
      </c>
      <c r="BX27" s="21">
        <v>26424.02</v>
      </c>
      <c r="BY27" s="21">
        <v>0</v>
      </c>
      <c r="BZ27" s="21">
        <v>0</v>
      </c>
      <c r="CA27" s="21">
        <v>795744.35</v>
      </c>
      <c r="CB27" s="21">
        <v>14146359.359999999</v>
      </c>
      <c r="CC27" s="21">
        <v>0</v>
      </c>
      <c r="CD27" s="21">
        <v>7515014.5</v>
      </c>
      <c r="CE27" s="21">
        <v>0</v>
      </c>
      <c r="CF27" s="21">
        <v>0</v>
      </c>
      <c r="CG27" s="21">
        <v>0</v>
      </c>
      <c r="CH27" s="21">
        <v>193862.61</v>
      </c>
      <c r="CI27" s="21">
        <v>42889.17</v>
      </c>
      <c r="CJ27" s="22">
        <v>7818631.1500000004</v>
      </c>
      <c r="CK27" s="21">
        <v>0</v>
      </c>
      <c r="CL27" s="21">
        <v>0</v>
      </c>
      <c r="CM27" s="22">
        <v>7818631.1500000004</v>
      </c>
      <c r="CN27" s="21">
        <v>0</v>
      </c>
      <c r="CO27" s="21">
        <v>7818631.1500000004</v>
      </c>
      <c r="CP27" s="22">
        <v>0</v>
      </c>
      <c r="CQ27" s="21">
        <v>0</v>
      </c>
      <c r="CR27" s="21">
        <v>0</v>
      </c>
      <c r="CS27" s="21">
        <v>7313373.0099999998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1671003560.7799997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397221508.74000001</v>
      </c>
      <c r="E28" s="21">
        <v>354089.82</v>
      </c>
      <c r="F28" s="21">
        <v>282050938.38999999</v>
      </c>
      <c r="G28" s="21">
        <v>114816480.53</v>
      </c>
      <c r="H28" s="21">
        <v>0</v>
      </c>
      <c r="I28" s="21">
        <v>162408.89000000001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8038988.25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3649033.94</v>
      </c>
      <c r="W28" s="21">
        <v>50196784.909999996</v>
      </c>
      <c r="X28" s="21">
        <v>0</v>
      </c>
      <c r="Y28" s="21">
        <v>7420635.0800000001</v>
      </c>
      <c r="Z28" s="21">
        <v>25250254.469999999</v>
      </c>
      <c r="AA28" s="21">
        <v>0</v>
      </c>
      <c r="AB28" s="21">
        <v>0</v>
      </c>
      <c r="AC28" s="21">
        <v>17267.02</v>
      </c>
      <c r="AD28" s="21">
        <v>297109.13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92649156.129999995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3750</v>
      </c>
      <c r="BC28" s="21">
        <v>0</v>
      </c>
      <c r="BD28" s="21">
        <v>278280.83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12603895.74</v>
      </c>
      <c r="BN28" s="21">
        <v>568562.01</v>
      </c>
      <c r="BO28" s="21">
        <v>0</v>
      </c>
      <c r="BP28" s="21">
        <v>2369944.4700000002</v>
      </c>
      <c r="BQ28" s="21">
        <v>51223.45</v>
      </c>
      <c r="BR28" s="21">
        <v>1799317.45</v>
      </c>
      <c r="BS28" s="21">
        <v>7316633.9100000001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331969.11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610226723.53000009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1427920037.6499009</v>
      </c>
      <c r="E29" s="21">
        <v>138349661.69666722</v>
      </c>
      <c r="F29" s="21">
        <v>880848053.39270103</v>
      </c>
      <c r="G29" s="21">
        <v>408722322.56053263</v>
      </c>
      <c r="H29" s="21">
        <v>541806875.9999001</v>
      </c>
      <c r="I29" s="21">
        <v>126307951.19000015</v>
      </c>
      <c r="J29" s="21">
        <v>42075</v>
      </c>
      <c r="K29" s="21">
        <v>0</v>
      </c>
      <c r="L29" s="21">
        <v>0</v>
      </c>
      <c r="M29" s="21">
        <v>0</v>
      </c>
      <c r="N29" s="21">
        <v>9519918.8599999994</v>
      </c>
      <c r="O29" s="21">
        <v>576472479.9731003</v>
      </c>
      <c r="P29" s="21">
        <v>0</v>
      </c>
      <c r="Q29" s="21">
        <v>107400114.78479999</v>
      </c>
      <c r="R29" s="21">
        <v>0</v>
      </c>
      <c r="S29" s="21">
        <v>0</v>
      </c>
      <c r="T29" s="21">
        <v>1993413383.4899974</v>
      </c>
      <c r="U29" s="21">
        <v>3121038.9026000001</v>
      </c>
      <c r="V29" s="21">
        <v>706360573.68000031</v>
      </c>
      <c r="W29" s="21">
        <v>928157537.14000118</v>
      </c>
      <c r="X29" s="21">
        <v>0</v>
      </c>
      <c r="Y29" s="21">
        <v>218972684.36249983</v>
      </c>
      <c r="Z29" s="21">
        <v>536198738.68170023</v>
      </c>
      <c r="AA29" s="21">
        <v>0</v>
      </c>
      <c r="AB29" s="21">
        <v>0</v>
      </c>
      <c r="AC29" s="21">
        <v>7794410.3763000006</v>
      </c>
      <c r="AD29" s="21">
        <v>62280869.958099894</v>
      </c>
      <c r="AE29" s="21">
        <v>22000</v>
      </c>
      <c r="AF29" s="21">
        <v>10239337.199999999</v>
      </c>
      <c r="AG29" s="21">
        <v>36413624.596500002</v>
      </c>
      <c r="AH29" s="21">
        <v>72889693.338200003</v>
      </c>
      <c r="AI29" s="21">
        <v>2328487.1508999998</v>
      </c>
      <c r="AJ29" s="21">
        <v>134247.39000000001</v>
      </c>
      <c r="AK29" s="21">
        <v>413002.97000000003</v>
      </c>
      <c r="AL29" s="21">
        <v>0</v>
      </c>
      <c r="AM29" s="21">
        <v>751362.45900000015</v>
      </c>
      <c r="AN29" s="21">
        <v>1337822.8799999999</v>
      </c>
      <c r="AO29" s="21">
        <v>0</v>
      </c>
      <c r="AP29" s="21">
        <v>7240150.9582000002</v>
      </c>
      <c r="AQ29" s="21">
        <v>0</v>
      </c>
      <c r="AR29" s="21">
        <v>0</v>
      </c>
      <c r="AS29" s="21">
        <v>0</v>
      </c>
      <c r="AT29" s="21">
        <v>3105144497.8369017</v>
      </c>
      <c r="AU29" s="21">
        <v>226011366.70329952</v>
      </c>
      <c r="AV29" s="21">
        <v>437413956.52360034</v>
      </c>
      <c r="AW29" s="21">
        <v>0</v>
      </c>
      <c r="AX29" s="21">
        <v>212651932.67029944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24059416.817599978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217389774.10409996</v>
      </c>
      <c r="BO29" s="21">
        <v>0</v>
      </c>
      <c r="BP29" s="21">
        <v>577433590.81849921</v>
      </c>
      <c r="BQ29" s="21">
        <v>115272987.30740002</v>
      </c>
      <c r="BR29" s="21">
        <v>695014504.87350011</v>
      </c>
      <c r="BS29" s="21">
        <v>135909067.79929987</v>
      </c>
      <c r="BT29" s="21">
        <v>0</v>
      </c>
      <c r="BU29" s="21">
        <v>0</v>
      </c>
      <c r="BV29" s="21">
        <v>44856229.017500021</v>
      </c>
      <c r="BW29" s="21">
        <v>0</v>
      </c>
      <c r="BX29" s="21">
        <v>0</v>
      </c>
      <c r="BY29" s="21">
        <v>0</v>
      </c>
      <c r="BZ29" s="21">
        <v>0</v>
      </c>
      <c r="CA29" s="21">
        <v>3040823.0199999996</v>
      </c>
      <c r="CB29" s="21">
        <v>2796808.2800000003</v>
      </c>
      <c r="CC29" s="21">
        <v>16736191.539999999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112112999.77000065</v>
      </c>
      <c r="CK29" s="21">
        <v>17547.970000000005</v>
      </c>
      <c r="CL29" s="21">
        <v>35968.770000000004</v>
      </c>
      <c r="CM29" s="22">
        <v>87364752.090000659</v>
      </c>
      <c r="CN29" s="21">
        <v>2746448.6000000024</v>
      </c>
      <c r="CO29" s="21">
        <v>84618303.49000065</v>
      </c>
      <c r="CP29" s="22">
        <v>24694730.939999998</v>
      </c>
      <c r="CQ29" s="21">
        <v>8719105.6999999974</v>
      </c>
      <c r="CR29" s="21">
        <v>15975625.24</v>
      </c>
      <c r="CS29" s="21">
        <v>729805.56999999925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13304112371.643702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4230328.93</v>
      </c>
      <c r="E30" s="21">
        <v>1334512.3099999998</v>
      </c>
      <c r="F30" s="21">
        <v>1555681.3099999998</v>
      </c>
      <c r="G30" s="21">
        <v>1340135.3099999998</v>
      </c>
      <c r="H30" s="21">
        <v>350235.77</v>
      </c>
      <c r="I30" s="21">
        <v>305730.21999999997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62728585.75</v>
      </c>
      <c r="P30" s="21">
        <v>0</v>
      </c>
      <c r="Q30" s="21">
        <v>176705.29</v>
      </c>
      <c r="R30" s="21">
        <v>0</v>
      </c>
      <c r="S30" s="21">
        <v>0</v>
      </c>
      <c r="T30" s="21">
        <v>206181142.84999999</v>
      </c>
      <c r="U30" s="21">
        <v>0</v>
      </c>
      <c r="V30" s="21">
        <v>51885030.890000001</v>
      </c>
      <c r="W30" s="21">
        <v>10871734.83</v>
      </c>
      <c r="X30" s="21">
        <v>0</v>
      </c>
      <c r="Y30" s="21">
        <v>2390276.7800000003</v>
      </c>
      <c r="Z30" s="21">
        <v>483540.43</v>
      </c>
      <c r="AA30" s="21">
        <v>0</v>
      </c>
      <c r="AB30" s="21">
        <v>0</v>
      </c>
      <c r="AC30" s="21">
        <v>118622.18</v>
      </c>
      <c r="AD30" s="21">
        <v>524574.39</v>
      </c>
      <c r="AE30" s="21">
        <v>0</v>
      </c>
      <c r="AF30" s="21">
        <v>50239.9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139609.92000000001</v>
      </c>
      <c r="AN30" s="21">
        <v>0</v>
      </c>
      <c r="AO30" s="21">
        <v>0</v>
      </c>
      <c r="AP30" s="21">
        <v>33741.339999999997</v>
      </c>
      <c r="AQ30" s="21">
        <v>0</v>
      </c>
      <c r="AR30" s="21">
        <v>0</v>
      </c>
      <c r="AS30" s="21">
        <v>0</v>
      </c>
      <c r="AT30" s="21">
        <v>14017880.34</v>
      </c>
      <c r="AU30" s="21">
        <v>562763.73</v>
      </c>
      <c r="AV30" s="21">
        <v>1027022.39</v>
      </c>
      <c r="AW30" s="21">
        <v>0</v>
      </c>
      <c r="AX30" s="21">
        <v>475152.55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20179875.18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767955.66</v>
      </c>
      <c r="BO30" s="21">
        <v>0</v>
      </c>
      <c r="BP30" s="21">
        <v>1246397.3199999998</v>
      </c>
      <c r="BQ30" s="21">
        <v>504879.86</v>
      </c>
      <c r="BR30" s="21">
        <v>7218455.0499999998</v>
      </c>
      <c r="BS30" s="21">
        <v>1067699.05</v>
      </c>
      <c r="BT30" s="21">
        <v>0</v>
      </c>
      <c r="BU30" s="21">
        <v>0</v>
      </c>
      <c r="BV30" s="21">
        <v>724666.52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27532.05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27532.05</v>
      </c>
      <c r="CQ30" s="21">
        <v>0</v>
      </c>
      <c r="CR30" s="21">
        <v>27532.05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388290379.16999996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445541892.052347</v>
      </c>
      <c r="E31" s="21">
        <v>4664313.2651880002</v>
      </c>
      <c r="F31" s="21">
        <v>98266915.108043</v>
      </c>
      <c r="G31" s="21">
        <v>342610663.67911601</v>
      </c>
      <c r="H31" s="21">
        <v>157058522.448277</v>
      </c>
      <c r="I31" s="21">
        <v>10085337.4</v>
      </c>
      <c r="J31" s="21">
        <v>0</v>
      </c>
      <c r="K31" s="21">
        <v>51376308.200000003</v>
      </c>
      <c r="L31" s="21">
        <v>0</v>
      </c>
      <c r="M31" s="21">
        <v>0</v>
      </c>
      <c r="N31" s="21">
        <v>0</v>
      </c>
      <c r="O31" s="21">
        <v>178942446.70101401</v>
      </c>
      <c r="P31" s="21">
        <v>0</v>
      </c>
      <c r="Q31" s="21">
        <v>126058163.001858</v>
      </c>
      <c r="R31" s="21">
        <v>0</v>
      </c>
      <c r="S31" s="21">
        <v>0</v>
      </c>
      <c r="T31" s="21">
        <v>2804634063</v>
      </c>
      <c r="U31" s="21">
        <v>4727180.2235690001</v>
      </c>
      <c r="V31" s="21">
        <v>282017063.67848402</v>
      </c>
      <c r="W31" s="21">
        <v>1700031232.03</v>
      </c>
      <c r="X31" s="21">
        <v>406655.23998999997</v>
      </c>
      <c r="Y31" s="21">
        <v>105820353.337751</v>
      </c>
      <c r="Z31" s="21">
        <v>50328470.996564999</v>
      </c>
      <c r="AA31" s="21">
        <v>0</v>
      </c>
      <c r="AB31" s="21">
        <v>0</v>
      </c>
      <c r="AC31" s="21">
        <v>3979925.7454650002</v>
      </c>
      <c r="AD31" s="21">
        <v>26409844.925244998</v>
      </c>
      <c r="AE31" s="21">
        <v>0</v>
      </c>
      <c r="AF31" s="21">
        <v>13461330.210002</v>
      </c>
      <c r="AG31" s="21">
        <v>0</v>
      </c>
      <c r="AH31" s="21">
        <v>0</v>
      </c>
      <c r="AI31" s="21">
        <v>0</v>
      </c>
      <c r="AJ31" s="21">
        <v>114208.45</v>
      </c>
      <c r="AK31" s="21">
        <v>1806551.311001</v>
      </c>
      <c r="AL31" s="21">
        <v>0</v>
      </c>
      <c r="AM31" s="21">
        <v>18190605.399613</v>
      </c>
      <c r="AN31" s="21">
        <v>328111.19</v>
      </c>
      <c r="AO31" s="21">
        <v>70300.31</v>
      </c>
      <c r="AP31" s="21">
        <v>4572267.1571779996</v>
      </c>
      <c r="AQ31" s="21">
        <v>0</v>
      </c>
      <c r="AR31" s="21">
        <v>0</v>
      </c>
      <c r="AS31" s="21">
        <v>0</v>
      </c>
      <c r="AT31" s="21">
        <v>1183792134.6869359</v>
      </c>
      <c r="AU31" s="21">
        <v>50903447.523133002</v>
      </c>
      <c r="AV31" s="21">
        <v>22104420.311854001</v>
      </c>
      <c r="AW31" s="21">
        <v>0</v>
      </c>
      <c r="AX31" s="21">
        <v>23412626.518088002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26729208.860807002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866879.912182</v>
      </c>
      <c r="BM31" s="21">
        <v>0</v>
      </c>
      <c r="BN31" s="21">
        <v>184935292.34016901</v>
      </c>
      <c r="BO31" s="21">
        <v>0</v>
      </c>
      <c r="BP31" s="21">
        <v>164780610.20827499</v>
      </c>
      <c r="BQ31" s="21">
        <v>34551626.724923998</v>
      </c>
      <c r="BR31" s="21">
        <v>121103056.59505799</v>
      </c>
      <c r="BS31" s="21">
        <v>63438349.495261997</v>
      </c>
      <c r="BT31" s="21">
        <v>0</v>
      </c>
      <c r="BU31" s="21">
        <v>0</v>
      </c>
      <c r="BV31" s="21">
        <v>31309975.369582001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697887.74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44000.06</v>
      </c>
      <c r="CJ31" s="22">
        <v>298170803.17863399</v>
      </c>
      <c r="CK31" s="21">
        <v>238915.20863400001</v>
      </c>
      <c r="CL31" s="21">
        <v>23961811.379999999</v>
      </c>
      <c r="CM31" s="22">
        <v>249636188.08000001</v>
      </c>
      <c r="CN31" s="21">
        <v>3969299.74</v>
      </c>
      <c r="CO31" s="21">
        <v>245666888.34</v>
      </c>
      <c r="CP31" s="22">
        <v>24333888.510000002</v>
      </c>
      <c r="CQ31" s="21">
        <v>24211310.120000001</v>
      </c>
      <c r="CR31" s="21">
        <v>122578.39</v>
      </c>
      <c r="CS31" s="21">
        <v>24144266.989376999</v>
      </c>
      <c r="CT31" s="21">
        <v>0</v>
      </c>
      <c r="CU31" s="21">
        <v>3736.06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8216949155.5826416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387082046.85001665</v>
      </c>
      <c r="E32" s="21">
        <v>136902794.85001612</v>
      </c>
      <c r="F32" s="21">
        <v>151659668.9200002</v>
      </c>
      <c r="G32" s="21">
        <v>98519583.080000326</v>
      </c>
      <c r="H32" s="21">
        <v>3737319.9900000012</v>
      </c>
      <c r="I32" s="21">
        <v>42347222.360000461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28519667.180000022</v>
      </c>
      <c r="P32" s="21">
        <v>0</v>
      </c>
      <c r="Q32" s="21">
        <v>45882809.160000011</v>
      </c>
      <c r="R32" s="21">
        <v>0</v>
      </c>
      <c r="S32" s="21">
        <v>0</v>
      </c>
      <c r="T32" s="21">
        <v>1339511958.630239</v>
      </c>
      <c r="U32" s="21">
        <v>1548993.9700000007</v>
      </c>
      <c r="V32" s="21">
        <v>419162592.74014175</v>
      </c>
      <c r="W32" s="21">
        <v>624678879.13001072</v>
      </c>
      <c r="X32" s="21">
        <v>873783.68999999983</v>
      </c>
      <c r="Y32" s="21">
        <v>108707523.82000005</v>
      </c>
      <c r="Z32" s="21">
        <v>225341327.40999904</v>
      </c>
      <c r="AA32" s="21">
        <v>216731.49</v>
      </c>
      <c r="AB32" s="21">
        <v>0</v>
      </c>
      <c r="AC32" s="21">
        <v>3278103.7599999346</v>
      </c>
      <c r="AD32" s="21">
        <v>25757564.469998375</v>
      </c>
      <c r="AE32" s="21">
        <v>0</v>
      </c>
      <c r="AF32" s="21">
        <v>43464.99</v>
      </c>
      <c r="AG32" s="21">
        <v>99084040.189999953</v>
      </c>
      <c r="AH32" s="21">
        <v>15390140.260000005</v>
      </c>
      <c r="AI32" s="21">
        <v>6339125.6700000018</v>
      </c>
      <c r="AJ32" s="21">
        <v>0</v>
      </c>
      <c r="AK32" s="21">
        <v>34901.400000000009</v>
      </c>
      <c r="AL32" s="21">
        <v>0</v>
      </c>
      <c r="AM32" s="21">
        <v>1428.57</v>
      </c>
      <c r="AN32" s="21">
        <v>49500</v>
      </c>
      <c r="AO32" s="21">
        <v>0</v>
      </c>
      <c r="AP32" s="21">
        <v>2675293.7700000042</v>
      </c>
      <c r="AQ32" s="21">
        <v>0</v>
      </c>
      <c r="AR32" s="21">
        <v>0</v>
      </c>
      <c r="AS32" s="21">
        <v>0</v>
      </c>
      <c r="AT32" s="21">
        <v>911481253.90000367</v>
      </c>
      <c r="AU32" s="21">
        <v>20910972.149999298</v>
      </c>
      <c r="AV32" s="21">
        <v>12335206.200000912</v>
      </c>
      <c r="AW32" s="21">
        <v>0</v>
      </c>
      <c r="AX32" s="21">
        <v>20001249.200001791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8487561.1199886464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1881058.9800000018</v>
      </c>
      <c r="BO32" s="21">
        <v>0</v>
      </c>
      <c r="BP32" s="21">
        <v>102632165.81999993</v>
      </c>
      <c r="BQ32" s="21">
        <v>1977529.9799999997</v>
      </c>
      <c r="BR32" s="21">
        <v>11853851.989999961</v>
      </c>
      <c r="BS32" s="21">
        <v>16136634.390000068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22445673.660000008</v>
      </c>
      <c r="CC32" s="21">
        <v>0</v>
      </c>
      <c r="CD32" s="21">
        <v>-377.9</v>
      </c>
      <c r="CE32" s="21">
        <v>0</v>
      </c>
      <c r="CF32" s="21">
        <v>0</v>
      </c>
      <c r="CG32" s="21">
        <v>0</v>
      </c>
      <c r="CH32" s="21">
        <v>0</v>
      </c>
      <c r="CI32" s="21">
        <v>34984810.339797415</v>
      </c>
      <c r="CJ32" s="22">
        <v>263560563.67000002</v>
      </c>
      <c r="CK32" s="21">
        <v>1556425.8600000017</v>
      </c>
      <c r="CL32" s="21">
        <v>33617.81</v>
      </c>
      <c r="CM32" s="22">
        <v>261970520.00000003</v>
      </c>
      <c r="CN32" s="21">
        <v>520048.23000000004</v>
      </c>
      <c r="CO32" s="21">
        <v>261450471.77000004</v>
      </c>
      <c r="CP32" s="22">
        <v>0</v>
      </c>
      <c r="CQ32" s="21">
        <v>0</v>
      </c>
      <c r="CR32" s="21">
        <v>0</v>
      </c>
      <c r="CS32" s="21">
        <v>411258.06999999995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4809363831.0701962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43549009.330000088</v>
      </c>
      <c r="E33" s="21">
        <v>10309461.700000064</v>
      </c>
      <c r="F33" s="21">
        <v>0</v>
      </c>
      <c r="G33" s="21">
        <v>33239547.630000025</v>
      </c>
      <c r="H33" s="21">
        <v>0</v>
      </c>
      <c r="I33" s="21">
        <v>33121337.389999799</v>
      </c>
      <c r="J33" s="21">
        <v>0</v>
      </c>
      <c r="K33" s="21">
        <v>298030.28000000003</v>
      </c>
      <c r="L33" s="21">
        <v>0</v>
      </c>
      <c r="M33" s="21">
        <v>0</v>
      </c>
      <c r="N33" s="21">
        <v>0</v>
      </c>
      <c r="O33" s="21">
        <v>4747853.1800000016</v>
      </c>
      <c r="P33" s="21">
        <v>12935423.91</v>
      </c>
      <c r="Q33" s="21">
        <v>0</v>
      </c>
      <c r="R33" s="21">
        <v>0</v>
      </c>
      <c r="S33" s="21">
        <v>0</v>
      </c>
      <c r="T33" s="21">
        <v>243730897.25995806</v>
      </c>
      <c r="U33" s="21">
        <v>0</v>
      </c>
      <c r="V33" s="21">
        <v>6543530.7799998298</v>
      </c>
      <c r="W33" s="21">
        <v>139244840.03000164</v>
      </c>
      <c r="X33" s="21">
        <v>0</v>
      </c>
      <c r="Y33" s="21">
        <v>287229.50999999978</v>
      </c>
      <c r="Z33" s="21">
        <v>24189170.830002476</v>
      </c>
      <c r="AA33" s="21">
        <v>830</v>
      </c>
      <c r="AB33" s="21">
        <v>0</v>
      </c>
      <c r="AC33" s="21">
        <v>5567.11</v>
      </c>
      <c r="AD33" s="21">
        <v>1310586.9400000009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900</v>
      </c>
      <c r="AK33" s="21">
        <v>0</v>
      </c>
      <c r="AL33" s="21">
        <v>0</v>
      </c>
      <c r="AM33" s="21">
        <v>3112175.629999999</v>
      </c>
      <c r="AN33" s="21">
        <v>0</v>
      </c>
      <c r="AO33" s="21">
        <v>0</v>
      </c>
      <c r="AP33" s="21">
        <v>197.5</v>
      </c>
      <c r="AQ33" s="21">
        <v>0</v>
      </c>
      <c r="AR33" s="21">
        <v>0</v>
      </c>
      <c r="AS33" s="21">
        <v>0</v>
      </c>
      <c r="AT33" s="21">
        <v>3389865.5700000217</v>
      </c>
      <c r="AU33" s="21">
        <v>16679.639999999996</v>
      </c>
      <c r="AV33" s="21">
        <v>564266.8399999995</v>
      </c>
      <c r="AW33" s="21">
        <v>0</v>
      </c>
      <c r="AX33" s="21">
        <v>3322064.6099999975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4302859.9300003331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8450621.3300002925</v>
      </c>
      <c r="BO33" s="21">
        <v>0</v>
      </c>
      <c r="BP33" s="21">
        <v>65430.349999999977</v>
      </c>
      <c r="BQ33" s="21">
        <v>0</v>
      </c>
      <c r="BR33" s="21">
        <v>0</v>
      </c>
      <c r="BS33" s="21">
        <v>16521.799999999996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13755198.509999985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546961088.25996244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99414224.774499804</v>
      </c>
      <c r="E34" s="21">
        <v>16859014.770206001</v>
      </c>
      <c r="F34" s="21">
        <v>82555210.004293799</v>
      </c>
      <c r="G34" s="21">
        <v>0</v>
      </c>
      <c r="H34" s="21">
        <v>335062574.89700001</v>
      </c>
      <c r="I34" s="21">
        <v>21838991.440000501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131339382.706644</v>
      </c>
      <c r="P34" s="21">
        <v>0</v>
      </c>
      <c r="Q34" s="21">
        <v>15745287.614399999</v>
      </c>
      <c r="R34" s="21">
        <v>0</v>
      </c>
      <c r="S34" s="21">
        <v>0</v>
      </c>
      <c r="T34" s="21">
        <v>408923.92</v>
      </c>
      <c r="U34" s="21">
        <v>0</v>
      </c>
      <c r="V34" s="21">
        <v>12413892.310000001</v>
      </c>
      <c r="W34" s="21">
        <v>121711455.620001</v>
      </c>
      <c r="X34" s="21">
        <v>0</v>
      </c>
      <c r="Y34" s="21">
        <v>130540537.1594</v>
      </c>
      <c r="Z34" s="21">
        <v>13075496.972899999</v>
      </c>
      <c r="AA34" s="21">
        <v>0</v>
      </c>
      <c r="AB34" s="21">
        <v>0</v>
      </c>
      <c r="AC34" s="21">
        <v>8607836.2849000208</v>
      </c>
      <c r="AD34" s="21">
        <v>27438741.029899899</v>
      </c>
      <c r="AE34" s="21">
        <v>0</v>
      </c>
      <c r="AF34" s="21">
        <v>5530043.29</v>
      </c>
      <c r="AG34" s="21">
        <v>0</v>
      </c>
      <c r="AH34" s="21">
        <v>18571210.870000001</v>
      </c>
      <c r="AI34" s="21">
        <v>0</v>
      </c>
      <c r="AJ34" s="21">
        <v>1200</v>
      </c>
      <c r="AK34" s="21">
        <v>0</v>
      </c>
      <c r="AL34" s="21">
        <v>0</v>
      </c>
      <c r="AM34" s="21">
        <v>113659256.77190199</v>
      </c>
      <c r="AN34" s="21">
        <v>6021403.9900000002</v>
      </c>
      <c r="AO34" s="21">
        <v>47145.106399999997</v>
      </c>
      <c r="AP34" s="21">
        <v>29207882.446199998</v>
      </c>
      <c r="AQ34" s="21">
        <v>0</v>
      </c>
      <c r="AR34" s="21">
        <v>0</v>
      </c>
      <c r="AS34" s="21">
        <v>0</v>
      </c>
      <c r="AT34" s="21">
        <v>497538252.38990498</v>
      </c>
      <c r="AU34" s="21">
        <v>20900197.969000001</v>
      </c>
      <c r="AV34" s="21">
        <v>9286202.25039999</v>
      </c>
      <c r="AW34" s="21">
        <v>0</v>
      </c>
      <c r="AX34" s="21">
        <v>944038.20039999904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20055885.889508199</v>
      </c>
      <c r="BE34" s="21">
        <v>0</v>
      </c>
      <c r="BF34" s="21">
        <v>0</v>
      </c>
      <c r="BG34" s="21">
        <v>0</v>
      </c>
      <c r="BH34" s="21">
        <v>0</v>
      </c>
      <c r="BI34" s="21">
        <v>528001.5</v>
      </c>
      <c r="BJ34" s="21">
        <v>0</v>
      </c>
      <c r="BK34" s="21">
        <v>0</v>
      </c>
      <c r="BL34" s="21">
        <v>0</v>
      </c>
      <c r="BM34" s="21">
        <v>0</v>
      </c>
      <c r="BN34" s="21">
        <v>766826.00129999395</v>
      </c>
      <c r="BO34" s="21">
        <v>0</v>
      </c>
      <c r="BP34" s="21">
        <v>11767551.7579</v>
      </c>
      <c r="BQ34" s="21">
        <v>4402446.3757999996</v>
      </c>
      <c r="BR34" s="21">
        <v>1901582.6529000001</v>
      </c>
      <c r="BS34" s="21">
        <v>58236774.6656681</v>
      </c>
      <c r="BT34" s="21">
        <v>0</v>
      </c>
      <c r="BU34" s="21">
        <v>0</v>
      </c>
      <c r="BV34" s="21">
        <v>113889553.2859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56027.2799999985</v>
      </c>
      <c r="CJ34" s="22">
        <v>292223.55</v>
      </c>
      <c r="CK34" s="21">
        <v>134633.54999999999</v>
      </c>
      <c r="CL34" s="21">
        <v>157590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9676865.0989079606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1840877916.0717363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39075360.75</v>
      </c>
      <c r="E35" s="21">
        <v>3692379</v>
      </c>
      <c r="F35" s="21">
        <v>8597743.75</v>
      </c>
      <c r="G35" s="21">
        <v>26785238</v>
      </c>
      <c r="H35" s="21">
        <v>0</v>
      </c>
      <c r="I35" s="21">
        <v>2896221</v>
      </c>
      <c r="J35" s="21">
        <v>17200987</v>
      </c>
      <c r="K35" s="21">
        <v>0</v>
      </c>
      <c r="L35" s="21">
        <v>0</v>
      </c>
      <c r="M35" s="21">
        <v>0</v>
      </c>
      <c r="N35" s="21">
        <v>0</v>
      </c>
      <c r="O35" s="21">
        <v>68122198</v>
      </c>
      <c r="P35" s="21">
        <v>0</v>
      </c>
      <c r="Q35" s="21">
        <v>448631</v>
      </c>
      <c r="R35" s="21">
        <v>0</v>
      </c>
      <c r="S35" s="21">
        <v>0</v>
      </c>
      <c r="T35" s="21">
        <v>129547390</v>
      </c>
      <c r="U35" s="21">
        <v>58069</v>
      </c>
      <c r="V35" s="21">
        <v>39709366</v>
      </c>
      <c r="W35" s="21">
        <v>146538900</v>
      </c>
      <c r="X35" s="21">
        <v>3938986</v>
      </c>
      <c r="Y35" s="21">
        <v>18957791</v>
      </c>
      <c r="Z35" s="21">
        <v>11458998</v>
      </c>
      <c r="AA35" s="21">
        <v>0</v>
      </c>
      <c r="AB35" s="21">
        <v>0</v>
      </c>
      <c r="AC35" s="21">
        <v>452842</v>
      </c>
      <c r="AD35" s="21">
        <v>3460631</v>
      </c>
      <c r="AE35" s="21">
        <v>0</v>
      </c>
      <c r="AF35" s="21">
        <v>2970</v>
      </c>
      <c r="AG35" s="21">
        <v>0</v>
      </c>
      <c r="AH35" s="21">
        <v>0</v>
      </c>
      <c r="AI35" s="21">
        <v>0</v>
      </c>
      <c r="AJ35" s="21">
        <v>543786</v>
      </c>
      <c r="AK35" s="21">
        <v>5600</v>
      </c>
      <c r="AL35" s="21">
        <v>0</v>
      </c>
      <c r="AM35" s="21">
        <v>5555789</v>
      </c>
      <c r="AN35" s="21">
        <v>0</v>
      </c>
      <c r="AO35" s="21">
        <v>0</v>
      </c>
      <c r="AP35" s="21">
        <v>160774</v>
      </c>
      <c r="AQ35" s="21">
        <v>0</v>
      </c>
      <c r="AR35" s="21">
        <v>0</v>
      </c>
      <c r="AS35" s="21">
        <v>0</v>
      </c>
      <c r="AT35" s="21">
        <v>58139680</v>
      </c>
      <c r="AU35" s="21">
        <v>2879962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7437406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2144077</v>
      </c>
      <c r="BQ35" s="21">
        <v>392506</v>
      </c>
      <c r="BR35" s="21">
        <v>36471099</v>
      </c>
      <c r="BS35" s="21">
        <v>2830205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339331622.38</v>
      </c>
      <c r="CK35" s="21">
        <v>0</v>
      </c>
      <c r="CL35" s="21">
        <v>917172.69</v>
      </c>
      <c r="CM35" s="22">
        <v>338414449.69</v>
      </c>
      <c r="CN35" s="21">
        <v>0</v>
      </c>
      <c r="CO35" s="21">
        <v>338414449.69</v>
      </c>
      <c r="CP35" s="22">
        <v>0</v>
      </c>
      <c r="CQ35" s="21">
        <v>0</v>
      </c>
      <c r="CR35" s="21">
        <v>0</v>
      </c>
      <c r="CS35" s="21">
        <v>1370719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939132566.12999988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647035707.76999998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1023255584.02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1670291291.79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1539136105.3700008</v>
      </c>
      <c r="E37" s="21">
        <v>18312373.670000698</v>
      </c>
      <c r="F37" s="21">
        <v>1141976865.02</v>
      </c>
      <c r="G37" s="21">
        <v>378846866.68000001</v>
      </c>
      <c r="H37" s="21">
        <v>7453890.9299999904</v>
      </c>
      <c r="I37" s="21">
        <v>566972.68999999994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66700100.07</v>
      </c>
      <c r="P37" s="21">
        <v>95238.1</v>
      </c>
      <c r="Q37" s="21">
        <v>7407156.46</v>
      </c>
      <c r="R37" s="21">
        <v>0</v>
      </c>
      <c r="S37" s="21">
        <v>0</v>
      </c>
      <c r="T37" s="21">
        <v>1563189550.3299201</v>
      </c>
      <c r="U37" s="21">
        <v>0</v>
      </c>
      <c r="V37" s="21">
        <v>204903943.940092</v>
      </c>
      <c r="W37" s="21">
        <v>949446597.730322</v>
      </c>
      <c r="X37" s="21">
        <v>0</v>
      </c>
      <c r="Y37" s="21">
        <v>35718451.710000001</v>
      </c>
      <c r="Z37" s="21">
        <v>116178524.59</v>
      </c>
      <c r="AA37" s="21">
        <v>0</v>
      </c>
      <c r="AB37" s="21">
        <v>0</v>
      </c>
      <c r="AC37" s="21">
        <v>1729786.51000002</v>
      </c>
      <c r="AD37" s="21">
        <v>6522857.7199996896</v>
      </c>
      <c r="AE37" s="21">
        <v>5985491</v>
      </c>
      <c r="AF37" s="21">
        <v>6940847.9900000002</v>
      </c>
      <c r="AG37" s="21">
        <v>0</v>
      </c>
      <c r="AH37" s="21">
        <v>0</v>
      </c>
      <c r="AI37" s="21">
        <v>0</v>
      </c>
      <c r="AJ37" s="21">
        <v>3388.08</v>
      </c>
      <c r="AK37" s="21">
        <v>564182.98999999894</v>
      </c>
      <c r="AL37" s="21">
        <v>0</v>
      </c>
      <c r="AM37" s="21">
        <v>200283783.47999999</v>
      </c>
      <c r="AN37" s="21">
        <v>0</v>
      </c>
      <c r="AO37" s="21">
        <v>0</v>
      </c>
      <c r="AP37" s="21">
        <v>7513128.7199999997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112998254.309956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14377311.769998999</v>
      </c>
      <c r="BO37" s="21">
        <v>0</v>
      </c>
      <c r="BP37" s="21">
        <v>183532624.72</v>
      </c>
      <c r="BQ37" s="21">
        <v>23302900.469999999</v>
      </c>
      <c r="BR37" s="21">
        <v>7573911.5899999896</v>
      </c>
      <c r="BS37" s="21">
        <v>35861214.43</v>
      </c>
      <c r="BT37" s="21">
        <v>0</v>
      </c>
      <c r="BU37" s="21">
        <v>0</v>
      </c>
      <c r="BV37" s="21">
        <v>82137345.359999999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5194.8900000000003</v>
      </c>
      <c r="CF37" s="21">
        <v>0</v>
      </c>
      <c r="CG37" s="21">
        <v>0</v>
      </c>
      <c r="CH37" s="21">
        <v>0</v>
      </c>
      <c r="CI37" s="21">
        <v>0</v>
      </c>
      <c r="CJ37" s="22">
        <v>5464035.6600000001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5464035.6600000001</v>
      </c>
      <c r="CQ37" s="21">
        <v>0</v>
      </c>
      <c r="CR37" s="21">
        <v>5464035.6600000001</v>
      </c>
      <c r="CS37" s="21">
        <v>6653.9399999999396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5185599445.5502882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118383.336412</v>
      </c>
      <c r="I39" s="21">
        <v>6623030.7699999996</v>
      </c>
      <c r="J39" s="21">
        <v>0</v>
      </c>
      <c r="K39" s="21">
        <v>6400812.0599999996</v>
      </c>
      <c r="L39" s="21">
        <v>0</v>
      </c>
      <c r="M39" s="21">
        <v>11768456.76</v>
      </c>
      <c r="N39" s="21">
        <v>0</v>
      </c>
      <c r="O39" s="21">
        <v>26001524.897629999</v>
      </c>
      <c r="P39" s="21">
        <v>0</v>
      </c>
      <c r="Q39" s="21">
        <v>4905.3663340000003</v>
      </c>
      <c r="R39" s="21">
        <v>0</v>
      </c>
      <c r="S39" s="21">
        <v>0</v>
      </c>
      <c r="T39" s="21">
        <v>2405707842.8498998</v>
      </c>
      <c r="U39" s="21">
        <v>0</v>
      </c>
      <c r="V39" s="21">
        <v>535330469.0334</v>
      </c>
      <c r="W39" s="21">
        <v>414226408.68000001</v>
      </c>
      <c r="X39" s="21">
        <v>0</v>
      </c>
      <c r="Y39" s="21">
        <v>19645723.750663001</v>
      </c>
      <c r="Z39" s="21">
        <v>10560330.751918999</v>
      </c>
      <c r="AA39" s="21">
        <v>0</v>
      </c>
      <c r="AB39" s="21">
        <v>0</v>
      </c>
      <c r="AC39" s="21">
        <v>131868.675758</v>
      </c>
      <c r="AD39" s="21">
        <v>2948463.925326</v>
      </c>
      <c r="AE39" s="21">
        <v>0</v>
      </c>
      <c r="AF39" s="21">
        <v>203521.39</v>
      </c>
      <c r="AG39" s="21">
        <v>183539.095978</v>
      </c>
      <c r="AH39" s="21">
        <v>398951.33085799997</v>
      </c>
      <c r="AI39" s="21">
        <v>0</v>
      </c>
      <c r="AJ39" s="21">
        <v>193272.23</v>
      </c>
      <c r="AK39" s="21">
        <v>0</v>
      </c>
      <c r="AL39" s="21">
        <v>0</v>
      </c>
      <c r="AM39" s="21">
        <v>132998.13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86795340.918212995</v>
      </c>
      <c r="AU39" s="21">
        <v>10254553.209277</v>
      </c>
      <c r="AV39" s="21">
        <v>0</v>
      </c>
      <c r="AW39" s="21">
        <v>0</v>
      </c>
      <c r="AX39" s="21">
        <v>10400635.331255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2290938.8554710001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37478200.168344997</v>
      </c>
      <c r="BO39" s="21">
        <v>0</v>
      </c>
      <c r="BP39" s="21">
        <v>15721123.016329</v>
      </c>
      <c r="BQ39" s="21">
        <v>12576657.740359999</v>
      </c>
      <c r="BR39" s="21">
        <v>18371208.322500002</v>
      </c>
      <c r="BS39" s="21">
        <v>4584875.9552520001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4898838.82</v>
      </c>
      <c r="CK39" s="21">
        <v>0</v>
      </c>
      <c r="CL39" s="21">
        <v>0</v>
      </c>
      <c r="CM39" s="22">
        <v>4898838.82</v>
      </c>
      <c r="CN39" s="21">
        <v>0</v>
      </c>
      <c r="CO39" s="21">
        <v>4898838.82</v>
      </c>
      <c r="CP39" s="22">
        <v>0</v>
      </c>
      <c r="CQ39" s="21">
        <v>0</v>
      </c>
      <c r="CR39" s="21">
        <v>0</v>
      </c>
      <c r="CS39" s="21">
        <v>3984880.53</v>
      </c>
      <c r="CT39" s="21">
        <v>266509492.31220001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3914447248.2133794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3597555.88</v>
      </c>
      <c r="E40" s="21">
        <v>98486.86</v>
      </c>
      <c r="F40" s="21">
        <v>1133646.33</v>
      </c>
      <c r="G40" s="21">
        <v>2365422.69</v>
      </c>
      <c r="H40" s="21">
        <v>52174.12</v>
      </c>
      <c r="I40" s="21">
        <v>1231468.82</v>
      </c>
      <c r="J40" s="21">
        <v>0</v>
      </c>
      <c r="K40" s="21">
        <v>3312.21</v>
      </c>
      <c r="L40" s="21">
        <v>0</v>
      </c>
      <c r="M40" s="21">
        <v>0</v>
      </c>
      <c r="N40" s="21">
        <v>0</v>
      </c>
      <c r="O40" s="21">
        <v>33693892.259999998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17552098.210000001</v>
      </c>
      <c r="W40" s="21">
        <v>74530981.879999995</v>
      </c>
      <c r="X40" s="21">
        <v>5182150.96</v>
      </c>
      <c r="Y40" s="21">
        <v>0</v>
      </c>
      <c r="Z40" s="21">
        <v>0</v>
      </c>
      <c r="AA40" s="21">
        <v>0</v>
      </c>
      <c r="AB40" s="21">
        <v>0</v>
      </c>
      <c r="AC40" s="21">
        <v>33008.239999999998</v>
      </c>
      <c r="AD40" s="21">
        <v>69485.84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17359313.969999999</v>
      </c>
      <c r="AU40" s="21">
        <v>682245.91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2795509.45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5056622.47</v>
      </c>
      <c r="BO40" s="21">
        <v>0</v>
      </c>
      <c r="BP40" s="21">
        <v>255522.21</v>
      </c>
      <c r="BQ40" s="21">
        <v>0</v>
      </c>
      <c r="BR40" s="21">
        <v>568740.67000000004</v>
      </c>
      <c r="BS40" s="21">
        <v>85713.86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10901.43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162760698.39000002</v>
      </c>
    </row>
    <row r="41" spans="1:117" ht="12.75" customHeight="1" x14ac:dyDescent="0.3">
      <c r="A41" s="64" t="s">
        <v>214</v>
      </c>
      <c r="B41" s="20">
        <v>1047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2.75" customHeight="1" x14ac:dyDescent="0.3">
      <c r="A42" s="64" t="s">
        <v>216</v>
      </c>
      <c r="B42" s="20">
        <v>1048</v>
      </c>
      <c r="C42" s="65" t="s">
        <v>147</v>
      </c>
      <c r="D42" s="22">
        <v>5444046.0499999812</v>
      </c>
      <c r="E42" s="21">
        <v>3696416.139999981</v>
      </c>
      <c r="F42" s="21">
        <v>882610.53</v>
      </c>
      <c r="G42" s="21">
        <v>865019.37999999954</v>
      </c>
      <c r="H42" s="21">
        <v>0</v>
      </c>
      <c r="I42" s="21">
        <v>5045276.2199999904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465861.02000000008</v>
      </c>
      <c r="P42" s="21">
        <v>0</v>
      </c>
      <c r="Q42" s="21">
        <v>23143.760000000002</v>
      </c>
      <c r="R42" s="21">
        <v>0</v>
      </c>
      <c r="S42" s="21">
        <v>0</v>
      </c>
      <c r="T42" s="21">
        <v>475749821.18999434</v>
      </c>
      <c r="U42" s="21">
        <v>0</v>
      </c>
      <c r="V42" s="21">
        <v>52985836.550000347</v>
      </c>
      <c r="W42" s="21">
        <v>214299800.13999847</v>
      </c>
      <c r="X42" s="21">
        <v>0</v>
      </c>
      <c r="Y42" s="21">
        <v>1322448.3399999999</v>
      </c>
      <c r="Z42" s="21">
        <v>877869.82000000274</v>
      </c>
      <c r="AA42" s="21">
        <v>0</v>
      </c>
      <c r="AB42" s="21">
        <v>0</v>
      </c>
      <c r="AC42" s="21">
        <v>155991.07000000018</v>
      </c>
      <c r="AD42" s="21">
        <v>61154.899999999863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112805.26000000001</v>
      </c>
      <c r="AQ42" s="21">
        <v>0</v>
      </c>
      <c r="AR42" s="21">
        <v>0</v>
      </c>
      <c r="AS42" s="21">
        <v>0</v>
      </c>
      <c r="AT42" s="21">
        <v>38470335.79999999</v>
      </c>
      <c r="AU42" s="21">
        <v>2650895.329999974</v>
      </c>
      <c r="AV42" s="21">
        <v>174823.99000000069</v>
      </c>
      <c r="AW42" s="21">
        <v>0</v>
      </c>
      <c r="AX42" s="21">
        <v>108720.4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31421999.540000889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26648.249999999305</v>
      </c>
      <c r="BM42" s="21">
        <v>0</v>
      </c>
      <c r="BN42" s="21">
        <v>2832479.4499999625</v>
      </c>
      <c r="BO42" s="21">
        <v>0</v>
      </c>
      <c r="BP42" s="21">
        <v>4331174.1400000015</v>
      </c>
      <c r="BQ42" s="21">
        <v>0</v>
      </c>
      <c r="BR42" s="21">
        <v>10406.760000000004</v>
      </c>
      <c r="BS42" s="21">
        <v>485849.33000000007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176588.11</v>
      </c>
      <c r="CC42" s="21">
        <v>0</v>
      </c>
      <c r="CD42" s="21">
        <v>107401.90999999999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11338868.359999999</v>
      </c>
      <c r="CK42" s="21">
        <v>0</v>
      </c>
      <c r="CL42" s="21">
        <v>0</v>
      </c>
      <c r="CM42" s="22">
        <v>11338868.359999999</v>
      </c>
      <c r="CN42" s="21">
        <v>0</v>
      </c>
      <c r="CO42" s="21">
        <v>11338868.359999999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848680245.68999386</v>
      </c>
    </row>
    <row r="43" spans="1:117" ht="14.1" customHeight="1" x14ac:dyDescent="0.3">
      <c r="A43" s="64" t="s">
        <v>218</v>
      </c>
      <c r="B43" s="20">
        <v>1049</v>
      </c>
      <c r="C43" s="65" t="s">
        <v>147</v>
      </c>
      <c r="D43" s="22">
        <v>806509.04</v>
      </c>
      <c r="E43" s="21">
        <v>386183.72999999986</v>
      </c>
      <c r="F43" s="21">
        <v>0</v>
      </c>
      <c r="G43" s="21">
        <v>420325.31000000011</v>
      </c>
      <c r="H43" s="21">
        <v>3141.7799999999997</v>
      </c>
      <c r="I43" s="21">
        <v>3116706.0200000023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73946.52999999997</v>
      </c>
      <c r="P43" s="21">
        <v>0</v>
      </c>
      <c r="Q43" s="21">
        <v>0</v>
      </c>
      <c r="R43" s="21">
        <v>0</v>
      </c>
      <c r="S43" s="21">
        <v>0</v>
      </c>
      <c r="T43" s="21">
        <v>191381505.01000372</v>
      </c>
      <c r="U43" s="21">
        <v>0</v>
      </c>
      <c r="V43" s="21">
        <v>21472723.359999105</v>
      </c>
      <c r="W43" s="21">
        <v>103289966.97000059</v>
      </c>
      <c r="X43" s="21">
        <v>0</v>
      </c>
      <c r="Y43" s="21">
        <v>9558.59</v>
      </c>
      <c r="Z43" s="21">
        <v>44251.000000000007</v>
      </c>
      <c r="AA43" s="21">
        <v>0</v>
      </c>
      <c r="AB43" s="21">
        <v>0</v>
      </c>
      <c r="AC43" s="21">
        <v>75460.08000000006</v>
      </c>
      <c r="AD43" s="21">
        <v>82168.690000000017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1523.0100000000002</v>
      </c>
      <c r="AQ43" s="21">
        <v>0</v>
      </c>
      <c r="AR43" s="21">
        <v>0</v>
      </c>
      <c r="AS43" s="21">
        <v>0</v>
      </c>
      <c r="AT43" s="21">
        <v>2229216.1999999993</v>
      </c>
      <c r="AU43" s="21">
        <v>43936.669999999962</v>
      </c>
      <c r="AV43" s="21">
        <v>45021.529999999948</v>
      </c>
      <c r="AW43" s="21">
        <v>0</v>
      </c>
      <c r="AX43" s="21">
        <v>42796.969999999965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370398.79000000772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30689264.860005517</v>
      </c>
      <c r="BO43" s="21">
        <v>0</v>
      </c>
      <c r="BP43" s="21">
        <v>218407.55</v>
      </c>
      <c r="BQ43" s="21">
        <v>0</v>
      </c>
      <c r="BR43" s="21">
        <v>0</v>
      </c>
      <c r="BS43" s="21">
        <v>21015.12999999999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19184830.95000001</v>
      </c>
      <c r="CK43" s="21">
        <v>0</v>
      </c>
      <c r="CL43" s="21">
        <v>11696756.08</v>
      </c>
      <c r="CM43" s="22">
        <v>7488074.8700000104</v>
      </c>
      <c r="CN43" s="21">
        <v>2152407.4000000102</v>
      </c>
      <c r="CO43" s="21">
        <v>5335667.47</v>
      </c>
      <c r="CP43" s="22">
        <v>0</v>
      </c>
      <c r="CQ43" s="21">
        <v>0</v>
      </c>
      <c r="CR43" s="21">
        <v>0</v>
      </c>
      <c r="CS43" s="21">
        <v>7378.5599999999995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373209727.29000884</v>
      </c>
    </row>
    <row r="44" spans="1:117" ht="14.1" customHeight="1" x14ac:dyDescent="0.3">
      <c r="A44" s="64" t="s">
        <v>220</v>
      </c>
      <c r="B44" s="20">
        <v>1050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1051</v>
      </c>
      <c r="C45" s="65" t="s">
        <v>147</v>
      </c>
      <c r="D45" s="22">
        <v>6695243.7100000009</v>
      </c>
      <c r="E45" s="21">
        <v>214762.97000000003</v>
      </c>
      <c r="F45" s="21">
        <v>2712569.88</v>
      </c>
      <c r="G45" s="21">
        <v>3767910.8600000008</v>
      </c>
      <c r="H45" s="21">
        <v>18470.639999999996</v>
      </c>
      <c r="I45" s="21">
        <v>81535.5</v>
      </c>
      <c r="J45" s="21">
        <v>0</v>
      </c>
      <c r="K45" s="21">
        <v>8073664.540000001</v>
      </c>
      <c r="L45" s="21">
        <v>0</v>
      </c>
      <c r="M45" s="21">
        <v>0</v>
      </c>
      <c r="N45" s="21">
        <v>0</v>
      </c>
      <c r="O45" s="21">
        <v>21951570.999999996</v>
      </c>
      <c r="P45" s="21">
        <v>0</v>
      </c>
      <c r="Q45" s="21">
        <v>3364696.5400000005</v>
      </c>
      <c r="R45" s="21">
        <v>0</v>
      </c>
      <c r="S45" s="21">
        <v>0</v>
      </c>
      <c r="T45" s="21">
        <v>0</v>
      </c>
      <c r="U45" s="21">
        <v>0</v>
      </c>
      <c r="V45" s="21">
        <v>22568.579999999994</v>
      </c>
      <c r="W45" s="21">
        <v>842463.05999999994</v>
      </c>
      <c r="X45" s="21">
        <v>37724.949999999997</v>
      </c>
      <c r="Y45" s="21">
        <v>1946402.4300000011</v>
      </c>
      <c r="Z45" s="21">
        <v>7652413.3499999987</v>
      </c>
      <c r="AA45" s="21">
        <v>0</v>
      </c>
      <c r="AB45" s="21">
        <v>0</v>
      </c>
      <c r="AC45" s="21">
        <v>13411.780000000002</v>
      </c>
      <c r="AD45" s="21">
        <v>-1112639.8900000001</v>
      </c>
      <c r="AE45" s="21">
        <v>0</v>
      </c>
      <c r="AF45" s="21">
        <v>-8737.6400000000031</v>
      </c>
      <c r="AG45" s="21">
        <v>14074939.23</v>
      </c>
      <c r="AH45" s="21">
        <v>0</v>
      </c>
      <c r="AI45" s="21">
        <v>2694627.8299999996</v>
      </c>
      <c r="AJ45" s="21">
        <v>0</v>
      </c>
      <c r="AK45" s="21">
        <v>1047.6199999999999</v>
      </c>
      <c r="AL45" s="21">
        <v>0</v>
      </c>
      <c r="AM45" s="21">
        <v>2186278.1499999994</v>
      </c>
      <c r="AN45" s="21">
        <v>0</v>
      </c>
      <c r="AO45" s="21">
        <v>0</v>
      </c>
      <c r="AP45" s="21">
        <v>88558.48000000001</v>
      </c>
      <c r="AQ45" s="21">
        <v>0</v>
      </c>
      <c r="AR45" s="21">
        <v>0</v>
      </c>
      <c r="AS45" s="21">
        <v>0</v>
      </c>
      <c r="AT45" s="21">
        <v>10926794.300000001</v>
      </c>
      <c r="AU45" s="21">
        <v>66567.619999998366</v>
      </c>
      <c r="AV45" s="21">
        <v>-55056.849999999977</v>
      </c>
      <c r="AW45" s="21">
        <v>0</v>
      </c>
      <c r="AX45" s="21">
        <v>-51515.64999999998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228498.05000000034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1536.53</v>
      </c>
      <c r="BM45" s="21">
        <v>0</v>
      </c>
      <c r="BN45" s="21">
        <v>253725.65000000005</v>
      </c>
      <c r="BO45" s="21">
        <v>0</v>
      </c>
      <c r="BP45" s="21">
        <v>957339.59000000008</v>
      </c>
      <c r="BQ45" s="21">
        <v>0</v>
      </c>
      <c r="BR45" s="21">
        <v>8694918.5700000003</v>
      </c>
      <c r="BS45" s="21">
        <v>580075.08999999985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7278417.9100000001</v>
      </c>
      <c r="CK45" s="21">
        <v>0</v>
      </c>
      <c r="CL45" s="21">
        <v>7278417.9100000001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3029858.82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100535399.49000001</v>
      </c>
    </row>
    <row r="46" spans="1:117" ht="12.75" customHeight="1" x14ac:dyDescent="0.3">
      <c r="A46" s="64" t="s">
        <v>224</v>
      </c>
      <c r="B46" s="20">
        <v>1052</v>
      </c>
      <c r="C46" s="65" t="s">
        <v>147</v>
      </c>
      <c r="D46" s="22">
        <v>464948.36999999988</v>
      </c>
      <c r="E46" s="21">
        <v>34760.869999999995</v>
      </c>
      <c r="F46" s="21">
        <v>0</v>
      </c>
      <c r="G46" s="21">
        <v>430187.49999999988</v>
      </c>
      <c r="H46" s="21">
        <v>7500.84</v>
      </c>
      <c r="I46" s="21">
        <v>506156.02999999933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2144111.4099999992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1092616.2500000007</v>
      </c>
      <c r="W46" s="21">
        <v>5762706.4399999948</v>
      </c>
      <c r="X46" s="21">
        <v>0</v>
      </c>
      <c r="Y46" s="21">
        <v>44512.070000000007</v>
      </c>
      <c r="Z46" s="21">
        <v>15196642.670000002</v>
      </c>
      <c r="AA46" s="21">
        <v>0</v>
      </c>
      <c r="AB46" s="21">
        <v>0</v>
      </c>
      <c r="AC46" s="21">
        <v>3148.9900000000002</v>
      </c>
      <c r="AD46" s="21">
        <v>24.6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403345.17</v>
      </c>
      <c r="AN46" s="21">
        <v>0</v>
      </c>
      <c r="AO46" s="21">
        <v>0</v>
      </c>
      <c r="AP46" s="21">
        <v>5.26</v>
      </c>
      <c r="AQ46" s="21">
        <v>0</v>
      </c>
      <c r="AR46" s="21">
        <v>0</v>
      </c>
      <c r="AS46" s="21">
        <v>0</v>
      </c>
      <c r="AT46" s="21">
        <v>13780934.310000002</v>
      </c>
      <c r="AU46" s="21">
        <v>41579.360000000044</v>
      </c>
      <c r="AV46" s="21">
        <v>166.19999999999993</v>
      </c>
      <c r="AW46" s="21">
        <v>0</v>
      </c>
      <c r="AX46" s="21">
        <v>115.79000000000002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73227.769999999975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7248.97</v>
      </c>
      <c r="BM46" s="21">
        <v>0</v>
      </c>
      <c r="BN46" s="21">
        <v>42708.03</v>
      </c>
      <c r="BO46" s="21">
        <v>0</v>
      </c>
      <c r="BP46" s="21">
        <v>582023.70999999985</v>
      </c>
      <c r="BQ46" s="21">
        <v>0</v>
      </c>
      <c r="BR46" s="21">
        <v>336922.08999999991</v>
      </c>
      <c r="BS46" s="21">
        <v>363.83999999999992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45245</v>
      </c>
      <c r="CK46" s="21">
        <v>0</v>
      </c>
      <c r="CL46" s="21">
        <v>30068.2</v>
      </c>
      <c r="CM46" s="22">
        <v>15176.8</v>
      </c>
      <c r="CN46" s="21">
        <v>15176.8</v>
      </c>
      <c r="CO46" s="21">
        <v>0</v>
      </c>
      <c r="CP46" s="22">
        <v>0</v>
      </c>
      <c r="CQ46" s="21">
        <v>0</v>
      </c>
      <c r="CR46" s="21">
        <v>0</v>
      </c>
      <c r="CS46" s="21">
        <v>328323.39999999991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40864576.570000015</v>
      </c>
    </row>
    <row r="47" spans="1:117" ht="12.75" customHeight="1" x14ac:dyDescent="0.3">
      <c r="A47" s="64" t="s">
        <v>226</v>
      </c>
      <c r="B47" s="20">
        <v>1053</v>
      </c>
      <c r="C47" s="65" t="s">
        <v>147</v>
      </c>
      <c r="D47" s="22">
        <v>4801655.929999996</v>
      </c>
      <c r="E47" s="21">
        <v>4801655.929999996</v>
      </c>
      <c r="F47" s="21">
        <v>0</v>
      </c>
      <c r="G47" s="21">
        <v>0</v>
      </c>
      <c r="H47" s="21">
        <v>0</v>
      </c>
      <c r="I47" s="21">
        <v>46460456.860000014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1692746960.3700008</v>
      </c>
      <c r="U47" s="21">
        <v>0</v>
      </c>
      <c r="V47" s="21">
        <v>347922082.61000013</v>
      </c>
      <c r="W47" s="21">
        <v>708963239.02999973</v>
      </c>
      <c r="X47" s="21">
        <v>0</v>
      </c>
      <c r="Y47" s="21">
        <v>0</v>
      </c>
      <c r="Z47" s="21">
        <v>465707.10000000056</v>
      </c>
      <c r="AA47" s="21">
        <v>0</v>
      </c>
      <c r="AB47" s="21">
        <v>0</v>
      </c>
      <c r="AC47" s="21">
        <v>60846.98000000004</v>
      </c>
      <c r="AD47" s="21">
        <v>750697.73000000045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1143459.314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20619143.750000015</v>
      </c>
      <c r="AU47" s="21">
        <v>306684.05000000005</v>
      </c>
      <c r="AV47" s="21">
        <v>919442.93000000063</v>
      </c>
      <c r="AW47" s="21">
        <v>0</v>
      </c>
      <c r="AX47" s="21">
        <v>309526.61999999965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46037146.899999999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306684.05000000005</v>
      </c>
      <c r="BM47" s="21">
        <v>0</v>
      </c>
      <c r="BN47" s="21">
        <v>38692418.520000041</v>
      </c>
      <c r="BO47" s="21">
        <v>0</v>
      </c>
      <c r="BP47" s="21">
        <v>3831.9800000000032</v>
      </c>
      <c r="BQ47" s="21">
        <v>0</v>
      </c>
      <c r="BR47" s="21">
        <v>0</v>
      </c>
      <c r="BS47" s="21">
        <v>4168.2299999999996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279548438.04999995</v>
      </c>
      <c r="CK47" s="21">
        <v>0</v>
      </c>
      <c r="CL47" s="21">
        <v>9363165.599999994</v>
      </c>
      <c r="CM47" s="22">
        <v>270185272.44999993</v>
      </c>
      <c r="CN47" s="21">
        <v>111224422.66999997</v>
      </c>
      <c r="CO47" s="21">
        <v>158960849.77999997</v>
      </c>
      <c r="CP47" s="22">
        <v>0</v>
      </c>
      <c r="CQ47" s="21">
        <v>0</v>
      </c>
      <c r="CR47" s="21">
        <v>0</v>
      </c>
      <c r="CS47" s="21">
        <v>56873470.950000003</v>
      </c>
      <c r="CT47" s="21">
        <v>0</v>
      </c>
      <c r="CU47" s="21">
        <v>-13474.32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3246922587.6340008</v>
      </c>
    </row>
    <row r="48" spans="1:117" ht="12.75" customHeight="1" x14ac:dyDescent="0.3">
      <c r="A48" s="64" t="s">
        <v>228</v>
      </c>
      <c r="B48" s="20">
        <v>1054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1055</v>
      </c>
      <c r="C49" s="65" t="s">
        <v>147</v>
      </c>
      <c r="D49" s="22">
        <v>24184.759999999798</v>
      </c>
      <c r="E49" s="21">
        <v>21196.23</v>
      </c>
      <c r="F49" s="21">
        <v>12535.9899999998</v>
      </c>
      <c r="G49" s="21">
        <v>-9547.4599999999991</v>
      </c>
      <c r="H49" s="21">
        <v>2063.87</v>
      </c>
      <c r="I49" s="21">
        <v>29211.439999999999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-7274.1500000000497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-6319943.7300000004</v>
      </c>
      <c r="W49" s="21">
        <v>-88769813.029999897</v>
      </c>
      <c r="X49" s="21">
        <v>0</v>
      </c>
      <c r="Y49" s="21">
        <v>743071.1</v>
      </c>
      <c r="Z49" s="21">
        <v>15102.18</v>
      </c>
      <c r="AA49" s="21">
        <v>304.92</v>
      </c>
      <c r="AB49" s="21">
        <v>700.75000000000102</v>
      </c>
      <c r="AC49" s="21">
        <v>5914.96000000001</v>
      </c>
      <c r="AD49" s="21">
        <v>5594.6999999999698</v>
      </c>
      <c r="AE49" s="21">
        <v>0</v>
      </c>
      <c r="AF49" s="21">
        <v>9450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35266.32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1086635.1399999999</v>
      </c>
      <c r="AU49" s="21">
        <v>-2417.8200000000202</v>
      </c>
      <c r="AV49" s="21">
        <v>-6334.3200000000397</v>
      </c>
      <c r="AW49" s="21">
        <v>0</v>
      </c>
      <c r="AX49" s="21">
        <v>-3492.6300000000401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-318326.64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66480.999999999898</v>
      </c>
      <c r="BO49" s="21">
        <v>0</v>
      </c>
      <c r="BP49" s="21">
        <v>14658.74</v>
      </c>
      <c r="BQ49" s="21">
        <v>0</v>
      </c>
      <c r="BR49" s="21">
        <v>12024.12</v>
      </c>
      <c r="BS49" s="21">
        <v>-29486.6899999999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627.20000000000005</v>
      </c>
      <c r="CJ49" s="22">
        <v>-17721469.61999882</v>
      </c>
      <c r="CK49" s="21">
        <v>-107784.92</v>
      </c>
      <c r="CL49" s="21">
        <v>0</v>
      </c>
      <c r="CM49" s="22">
        <v>-17272627.189998802</v>
      </c>
      <c r="CN49" s="21">
        <v>1744.6699999993</v>
      </c>
      <c r="CO49" s="21">
        <v>-17274371.8599988</v>
      </c>
      <c r="CP49" s="22">
        <v>-341057.51000001602</v>
      </c>
      <c r="CQ49" s="21">
        <v>0</v>
      </c>
      <c r="CR49" s="21">
        <v>-341057.51000001602</v>
      </c>
      <c r="CS49" s="21">
        <v>15187.11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-111112080.31999868</v>
      </c>
    </row>
    <row r="50" spans="1:117" ht="12.75" customHeight="1" x14ac:dyDescent="0.3">
      <c r="A50" s="64" t="s">
        <v>232</v>
      </c>
      <c r="B50" s="20">
        <v>1056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1057</v>
      </c>
      <c r="C51" s="65" t="s">
        <v>147</v>
      </c>
      <c r="D51" s="22">
        <v>396.61</v>
      </c>
      <c r="E51" s="21">
        <v>396.61</v>
      </c>
      <c r="F51" s="21">
        <v>0</v>
      </c>
      <c r="G51" s="21">
        <v>0</v>
      </c>
      <c r="H51" s="21">
        <v>0.13</v>
      </c>
      <c r="I51" s="21">
        <v>460512.86999999988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154211.94</v>
      </c>
      <c r="W51" s="21">
        <v>2559531.3199999994</v>
      </c>
      <c r="X51" s="21">
        <v>0</v>
      </c>
      <c r="Y51" s="21">
        <v>0</v>
      </c>
      <c r="Z51" s="21">
        <v>15.52</v>
      </c>
      <c r="AA51" s="21">
        <v>0</v>
      </c>
      <c r="AB51" s="21">
        <v>0</v>
      </c>
      <c r="AC51" s="21">
        <v>3.5500000000000003</v>
      </c>
      <c r="AD51" s="21">
        <v>161.85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5788.13</v>
      </c>
      <c r="AU51" s="21">
        <v>18.87</v>
      </c>
      <c r="AV51" s="21">
        <v>30.01</v>
      </c>
      <c r="AW51" s="21">
        <v>0</v>
      </c>
      <c r="AX51" s="21">
        <v>6.43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3041.6699999999992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694.60000000000025</v>
      </c>
      <c r="BO51" s="21">
        <v>0</v>
      </c>
      <c r="BP51" s="21">
        <v>0</v>
      </c>
      <c r="BQ51" s="21">
        <v>0</v>
      </c>
      <c r="BR51" s="21">
        <v>0</v>
      </c>
      <c r="BS51" s="21">
        <v>120.43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3184533.9299999992</v>
      </c>
    </row>
    <row r="52" spans="1:117" ht="12.75" customHeight="1" x14ac:dyDescent="0.3">
      <c r="A52" s="64" t="s">
        <v>236</v>
      </c>
      <c r="B52" s="20">
        <v>1058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6543187.2800000003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18373.25</v>
      </c>
      <c r="X52" s="21">
        <v>0</v>
      </c>
      <c r="Y52" s="21">
        <v>0</v>
      </c>
      <c r="Z52" s="21">
        <v>1922934.13</v>
      </c>
      <c r="AA52" s="21">
        <v>0</v>
      </c>
      <c r="AB52" s="21">
        <v>0</v>
      </c>
      <c r="AC52" s="21">
        <v>0</v>
      </c>
      <c r="AD52" s="21">
        <v>25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13255575.85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60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7.5</v>
      </c>
      <c r="BO52" s="21">
        <v>0</v>
      </c>
      <c r="BP52" s="21">
        <v>0</v>
      </c>
      <c r="BQ52" s="21">
        <v>66063847.5</v>
      </c>
      <c r="BR52" s="21">
        <v>0</v>
      </c>
      <c r="BS52" s="21">
        <v>602865.93999999994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5830.15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88412706.599999994</v>
      </c>
    </row>
    <row r="53" spans="1:117" ht="12.75" customHeight="1" x14ac:dyDescent="0.3">
      <c r="A53" s="64" t="s">
        <v>238</v>
      </c>
      <c r="B53" s="20">
        <v>1059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0</v>
      </c>
    </row>
    <row r="54" spans="1:117" ht="12.75" customHeight="1" x14ac:dyDescent="0.3">
      <c r="A54" s="64" t="s">
        <v>240</v>
      </c>
      <c r="B54" s="20">
        <v>1060</v>
      </c>
      <c r="C54" s="65" t="s">
        <v>147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242</v>
      </c>
      <c r="B55" s="20">
        <v>1061</v>
      </c>
      <c r="C55" s="65" t="s">
        <v>147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605620096.82000017</v>
      </c>
      <c r="CK55" s="21">
        <v>0</v>
      </c>
      <c r="CL55" s="21">
        <v>0</v>
      </c>
      <c r="CM55" s="22">
        <v>99318126.770000041</v>
      </c>
      <c r="CN55" s="21">
        <v>3392154</v>
      </c>
      <c r="CO55" s="21">
        <v>95925972.770000041</v>
      </c>
      <c r="CP55" s="22">
        <v>506301970.05000007</v>
      </c>
      <c r="CQ55" s="21">
        <v>137042797.49000001</v>
      </c>
      <c r="CR55" s="21">
        <v>369259172.56000006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605620096.82000029</v>
      </c>
    </row>
    <row r="56" spans="1:117" ht="12.75" customHeight="1" x14ac:dyDescent="0.3">
      <c r="A56" s="64" t="s">
        <v>244</v>
      </c>
      <c r="B56" s="20">
        <v>2001</v>
      </c>
      <c r="C56" s="65" t="s">
        <v>147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13921160561.852531</v>
      </c>
      <c r="CK56" s="21">
        <v>0</v>
      </c>
      <c r="CL56" s="21">
        <v>72104</v>
      </c>
      <c r="CM56" s="22">
        <v>1626142877.8899913</v>
      </c>
      <c r="CN56" s="21">
        <v>6998298.3600000022</v>
      </c>
      <c r="CO56" s="21">
        <v>1619144579.5299914</v>
      </c>
      <c r="CP56" s="22">
        <v>12294945579.96254</v>
      </c>
      <c r="CQ56" s="21">
        <v>373905124.2329998</v>
      </c>
      <c r="CR56" s="21">
        <v>11921040455.72954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13921160561.85253</v>
      </c>
    </row>
    <row r="57" spans="1:117" ht="12.75" customHeight="1" x14ac:dyDescent="0.3">
      <c r="A57" s="64" t="s">
        <v>246</v>
      </c>
      <c r="B57" s="20">
        <v>2002</v>
      </c>
      <c r="C57" s="65" t="s">
        <v>247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249</v>
      </c>
      <c r="B58" s="20">
        <v>2005</v>
      </c>
      <c r="C58" s="65" t="s">
        <v>247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407.37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211275654.86000001</v>
      </c>
      <c r="CK58" s="21">
        <v>0</v>
      </c>
      <c r="CL58" s="21">
        <v>922059.29</v>
      </c>
      <c r="CM58" s="22">
        <v>102585076.37</v>
      </c>
      <c r="CN58" s="21">
        <v>560735.71</v>
      </c>
      <c r="CO58" s="21">
        <v>102024340.66000001</v>
      </c>
      <c r="CP58" s="22">
        <v>107768519.19999999</v>
      </c>
      <c r="CQ58" s="21">
        <v>8971505.3200000003</v>
      </c>
      <c r="CR58" s="21">
        <v>98797013.879999995</v>
      </c>
      <c r="CS58" s="21">
        <v>13500749.147643</v>
      </c>
      <c r="CT58" s="21">
        <v>0</v>
      </c>
      <c r="CU58" s="21">
        <v>0</v>
      </c>
      <c r="CV58" s="21">
        <v>0</v>
      </c>
      <c r="CW58" s="21">
        <v>11879.68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224788691.05764288</v>
      </c>
    </row>
    <row r="59" spans="1:117" ht="12.75" customHeight="1" x14ac:dyDescent="0.3">
      <c r="A59" s="64" t="s">
        <v>251</v>
      </c>
      <c r="B59" s="20">
        <v>2006</v>
      </c>
      <c r="C59" s="65" t="s">
        <v>252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31298.62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14132261.969999999</v>
      </c>
      <c r="CK59" s="21">
        <v>0</v>
      </c>
      <c r="CL59" s="21">
        <v>0</v>
      </c>
      <c r="CM59" s="22">
        <v>14132261.969999999</v>
      </c>
      <c r="CN59" s="21">
        <v>0</v>
      </c>
      <c r="CO59" s="21">
        <v>14132261.969999999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113444443.28006737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127608003.87006736</v>
      </c>
    </row>
    <row r="60" spans="1:117" ht="12.75" customHeight="1" x14ac:dyDescent="0.3">
      <c r="A60" s="64" t="s">
        <v>254</v>
      </c>
      <c r="B60" s="20">
        <v>2007</v>
      </c>
      <c r="C60" s="65" t="s">
        <v>247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0</v>
      </c>
    </row>
    <row r="61" spans="1:117" ht="12.75" customHeight="1" x14ac:dyDescent="0.3">
      <c r="A61" s="64" t="s">
        <v>256</v>
      </c>
      <c r="B61" s="20">
        <v>2008</v>
      </c>
      <c r="C61" s="65" t="s">
        <v>247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22198350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22198350</v>
      </c>
    </row>
    <row r="62" spans="1:117" ht="12.75" customHeight="1" x14ac:dyDescent="0.3">
      <c r="A62" s="64" t="s">
        <v>258</v>
      </c>
      <c r="B62" s="20">
        <v>3001</v>
      </c>
      <c r="C62" s="65" t="s">
        <v>252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0</v>
      </c>
    </row>
    <row r="63" spans="1:117" ht="12.75" customHeight="1" x14ac:dyDescent="0.3">
      <c r="A63" s="64" t="s">
        <v>260</v>
      </c>
      <c r="B63" s="20">
        <v>3002</v>
      </c>
      <c r="C63" s="65" t="s">
        <v>252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844561.07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23587760.960000001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24432322.030000001</v>
      </c>
    </row>
    <row r="64" spans="1:117" ht="12.75" customHeight="1" x14ac:dyDescent="0.3">
      <c r="A64" s="64" t="s">
        <v>262</v>
      </c>
      <c r="B64" s="20">
        <v>3003</v>
      </c>
      <c r="C64" s="65" t="s">
        <v>252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1160.4000000000001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141480748.91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141481909.31</v>
      </c>
    </row>
    <row r="65" spans="1:117" ht="12.75" customHeight="1" x14ac:dyDescent="0.3">
      <c r="A65" s="64" t="s">
        <v>264</v>
      </c>
      <c r="B65" s="20">
        <v>3004</v>
      </c>
      <c r="C65" s="65" t="s">
        <v>252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1347808.19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1860166.58</v>
      </c>
      <c r="CW65" s="21">
        <v>80110046.330000013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83318021.100000009</v>
      </c>
    </row>
    <row r="66" spans="1:117" ht="12.75" customHeight="1" x14ac:dyDescent="0.3">
      <c r="A66" s="64" t="s">
        <v>266</v>
      </c>
      <c r="B66" s="20">
        <v>3005</v>
      </c>
      <c r="C66" s="65" t="s">
        <v>252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3006</v>
      </c>
      <c r="C67" s="65" t="s">
        <v>252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4283689.0600000005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31244699.519139998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35528388.57914</v>
      </c>
    </row>
    <row r="68" spans="1:117" ht="12.75" customHeight="1" x14ac:dyDescent="0.3">
      <c r="A68" s="64" t="s">
        <v>270</v>
      </c>
      <c r="B68" s="20">
        <v>3007</v>
      </c>
      <c r="C68" s="65" t="s">
        <v>252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11868.69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10367462.48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10379331.17</v>
      </c>
    </row>
    <row r="69" spans="1:117" ht="12.75" customHeight="1" x14ac:dyDescent="0.3">
      <c r="A69" s="64" t="s">
        <v>272</v>
      </c>
      <c r="B69" s="20">
        <v>3008</v>
      </c>
      <c r="C69" s="65" t="s">
        <v>252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0</v>
      </c>
    </row>
    <row r="70" spans="1:117" ht="12.75" customHeight="1" x14ac:dyDescent="0.3">
      <c r="A70" s="64" t="s">
        <v>274</v>
      </c>
      <c r="B70" s="20">
        <v>3009</v>
      </c>
      <c r="C70" s="65" t="s">
        <v>252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0</v>
      </c>
      <c r="CK70" s="21">
        <v>0</v>
      </c>
      <c r="CL70" s="21">
        <v>0</v>
      </c>
      <c r="CM70" s="22">
        <v>0</v>
      </c>
      <c r="CN70" s="21">
        <v>0</v>
      </c>
      <c r="CO70" s="21">
        <v>0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1238911.0099999995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1238911.0099999995</v>
      </c>
    </row>
    <row r="71" spans="1:117" ht="12.75" customHeight="1" x14ac:dyDescent="0.3">
      <c r="A71" s="64" t="s">
        <v>276</v>
      </c>
      <c r="B71" s="20">
        <v>3011</v>
      </c>
      <c r="C71" s="65" t="s">
        <v>252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257556.24364199999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60824544.621283002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61082100.864925005</v>
      </c>
    </row>
    <row r="72" spans="1:117" ht="12.75" customHeight="1" x14ac:dyDescent="0.3">
      <c r="A72" s="64" t="s">
        <v>278</v>
      </c>
      <c r="B72" s="20">
        <v>3012</v>
      </c>
      <c r="C72" s="65" t="s">
        <v>252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0</v>
      </c>
    </row>
    <row r="73" spans="1:117" ht="12.75" customHeight="1" x14ac:dyDescent="0.3">
      <c r="A73" s="64" t="s">
        <v>280</v>
      </c>
      <c r="B73" s="20">
        <v>3016</v>
      </c>
      <c r="C73" s="65" t="s">
        <v>252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1911975.8099993099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2">
        <v>817637714.35001838</v>
      </c>
      <c r="CK73" s="21">
        <v>0</v>
      </c>
      <c r="CL73" s="21">
        <v>0</v>
      </c>
      <c r="CM73" s="22">
        <v>575029288.58001125</v>
      </c>
      <c r="CN73" s="21">
        <v>3650174.9999999986</v>
      </c>
      <c r="CO73" s="21">
        <v>571379113.58001125</v>
      </c>
      <c r="CP73" s="22">
        <v>242608425.77000713</v>
      </c>
      <c r="CQ73" s="21">
        <v>282911.6999999999</v>
      </c>
      <c r="CR73" s="21">
        <v>242325514.07000715</v>
      </c>
      <c r="CS73" s="21">
        <v>614818.29999999853</v>
      </c>
      <c r="CT73" s="21">
        <v>0</v>
      </c>
      <c r="CU73" s="21">
        <v>0</v>
      </c>
      <c r="CV73" s="21">
        <v>0</v>
      </c>
      <c r="CW73" s="21">
        <v>16025416.440005982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2">
        <v>0</v>
      </c>
      <c r="DD73" s="21">
        <v>0</v>
      </c>
      <c r="DE73" s="21">
        <v>0</v>
      </c>
      <c r="DF73" s="22">
        <v>0</v>
      </c>
      <c r="DG73" s="21">
        <v>0</v>
      </c>
      <c r="DH73" s="21">
        <v>0</v>
      </c>
      <c r="DI73" s="22">
        <v>0</v>
      </c>
      <c r="DJ73" s="21">
        <v>0</v>
      </c>
      <c r="DK73" s="21">
        <v>0</v>
      </c>
      <c r="DL73" s="21">
        <v>0</v>
      </c>
      <c r="DM73" s="21">
        <v>836189924.90002346</v>
      </c>
    </row>
    <row r="74" spans="1:117" ht="13.8" x14ac:dyDescent="0.3">
      <c r="A74" s="64" t="s">
        <v>282</v>
      </c>
      <c r="B74" s="20">
        <v>3017</v>
      </c>
      <c r="C74" s="65" t="s">
        <v>252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14078418.029999994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2">
        <v>957443.27</v>
      </c>
      <c r="CK74" s="21">
        <v>0</v>
      </c>
      <c r="CL74" s="21">
        <v>0</v>
      </c>
      <c r="CM74" s="22">
        <v>957443.27</v>
      </c>
      <c r="CN74" s="21">
        <v>26781.059999999998</v>
      </c>
      <c r="CO74" s="21">
        <v>930662.21</v>
      </c>
      <c r="CP74" s="22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284708958.89999992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2">
        <v>0</v>
      </c>
      <c r="DD74" s="21">
        <v>0</v>
      </c>
      <c r="DE74" s="21">
        <v>0</v>
      </c>
      <c r="DF74" s="22">
        <v>0</v>
      </c>
      <c r="DG74" s="21">
        <v>0</v>
      </c>
      <c r="DH74" s="21">
        <v>0</v>
      </c>
      <c r="DI74" s="22">
        <v>0</v>
      </c>
      <c r="DJ74" s="21">
        <v>0</v>
      </c>
      <c r="DK74" s="21">
        <v>0</v>
      </c>
      <c r="DL74" s="21">
        <v>0</v>
      </c>
      <c r="DM74" s="21">
        <v>299744820.19999993</v>
      </c>
    </row>
    <row r="75" spans="1:117" ht="12.75" customHeight="1" x14ac:dyDescent="0.3">
      <c r="A75" s="64" t="s">
        <v>284</v>
      </c>
      <c r="B75" s="20">
        <v>3018</v>
      </c>
      <c r="C75" s="65" t="s">
        <v>252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2">
        <v>0</v>
      </c>
      <c r="CK75" s="21">
        <v>0</v>
      </c>
      <c r="CL75" s="21">
        <v>0</v>
      </c>
      <c r="CM75" s="22">
        <v>0</v>
      </c>
      <c r="CN75" s="21">
        <v>0</v>
      </c>
      <c r="CO75" s="21">
        <v>0</v>
      </c>
      <c r="CP75" s="22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83836962.670446008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2">
        <v>0</v>
      </c>
      <c r="DD75" s="21">
        <v>0</v>
      </c>
      <c r="DE75" s="21">
        <v>0</v>
      </c>
      <c r="DF75" s="22">
        <v>0</v>
      </c>
      <c r="DG75" s="21">
        <v>0</v>
      </c>
      <c r="DH75" s="21">
        <v>0</v>
      </c>
      <c r="DI75" s="22">
        <v>0</v>
      </c>
      <c r="DJ75" s="21">
        <v>0</v>
      </c>
      <c r="DK75" s="21">
        <v>0</v>
      </c>
      <c r="DL75" s="21">
        <v>0</v>
      </c>
      <c r="DM75" s="21">
        <v>83836962.670446008</v>
      </c>
    </row>
    <row r="76" spans="1:117" ht="12.75" customHeight="1" x14ac:dyDescent="0.3">
      <c r="A76" s="66" t="s">
        <v>286</v>
      </c>
      <c r="B76" s="55">
        <v>9000</v>
      </c>
      <c r="C76" s="65" t="s">
        <v>287</v>
      </c>
      <c r="D76" s="56">
        <v>27580141226.666595</v>
      </c>
      <c r="E76" s="56">
        <v>987312743.87142015</v>
      </c>
      <c r="F76" s="56">
        <v>11465541531.550297</v>
      </c>
      <c r="G76" s="56">
        <v>15127286951.244875</v>
      </c>
      <c r="H76" s="56">
        <v>3208295763.9839959</v>
      </c>
      <c r="I76" s="56">
        <v>910596723.96049786</v>
      </c>
      <c r="J76" s="56">
        <v>24295338.100000001</v>
      </c>
      <c r="K76" s="56">
        <v>307910072.36999995</v>
      </c>
      <c r="L76" s="56">
        <v>-233748.27051</v>
      </c>
      <c r="M76" s="56">
        <v>11768456.76</v>
      </c>
      <c r="N76" s="56">
        <v>37422344.810000002</v>
      </c>
      <c r="O76" s="56">
        <v>3814107451.0956264</v>
      </c>
      <c r="P76" s="56">
        <v>13030662.01</v>
      </c>
      <c r="Q76" s="56">
        <v>2702281854.1544046</v>
      </c>
      <c r="R76" s="56">
        <v>0</v>
      </c>
      <c r="S76" s="56">
        <v>0</v>
      </c>
      <c r="T76" s="56">
        <v>26448245995.267349</v>
      </c>
      <c r="U76" s="56">
        <v>276109887.27515906</v>
      </c>
      <c r="V76" s="56">
        <v>5107224689.0605783</v>
      </c>
      <c r="W76" s="56">
        <v>13915013314.749296</v>
      </c>
      <c r="X76" s="56">
        <v>24296977.999989998</v>
      </c>
      <c r="Y76" s="56">
        <v>2219489304.4871764</v>
      </c>
      <c r="Z76" s="56">
        <v>3352212416.4160075</v>
      </c>
      <c r="AA76" s="56">
        <v>244496.80000000002</v>
      </c>
      <c r="AB76" s="56">
        <v>16268375.859999999</v>
      </c>
      <c r="AC76" s="56">
        <v>54029974.782312378</v>
      </c>
      <c r="AD76" s="56">
        <v>400442480.14151216</v>
      </c>
      <c r="AE76" s="56">
        <v>11623607.5</v>
      </c>
      <c r="AF76" s="56">
        <v>115302568.20762201</v>
      </c>
      <c r="AG76" s="56">
        <v>1030892158.6258579</v>
      </c>
      <c r="AH76" s="56">
        <v>556438653.14927804</v>
      </c>
      <c r="AI76" s="56">
        <v>104988244.03090002</v>
      </c>
      <c r="AJ76" s="56">
        <v>10972626.784</v>
      </c>
      <c r="AK76" s="56">
        <v>6255919.2709919997</v>
      </c>
      <c r="AL76" s="56">
        <v>0</v>
      </c>
      <c r="AM76" s="56">
        <v>1175670717.273627</v>
      </c>
      <c r="AN76" s="56">
        <v>9987852.3200000003</v>
      </c>
      <c r="AO76" s="56">
        <v>1023373029.4363999</v>
      </c>
      <c r="AP76" s="56">
        <v>198890463.50161946</v>
      </c>
      <c r="AQ76" s="56">
        <v>0</v>
      </c>
      <c r="AR76" s="56">
        <v>0</v>
      </c>
      <c r="AS76" s="56">
        <v>0</v>
      </c>
      <c r="AT76" s="56">
        <v>9599468024.1552448</v>
      </c>
      <c r="AU76" s="56">
        <v>793610612.07318664</v>
      </c>
      <c r="AV76" s="56">
        <v>545641907.40311515</v>
      </c>
      <c r="AW76" s="56">
        <v>0</v>
      </c>
      <c r="AX76" s="56">
        <v>341237910.35027432</v>
      </c>
      <c r="AY76" s="56">
        <v>0</v>
      </c>
      <c r="AZ76" s="56">
        <v>0</v>
      </c>
      <c r="BA76" s="56">
        <v>0</v>
      </c>
      <c r="BB76" s="56">
        <v>3750</v>
      </c>
      <c r="BC76" s="56">
        <v>0</v>
      </c>
      <c r="BD76" s="56">
        <v>1047456681.1908685</v>
      </c>
      <c r="BE76" s="56">
        <v>72026.5</v>
      </c>
      <c r="BF76" s="56">
        <v>0</v>
      </c>
      <c r="BG76" s="56">
        <v>0</v>
      </c>
      <c r="BH76" s="56">
        <v>234645.5</v>
      </c>
      <c r="BI76" s="56">
        <v>1723614328.323045</v>
      </c>
      <c r="BJ76" s="56">
        <v>435932101.03628594</v>
      </c>
      <c r="BK76" s="56">
        <v>0</v>
      </c>
      <c r="BL76" s="56">
        <v>1512457.0782819993</v>
      </c>
      <c r="BM76" s="56">
        <v>49356228.020000003</v>
      </c>
      <c r="BN76" s="56">
        <v>1244062149.8008368</v>
      </c>
      <c r="BO76" s="56">
        <v>0</v>
      </c>
      <c r="BP76" s="56">
        <v>3915131427.8911462</v>
      </c>
      <c r="BQ76" s="56">
        <v>581251516.63459897</v>
      </c>
      <c r="BR76" s="56">
        <v>4169362647.2174296</v>
      </c>
      <c r="BS76" s="56">
        <v>1133947954.4707048</v>
      </c>
      <c r="BT76" s="56">
        <v>0</v>
      </c>
      <c r="BU76" s="56">
        <v>0</v>
      </c>
      <c r="BV76" s="56">
        <v>1259371513.9738219</v>
      </c>
      <c r="BW76" s="56">
        <v>0</v>
      </c>
      <c r="BX76" s="56">
        <v>39927.199999999997</v>
      </c>
      <c r="BY76" s="56">
        <v>0</v>
      </c>
      <c r="BZ76" s="56">
        <v>0</v>
      </c>
      <c r="CA76" s="56">
        <v>16357033.109999999</v>
      </c>
      <c r="CB76" s="56">
        <v>105169861.33000001</v>
      </c>
      <c r="CC76" s="56">
        <v>27735088.289999999</v>
      </c>
      <c r="CD76" s="56">
        <v>22972985.98</v>
      </c>
      <c r="CE76" s="56">
        <v>2897060.14</v>
      </c>
      <c r="CF76" s="56">
        <v>0</v>
      </c>
      <c r="CG76" s="56">
        <v>73471114.519999996</v>
      </c>
      <c r="CH76" s="56">
        <v>2752298.5700000003</v>
      </c>
      <c r="CI76" s="56">
        <v>81084275.789797425</v>
      </c>
      <c r="CJ76" s="56">
        <v>55474796719.408043</v>
      </c>
      <c r="CK76" s="56">
        <v>155289226.04863405</v>
      </c>
      <c r="CL76" s="56">
        <v>85952172.549999997</v>
      </c>
      <c r="CM76" s="56">
        <v>14467222898.89954</v>
      </c>
      <c r="CN76" s="56">
        <v>1194569356.075103</v>
      </c>
      <c r="CO76" s="56">
        <v>13272653542.824436</v>
      </c>
      <c r="CP76" s="56">
        <v>40766332421.909851</v>
      </c>
      <c r="CQ76" s="56">
        <v>4455163606.1341467</v>
      </c>
      <c r="CR76" s="56">
        <v>36311168815.775703</v>
      </c>
      <c r="CS76" s="56">
        <v>182995076.27464595</v>
      </c>
      <c r="CT76" s="56">
        <v>357500622.67220014</v>
      </c>
      <c r="CU76" s="56">
        <v>-9738.26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56">
        <v>0</v>
      </c>
      <c r="DB76" s="56">
        <v>0</v>
      </c>
      <c r="DC76" s="56">
        <v>0</v>
      </c>
      <c r="DD76" s="56">
        <v>0</v>
      </c>
      <c r="DE76" s="56">
        <v>0</v>
      </c>
      <c r="DF76" s="56">
        <v>0</v>
      </c>
      <c r="DG76" s="56">
        <v>0</v>
      </c>
      <c r="DH76" s="56">
        <v>0</v>
      </c>
      <c r="DI76" s="56">
        <v>0</v>
      </c>
      <c r="DJ76" s="56">
        <v>0</v>
      </c>
      <c r="DK76" s="56">
        <v>0</v>
      </c>
      <c r="DL76" s="56">
        <v>0</v>
      </c>
      <c r="DM76" s="56">
        <v>177856620105.22385</v>
      </c>
    </row>
    <row r="77" spans="1:117" ht="13.8" x14ac:dyDescent="0.3">
      <c r="A77" s="66" t="s">
        <v>289</v>
      </c>
      <c r="B77" s="55">
        <v>9001</v>
      </c>
      <c r="C77" s="65" t="s">
        <v>290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0</v>
      </c>
      <c r="AF77" s="56">
        <v>0</v>
      </c>
      <c r="AG77" s="56">
        <v>0</v>
      </c>
      <c r="AH77" s="56">
        <v>0</v>
      </c>
      <c r="AI77" s="56">
        <v>0</v>
      </c>
      <c r="AJ77" s="56">
        <v>0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</v>
      </c>
      <c r="AU77" s="56">
        <v>0</v>
      </c>
      <c r="AV77" s="56">
        <v>0</v>
      </c>
      <c r="AW77" s="56">
        <v>0</v>
      </c>
      <c r="AX77" s="56">
        <v>0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22768743.483641304</v>
      </c>
      <c r="BE77" s="56">
        <v>0</v>
      </c>
      <c r="BF77" s="56">
        <v>0</v>
      </c>
      <c r="BG77" s="56">
        <v>0</v>
      </c>
      <c r="BH77" s="56">
        <v>0</v>
      </c>
      <c r="BI77" s="56">
        <v>0</v>
      </c>
      <c r="BJ77" s="56">
        <v>0</v>
      </c>
      <c r="BK77" s="56">
        <v>0</v>
      </c>
      <c r="BL77" s="56">
        <v>0</v>
      </c>
      <c r="BM77" s="56">
        <v>0</v>
      </c>
      <c r="BN77" s="56">
        <v>0</v>
      </c>
      <c r="BO77" s="56">
        <v>0</v>
      </c>
      <c r="BP77" s="56">
        <v>0</v>
      </c>
      <c r="BQ77" s="56">
        <v>0</v>
      </c>
      <c r="BR77" s="56">
        <v>0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0</v>
      </c>
      <c r="BZ77" s="56">
        <v>0</v>
      </c>
      <c r="CA77" s="56">
        <v>0</v>
      </c>
      <c r="CB77" s="56">
        <v>0</v>
      </c>
      <c r="CC77" s="56">
        <v>0</v>
      </c>
      <c r="CD77" s="56">
        <v>0</v>
      </c>
      <c r="CE77" s="56">
        <v>0</v>
      </c>
      <c r="CF77" s="56">
        <v>0</v>
      </c>
      <c r="CG77" s="56">
        <v>0</v>
      </c>
      <c r="CH77" s="56">
        <v>0</v>
      </c>
      <c r="CI77" s="56">
        <v>0</v>
      </c>
      <c r="CJ77" s="56">
        <v>1044003074.4500184</v>
      </c>
      <c r="CK77" s="56">
        <v>0</v>
      </c>
      <c r="CL77" s="56">
        <v>922059.29</v>
      </c>
      <c r="CM77" s="56">
        <v>692704070.19001126</v>
      </c>
      <c r="CN77" s="56">
        <v>4237691.7699999986</v>
      </c>
      <c r="CO77" s="56">
        <v>688466378.42001128</v>
      </c>
      <c r="CP77" s="56">
        <v>350376944.97000712</v>
      </c>
      <c r="CQ77" s="56">
        <v>9254417.0199999996</v>
      </c>
      <c r="CR77" s="56">
        <v>341122527.95000714</v>
      </c>
      <c r="CS77" s="56">
        <v>14115567.447642999</v>
      </c>
      <c r="CT77" s="56">
        <v>0</v>
      </c>
      <c r="CU77" s="56">
        <v>0</v>
      </c>
      <c r="CV77" s="56">
        <v>1860166.58</v>
      </c>
      <c r="CW77" s="56">
        <v>869080184.80094218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0</v>
      </c>
      <c r="DM77" s="56">
        <v>1951827736.7622447</v>
      </c>
    </row>
    <row r="78" spans="1:117" ht="13.8" x14ac:dyDescent="0.3">
      <c r="A78" s="66" t="s">
        <v>292</v>
      </c>
      <c r="B78" s="55">
        <v>9003</v>
      </c>
      <c r="C78" s="65" t="s">
        <v>293</v>
      </c>
      <c r="D78" s="56">
        <v>27580141226.666595</v>
      </c>
      <c r="E78" s="56">
        <v>987312743.87142015</v>
      </c>
      <c r="F78" s="56">
        <v>11465541531.550297</v>
      </c>
      <c r="G78" s="56">
        <v>15127286951.244875</v>
      </c>
      <c r="H78" s="56">
        <v>3208295763.9839959</v>
      </c>
      <c r="I78" s="56">
        <v>910596723.96049786</v>
      </c>
      <c r="J78" s="56">
        <v>24295338.100000001</v>
      </c>
      <c r="K78" s="56">
        <v>307910072.36999995</v>
      </c>
      <c r="L78" s="56">
        <v>-233748.27051</v>
      </c>
      <c r="M78" s="56">
        <v>11768456.76</v>
      </c>
      <c r="N78" s="56">
        <v>37422344.810000002</v>
      </c>
      <c r="O78" s="56">
        <v>3814107451.0956264</v>
      </c>
      <c r="P78" s="56">
        <v>13030662.01</v>
      </c>
      <c r="Q78" s="56">
        <v>2702281854.1544046</v>
      </c>
      <c r="R78" s="56">
        <v>0</v>
      </c>
      <c r="S78" s="56">
        <v>0</v>
      </c>
      <c r="T78" s="56">
        <v>26448245995.267349</v>
      </c>
      <c r="U78" s="56">
        <v>276109887.27515906</v>
      </c>
      <c r="V78" s="56">
        <v>5107224689.0605783</v>
      </c>
      <c r="W78" s="56">
        <v>13915013314.749296</v>
      </c>
      <c r="X78" s="56">
        <v>24296977.999989998</v>
      </c>
      <c r="Y78" s="56">
        <v>2219489304.4871764</v>
      </c>
      <c r="Z78" s="56">
        <v>3352212416.4160075</v>
      </c>
      <c r="AA78" s="56">
        <v>244496.80000000002</v>
      </c>
      <c r="AB78" s="56">
        <v>16268375.859999999</v>
      </c>
      <c r="AC78" s="56">
        <v>54029974.782312378</v>
      </c>
      <c r="AD78" s="56">
        <v>400442480.14151216</v>
      </c>
      <c r="AE78" s="56">
        <v>11623607.5</v>
      </c>
      <c r="AF78" s="56">
        <v>115302568.20762201</v>
      </c>
      <c r="AG78" s="56">
        <v>1030892158.6258579</v>
      </c>
      <c r="AH78" s="56">
        <v>556438653.14927804</v>
      </c>
      <c r="AI78" s="56">
        <v>104988244.03090002</v>
      </c>
      <c r="AJ78" s="56">
        <v>10972626.784</v>
      </c>
      <c r="AK78" s="56">
        <v>6255919.2709919997</v>
      </c>
      <c r="AL78" s="56">
        <v>0</v>
      </c>
      <c r="AM78" s="56">
        <v>1175670717.273627</v>
      </c>
      <c r="AN78" s="56">
        <v>9987852.3200000003</v>
      </c>
      <c r="AO78" s="56">
        <v>1023373029.4363999</v>
      </c>
      <c r="AP78" s="56">
        <v>198890463.50161946</v>
      </c>
      <c r="AQ78" s="56">
        <v>0</v>
      </c>
      <c r="AR78" s="56">
        <v>0</v>
      </c>
      <c r="AS78" s="56">
        <v>0</v>
      </c>
      <c r="AT78" s="56">
        <v>9599468024.1552448</v>
      </c>
      <c r="AU78" s="56">
        <v>793610612.07318664</v>
      </c>
      <c r="AV78" s="56">
        <v>545641907.40311515</v>
      </c>
      <c r="AW78" s="56">
        <v>0</v>
      </c>
      <c r="AX78" s="56">
        <v>341237910.35027432</v>
      </c>
      <c r="AY78" s="56">
        <v>0</v>
      </c>
      <c r="AZ78" s="56">
        <v>0</v>
      </c>
      <c r="BA78" s="56">
        <v>0</v>
      </c>
      <c r="BB78" s="56">
        <v>3750</v>
      </c>
      <c r="BC78" s="56">
        <v>0</v>
      </c>
      <c r="BD78" s="56">
        <v>1070225424.6745098</v>
      </c>
      <c r="BE78" s="56">
        <v>72026.5</v>
      </c>
      <c r="BF78" s="56">
        <v>0</v>
      </c>
      <c r="BG78" s="56">
        <v>0</v>
      </c>
      <c r="BH78" s="56">
        <v>234645.5</v>
      </c>
      <c r="BI78" s="56">
        <v>1723614328.323045</v>
      </c>
      <c r="BJ78" s="56">
        <v>435932101.03628594</v>
      </c>
      <c r="BK78" s="56">
        <v>0</v>
      </c>
      <c r="BL78" s="56">
        <v>1512457.0782819993</v>
      </c>
      <c r="BM78" s="56">
        <v>49356228.020000003</v>
      </c>
      <c r="BN78" s="56">
        <v>1244062149.8008368</v>
      </c>
      <c r="BO78" s="56">
        <v>0</v>
      </c>
      <c r="BP78" s="56">
        <v>3915131427.8911462</v>
      </c>
      <c r="BQ78" s="56">
        <v>581251516.63459897</v>
      </c>
      <c r="BR78" s="56">
        <v>4169362647.2174296</v>
      </c>
      <c r="BS78" s="56">
        <v>1133947954.4707048</v>
      </c>
      <c r="BT78" s="56">
        <v>0</v>
      </c>
      <c r="BU78" s="56">
        <v>0</v>
      </c>
      <c r="BV78" s="56">
        <v>1259371513.9738219</v>
      </c>
      <c r="BW78" s="56">
        <v>0</v>
      </c>
      <c r="BX78" s="56">
        <v>39927.199999999997</v>
      </c>
      <c r="BY78" s="56">
        <v>0</v>
      </c>
      <c r="BZ78" s="56">
        <v>0</v>
      </c>
      <c r="CA78" s="56">
        <v>16357033.109999999</v>
      </c>
      <c r="CB78" s="56">
        <v>105169861.33000001</v>
      </c>
      <c r="CC78" s="56">
        <v>27735088.289999999</v>
      </c>
      <c r="CD78" s="56">
        <v>22972985.98</v>
      </c>
      <c r="CE78" s="56">
        <v>2897060.14</v>
      </c>
      <c r="CF78" s="56">
        <v>0</v>
      </c>
      <c r="CG78" s="56">
        <v>73471114.519999996</v>
      </c>
      <c r="CH78" s="56">
        <v>2752298.5700000003</v>
      </c>
      <c r="CI78" s="56">
        <v>81084275.789797425</v>
      </c>
      <c r="CJ78" s="56">
        <v>56518799793.858063</v>
      </c>
      <c r="CK78" s="56">
        <v>155289226.04863405</v>
      </c>
      <c r="CL78" s="56">
        <v>86874231.840000004</v>
      </c>
      <c r="CM78" s="56">
        <v>15159926969.089552</v>
      </c>
      <c r="CN78" s="56">
        <v>1198807047.845103</v>
      </c>
      <c r="CO78" s="56">
        <v>13961119921.244448</v>
      </c>
      <c r="CP78" s="56">
        <v>41116709366.87986</v>
      </c>
      <c r="CQ78" s="56">
        <v>4464418023.1541471</v>
      </c>
      <c r="CR78" s="56">
        <v>36652291343.725708</v>
      </c>
      <c r="CS78" s="56">
        <v>197110643.72228897</v>
      </c>
      <c r="CT78" s="56">
        <v>357500622.67220014</v>
      </c>
      <c r="CU78" s="56">
        <v>-9738.26</v>
      </c>
      <c r="CV78" s="56">
        <v>1860166.58</v>
      </c>
      <c r="CW78" s="56">
        <v>869080184.80094218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0</v>
      </c>
      <c r="DM78" s="56">
        <v>179808447841.98608</v>
      </c>
    </row>
    <row r="119" spans="3:3" x14ac:dyDescent="0.25">
      <c r="C119" s="3"/>
    </row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C536-35CC-4D60-BB77-938C1AD787B4}">
  <dimension ref="A1:DM144"/>
  <sheetViews>
    <sheetView showGridLines="0" zoomScale="80" zoomScaleNormal="80" workbookViewId="0">
      <pane xSplit="3" ySplit="6" topLeftCell="D7" activePane="bottomRight" state="frozen"/>
      <selection activeCell="DA55" sqref="DA55"/>
      <selection pane="topRight" activeCell="DA55" sqref="DA55"/>
      <selection pane="bottomLeft" activeCell="DA55" sqref="DA5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12</v>
      </c>
      <c r="B2" s="2"/>
      <c r="C2" s="2"/>
    </row>
    <row r="3" spans="1:117" ht="15" customHeight="1" x14ac:dyDescent="0.3">
      <c r="A3" s="4" t="s">
        <v>357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313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314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315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356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161745430.18000001</v>
      </c>
      <c r="E7" s="21">
        <v>0</v>
      </c>
      <c r="F7" s="21">
        <v>0</v>
      </c>
      <c r="G7" s="21">
        <v>161745430.18000001</v>
      </c>
      <c r="H7" s="21">
        <v>6214566.25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86620693.159999996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966062.84</v>
      </c>
      <c r="Z7" s="21">
        <v>90936705.069999993</v>
      </c>
      <c r="AA7" s="21">
        <v>0</v>
      </c>
      <c r="AB7" s="21">
        <v>9548005.2799999993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799934.35</v>
      </c>
      <c r="AK7" s="21">
        <v>0</v>
      </c>
      <c r="AL7" s="21">
        <v>0</v>
      </c>
      <c r="AM7" s="21">
        <v>19040209.82</v>
      </c>
      <c r="AN7" s="21">
        <v>0</v>
      </c>
      <c r="AO7" s="21">
        <v>0</v>
      </c>
      <c r="AP7" s="21">
        <v>902190.17</v>
      </c>
      <c r="AQ7" s="21">
        <v>0</v>
      </c>
      <c r="AR7" s="21">
        <v>0</v>
      </c>
      <c r="AS7" s="21">
        <v>0</v>
      </c>
      <c r="AT7" s="21">
        <v>16883987.539999999</v>
      </c>
      <c r="AU7" s="21">
        <v>506014.3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2724037.26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2839395.55</v>
      </c>
      <c r="BQ7" s="21">
        <v>7479280.6299999999</v>
      </c>
      <c r="BR7" s="21">
        <v>155032080.52000001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208017.3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562446610.22000003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169776590.97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2800984.36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2">
        <v>0</v>
      </c>
      <c r="CK8" s="21">
        <v>0</v>
      </c>
      <c r="CL8" s="21">
        <v>0</v>
      </c>
      <c r="CM8" s="22">
        <v>0</v>
      </c>
      <c r="CN8" s="21">
        <v>0</v>
      </c>
      <c r="CO8" s="21">
        <v>0</v>
      </c>
      <c r="CP8" s="22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172577575.33000001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0</v>
      </c>
      <c r="CK9" s="21">
        <v>0</v>
      </c>
      <c r="CL9" s="21">
        <v>0</v>
      </c>
      <c r="CM9" s="22">
        <v>0</v>
      </c>
      <c r="CN9" s="21">
        <v>0</v>
      </c>
      <c r="CO9" s="21">
        <v>0</v>
      </c>
      <c r="CP9" s="22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0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2">
        <v>0</v>
      </c>
      <c r="CK10" s="21">
        <v>0</v>
      </c>
      <c r="CL10" s="21">
        <v>0</v>
      </c>
      <c r="CM10" s="22">
        <v>0</v>
      </c>
      <c r="CN10" s="21">
        <v>0</v>
      </c>
      <c r="CO10" s="21">
        <v>0</v>
      </c>
      <c r="CP10" s="22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0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0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429531467.44000006</v>
      </c>
      <c r="E14" s="21">
        <v>636961.12000000011</v>
      </c>
      <c r="F14" s="21">
        <v>1203134.32</v>
      </c>
      <c r="G14" s="21">
        <v>427691372.00000006</v>
      </c>
      <c r="H14" s="21">
        <v>60888060.650000006</v>
      </c>
      <c r="I14" s="21">
        <v>19816.07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10486278.709999999</v>
      </c>
      <c r="P14" s="21">
        <v>0</v>
      </c>
      <c r="Q14" s="21">
        <v>2210626.04</v>
      </c>
      <c r="R14" s="21">
        <v>0</v>
      </c>
      <c r="S14" s="21">
        <v>0</v>
      </c>
      <c r="T14" s="21">
        <v>19094.400000000001</v>
      </c>
      <c r="U14" s="21">
        <v>0</v>
      </c>
      <c r="V14" s="21">
        <v>8168.23</v>
      </c>
      <c r="W14" s="21">
        <v>37930.950000000004</v>
      </c>
      <c r="X14" s="21">
        <v>0</v>
      </c>
      <c r="Y14" s="21">
        <v>399792.72</v>
      </c>
      <c r="Z14" s="21">
        <v>48932.95</v>
      </c>
      <c r="AA14" s="21">
        <v>0</v>
      </c>
      <c r="AB14" s="21">
        <v>0</v>
      </c>
      <c r="AC14" s="21">
        <v>437192.64</v>
      </c>
      <c r="AD14" s="21">
        <v>14358909.01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2744.08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845.26</v>
      </c>
      <c r="BO14" s="21">
        <v>0</v>
      </c>
      <c r="BP14" s="21">
        <v>19136262.450000003</v>
      </c>
      <c r="BQ14" s="21">
        <v>4767035.08</v>
      </c>
      <c r="BR14" s="21">
        <v>82506028.159999996</v>
      </c>
      <c r="BS14" s="21">
        <v>49007866.68999999</v>
      </c>
      <c r="BT14" s="21">
        <v>0</v>
      </c>
      <c r="BU14" s="21">
        <v>0</v>
      </c>
      <c r="BV14" s="21">
        <v>69047754.430000007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2">
        <v>0</v>
      </c>
      <c r="CK14" s="21">
        <v>0</v>
      </c>
      <c r="CL14" s="21">
        <v>0</v>
      </c>
      <c r="CM14" s="22">
        <v>0</v>
      </c>
      <c r="CN14" s="21">
        <v>0</v>
      </c>
      <c r="CO14" s="21">
        <v>0</v>
      </c>
      <c r="CP14" s="22">
        <v>0</v>
      </c>
      <c r="CQ14" s="21">
        <v>0</v>
      </c>
      <c r="CR14" s="21">
        <v>0</v>
      </c>
      <c r="CS14" s="21">
        <v>1696.49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742916502.45000005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962545.78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4853042.3899999997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5815588.1699999999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5978956.9350000024</v>
      </c>
      <c r="BJ16" s="21">
        <v>11985668.711431451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17964625.646431454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195411241.41999999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1359303.24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196770544.66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14131829.3149</v>
      </c>
      <c r="E18" s="21">
        <v>312845.52042695187</v>
      </c>
      <c r="F18" s="21">
        <v>9167562.476512393</v>
      </c>
      <c r="G18" s="21">
        <v>4651421.3179606562</v>
      </c>
      <c r="H18" s="21">
        <v>4304289.72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1082186.8999999999</v>
      </c>
      <c r="P18" s="21">
        <v>0</v>
      </c>
      <c r="Q18" s="21">
        <v>544614.68999999994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2620239.7599999998</v>
      </c>
      <c r="Z18" s="21">
        <v>25718.639999999999</v>
      </c>
      <c r="AA18" s="21">
        <v>0</v>
      </c>
      <c r="AB18" s="21">
        <v>0</v>
      </c>
      <c r="AC18" s="21">
        <v>113659.32</v>
      </c>
      <c r="AD18" s="21">
        <v>80596.285199999998</v>
      </c>
      <c r="AE18" s="21">
        <v>0</v>
      </c>
      <c r="AF18" s="21">
        <v>0</v>
      </c>
      <c r="AG18" s="21">
        <v>-26446.55</v>
      </c>
      <c r="AH18" s="21">
        <v>-224795.55</v>
      </c>
      <c r="AI18" s="21">
        <v>-13223.6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36849.4</v>
      </c>
      <c r="AQ18" s="21">
        <v>0</v>
      </c>
      <c r="AR18" s="21">
        <v>0</v>
      </c>
      <c r="AS18" s="21">
        <v>0</v>
      </c>
      <c r="AT18" s="21">
        <v>34761212.480700001</v>
      </c>
      <c r="AU18" s="21">
        <v>6237620.3578000003</v>
      </c>
      <c r="AV18" s="21">
        <v>1586.9654</v>
      </c>
      <c r="AW18" s="21">
        <v>0</v>
      </c>
      <c r="AX18" s="21">
        <v>6810224.3777999999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2536970.4</v>
      </c>
      <c r="BQ18" s="21">
        <v>13229630.74</v>
      </c>
      <c r="BR18" s="21">
        <v>25693372.079999998</v>
      </c>
      <c r="BS18" s="21">
        <v>8711485.5800000001</v>
      </c>
      <c r="BT18" s="21">
        <v>0</v>
      </c>
      <c r="BU18" s="21">
        <v>0</v>
      </c>
      <c r="BV18" s="21">
        <v>1585187.44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122242808.75179999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0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2">
        <v>0</v>
      </c>
      <c r="CK20" s="21">
        <v>0</v>
      </c>
      <c r="CL20" s="21">
        <v>0</v>
      </c>
      <c r="CM20" s="22">
        <v>0</v>
      </c>
      <c r="CN20" s="21">
        <v>0</v>
      </c>
      <c r="CO20" s="21">
        <v>0</v>
      </c>
      <c r="CP20" s="22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0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16888521.150000002</v>
      </c>
      <c r="E21" s="21">
        <v>0</v>
      </c>
      <c r="F21" s="21">
        <v>12214093.460000001</v>
      </c>
      <c r="G21" s="21">
        <v>4674427.6900000004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704865.19</v>
      </c>
      <c r="P21" s="21">
        <v>0</v>
      </c>
      <c r="Q21" s="21">
        <v>0</v>
      </c>
      <c r="R21" s="21">
        <v>0</v>
      </c>
      <c r="S21" s="21">
        <v>0</v>
      </c>
      <c r="T21" s="21">
        <v>269946094.30000001</v>
      </c>
      <c r="U21" s="21">
        <v>0</v>
      </c>
      <c r="V21" s="21">
        <v>0</v>
      </c>
      <c r="W21" s="21">
        <v>0</v>
      </c>
      <c r="X21" s="21">
        <v>0</v>
      </c>
      <c r="Y21" s="21">
        <v>282201.97000000003</v>
      </c>
      <c r="Z21" s="21">
        <v>2724844.7</v>
      </c>
      <c r="AA21" s="21">
        <v>0</v>
      </c>
      <c r="AB21" s="21">
        <v>0</v>
      </c>
      <c r="AC21" s="21">
        <v>189</v>
      </c>
      <c r="AD21" s="21">
        <v>0</v>
      </c>
      <c r="AE21" s="21">
        <v>0</v>
      </c>
      <c r="AF21" s="21">
        <v>0</v>
      </c>
      <c r="AG21" s="21">
        <v>3590098.47</v>
      </c>
      <c r="AH21" s="21">
        <v>822382.44</v>
      </c>
      <c r="AI21" s="21">
        <v>786962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2367285.58</v>
      </c>
      <c r="BR21" s="21">
        <v>0</v>
      </c>
      <c r="BS21" s="21">
        <v>0</v>
      </c>
      <c r="BT21" s="21">
        <v>0</v>
      </c>
      <c r="BU21" s="21">
        <v>0</v>
      </c>
      <c r="BV21" s="21">
        <v>336681.69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298450126.49000001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2">
        <v>0</v>
      </c>
      <c r="CK22" s="21">
        <v>0</v>
      </c>
      <c r="CL22" s="21">
        <v>0</v>
      </c>
      <c r="CM22" s="22">
        <v>0</v>
      </c>
      <c r="CN22" s="21">
        <v>0</v>
      </c>
      <c r="CO22" s="21">
        <v>0</v>
      </c>
      <c r="CP22" s="22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0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0</v>
      </c>
      <c r="CK23" s="21">
        <v>0</v>
      </c>
      <c r="CL23" s="21">
        <v>0</v>
      </c>
      <c r="CM23" s="22">
        <v>0</v>
      </c>
      <c r="CN23" s="21">
        <v>0</v>
      </c>
      <c r="CO23" s="21">
        <v>0</v>
      </c>
      <c r="CP23" s="22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0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14083495.330000021</v>
      </c>
      <c r="E24" s="21">
        <v>3641155.0700000501</v>
      </c>
      <c r="F24" s="21">
        <v>8120493.2199999699</v>
      </c>
      <c r="G24" s="21">
        <v>2321847.04</v>
      </c>
      <c r="H24" s="21">
        <v>-395072.08</v>
      </c>
      <c r="I24" s="21">
        <v>32506557.8799996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1235663.1299999999</v>
      </c>
      <c r="P24" s="21">
        <v>0</v>
      </c>
      <c r="Q24" s="21">
        <v>104496.79</v>
      </c>
      <c r="R24" s="21">
        <v>0</v>
      </c>
      <c r="S24" s="21">
        <v>0</v>
      </c>
      <c r="T24" s="21">
        <v>2846121222.5626702</v>
      </c>
      <c r="U24" s="21">
        <v>11540411.390000001</v>
      </c>
      <c r="V24" s="21">
        <v>256085051.25994101</v>
      </c>
      <c r="W24" s="21">
        <v>302561038.779935</v>
      </c>
      <c r="X24" s="21">
        <v>0</v>
      </c>
      <c r="Y24" s="21">
        <v>1697525.59</v>
      </c>
      <c r="Z24" s="21">
        <v>1246665.2999999998</v>
      </c>
      <c r="AA24" s="21">
        <v>0</v>
      </c>
      <c r="AB24" s="21">
        <v>0</v>
      </c>
      <c r="AC24" s="21">
        <v>1111413.2</v>
      </c>
      <c r="AD24" s="21">
        <v>1370443.63</v>
      </c>
      <c r="AE24" s="21">
        <v>0</v>
      </c>
      <c r="AF24" s="21">
        <v>17264918.48</v>
      </c>
      <c r="AG24" s="21">
        <v>0</v>
      </c>
      <c r="AH24" s="21">
        <v>0</v>
      </c>
      <c r="AI24" s="21">
        <v>0</v>
      </c>
      <c r="AJ24" s="21">
        <v>1973329.34606244</v>
      </c>
      <c r="AK24" s="21">
        <v>0</v>
      </c>
      <c r="AL24" s="21">
        <v>0</v>
      </c>
      <c r="AM24" s="21">
        <v>5185688.12</v>
      </c>
      <c r="AN24" s="21">
        <v>0</v>
      </c>
      <c r="AO24" s="21">
        <v>0</v>
      </c>
      <c r="AP24" s="21">
        <v>599741.51</v>
      </c>
      <c r="AQ24" s="21">
        <v>0</v>
      </c>
      <c r="AR24" s="21">
        <v>0</v>
      </c>
      <c r="AS24" s="21">
        <v>0</v>
      </c>
      <c r="AT24" s="21">
        <v>145142803.91</v>
      </c>
      <c r="AU24" s="21">
        <v>1305608.31</v>
      </c>
      <c r="AV24" s="21">
        <v>1192768.3299999898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2008018.3900000399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23568485.7300006</v>
      </c>
      <c r="BO24" s="21">
        <v>0</v>
      </c>
      <c r="BP24" s="21">
        <v>5291970.04999993</v>
      </c>
      <c r="BQ24" s="21">
        <v>0</v>
      </c>
      <c r="BR24" s="21">
        <v>12050704.699999999</v>
      </c>
      <c r="BS24" s="21">
        <v>4686227.43000005</v>
      </c>
      <c r="BT24" s="21">
        <v>0</v>
      </c>
      <c r="BU24" s="21">
        <v>0</v>
      </c>
      <c r="BV24" s="21">
        <v>0</v>
      </c>
      <c r="BW24" s="21">
        <v>0</v>
      </c>
      <c r="BX24" s="21">
        <v>4221648.9629999995</v>
      </c>
      <c r="BY24" s="21">
        <v>0</v>
      </c>
      <c r="BZ24" s="21">
        <v>0</v>
      </c>
      <c r="CA24" s="21">
        <v>184242363.10369998</v>
      </c>
      <c r="CB24" s="21">
        <v>6265468633.2762299</v>
      </c>
      <c r="CC24" s="21">
        <v>9621423.9094999991</v>
      </c>
      <c r="CD24" s="21">
        <v>981050426.23730707</v>
      </c>
      <c r="CE24" s="21">
        <v>0</v>
      </c>
      <c r="CF24" s="21">
        <v>0</v>
      </c>
      <c r="CG24" s="21">
        <v>9372279.4967500009</v>
      </c>
      <c r="CH24" s="21">
        <v>163637338.3585996</v>
      </c>
      <c r="CI24" s="21">
        <v>0</v>
      </c>
      <c r="CJ24" s="22">
        <v>83396971.340000004</v>
      </c>
      <c r="CK24" s="21">
        <v>3759212.08</v>
      </c>
      <c r="CL24" s="21">
        <v>0</v>
      </c>
      <c r="CM24" s="22">
        <v>78175750.120000005</v>
      </c>
      <c r="CN24" s="21">
        <v>0</v>
      </c>
      <c r="CO24" s="21">
        <v>78175750.120000005</v>
      </c>
      <c r="CP24" s="22">
        <v>1462009.14</v>
      </c>
      <c r="CQ24" s="21">
        <v>0</v>
      </c>
      <c r="CR24" s="21">
        <v>1462009.14</v>
      </c>
      <c r="CS24" s="21">
        <v>236916.84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11390787178.593693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4959895.0599999996</v>
      </c>
      <c r="E25" s="21">
        <v>4938759.71</v>
      </c>
      <c r="F25" s="21">
        <v>21135.350000000002</v>
      </c>
      <c r="G25" s="21">
        <v>0</v>
      </c>
      <c r="H25" s="21">
        <v>4874.83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954072.4</v>
      </c>
      <c r="P25" s="21">
        <v>0</v>
      </c>
      <c r="Q25" s="21">
        <v>0</v>
      </c>
      <c r="R25" s="21">
        <v>0</v>
      </c>
      <c r="S25" s="21">
        <v>0</v>
      </c>
      <c r="T25" s="21">
        <v>149775402.41</v>
      </c>
      <c r="U25" s="21">
        <v>38671314.229999997</v>
      </c>
      <c r="V25" s="21">
        <v>0</v>
      </c>
      <c r="W25" s="21">
        <v>0</v>
      </c>
      <c r="X25" s="21">
        <v>0</v>
      </c>
      <c r="Y25" s="21">
        <v>16764</v>
      </c>
      <c r="Z25" s="21">
        <v>1000</v>
      </c>
      <c r="AA25" s="21">
        <v>0</v>
      </c>
      <c r="AB25" s="21">
        <v>0</v>
      </c>
      <c r="AC25" s="21">
        <v>285.13</v>
      </c>
      <c r="AD25" s="21">
        <v>1214.26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2338969.71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471993.56000000006</v>
      </c>
      <c r="AU25" s="21">
        <v>65596.95</v>
      </c>
      <c r="AV25" s="21">
        <v>415.52</v>
      </c>
      <c r="AW25" s="21">
        <v>0</v>
      </c>
      <c r="AX25" s="21">
        <v>207.76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1191436.31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452.68</v>
      </c>
      <c r="BO25" s="21">
        <v>0</v>
      </c>
      <c r="BP25" s="21">
        <v>1025664.58</v>
      </c>
      <c r="BQ25" s="21">
        <v>0</v>
      </c>
      <c r="BR25" s="21">
        <v>0</v>
      </c>
      <c r="BS25" s="21">
        <v>187864.07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199667423.45999998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0</v>
      </c>
      <c r="CK26" s="21">
        <v>0</v>
      </c>
      <c r="CL26" s="21">
        <v>0</v>
      </c>
      <c r="CM26" s="22">
        <v>0</v>
      </c>
      <c r="CN26" s="21">
        <v>0</v>
      </c>
      <c r="CO26" s="21">
        <v>0</v>
      </c>
      <c r="CP26" s="22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0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644563402</v>
      </c>
      <c r="E27" s="21">
        <v>0</v>
      </c>
      <c r="F27" s="21">
        <v>4405817.46</v>
      </c>
      <c r="G27" s="21">
        <v>640157584.53999996</v>
      </c>
      <c r="H27" s="21">
        <v>4089805.07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132694042.27</v>
      </c>
      <c r="P27" s="21">
        <v>0</v>
      </c>
      <c r="Q27" s="21">
        <v>0</v>
      </c>
      <c r="R27" s="21">
        <v>0</v>
      </c>
      <c r="S27" s="21">
        <v>0</v>
      </c>
      <c r="T27" s="21">
        <v>741692031.63</v>
      </c>
      <c r="U27" s="21">
        <v>10931405.880000001</v>
      </c>
      <c r="V27" s="21">
        <v>0</v>
      </c>
      <c r="W27" s="21">
        <v>0</v>
      </c>
      <c r="X27" s="21">
        <v>0</v>
      </c>
      <c r="Y27" s="21">
        <v>27151.78</v>
      </c>
      <c r="Z27" s="21">
        <v>166706069.41</v>
      </c>
      <c r="AA27" s="21">
        <v>0</v>
      </c>
      <c r="AB27" s="21">
        <v>0</v>
      </c>
      <c r="AC27" s="21">
        <v>18619.3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976229.64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35811376.840000004</v>
      </c>
      <c r="AU27" s="21">
        <v>6039986.6699999999</v>
      </c>
      <c r="AV27" s="21">
        <v>1446938.88</v>
      </c>
      <c r="AW27" s="21">
        <v>0</v>
      </c>
      <c r="AX27" s="21">
        <v>1546773.7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243255389.53</v>
      </c>
      <c r="BN27" s="21">
        <v>519990.14</v>
      </c>
      <c r="BO27" s="21">
        <v>0</v>
      </c>
      <c r="BP27" s="21">
        <v>11720262.779999999</v>
      </c>
      <c r="BQ27" s="21">
        <v>304675.21000000002</v>
      </c>
      <c r="BR27" s="21">
        <v>23604069.609999999</v>
      </c>
      <c r="BS27" s="21">
        <v>1196926.23</v>
      </c>
      <c r="BT27" s="21">
        <v>0</v>
      </c>
      <c r="BU27" s="21">
        <v>0</v>
      </c>
      <c r="BV27" s="21">
        <v>0</v>
      </c>
      <c r="BW27" s="21">
        <v>0</v>
      </c>
      <c r="BX27" s="21">
        <v>335769.51</v>
      </c>
      <c r="BY27" s="21">
        <v>0</v>
      </c>
      <c r="BZ27" s="21">
        <v>0</v>
      </c>
      <c r="CA27" s="21">
        <v>9924088.2699999996</v>
      </c>
      <c r="CB27" s="21">
        <v>119037255.98999999</v>
      </c>
      <c r="CC27" s="21">
        <v>1028527.59</v>
      </c>
      <c r="CD27" s="21">
        <v>61172463.770000003</v>
      </c>
      <c r="CE27" s="21">
        <v>0</v>
      </c>
      <c r="CF27" s="21">
        <v>0</v>
      </c>
      <c r="CG27" s="21">
        <v>1313878.8400000001</v>
      </c>
      <c r="CH27" s="21">
        <v>10184570.17</v>
      </c>
      <c r="CI27" s="21">
        <v>0</v>
      </c>
      <c r="CJ27" s="22">
        <v>0</v>
      </c>
      <c r="CK27" s="21">
        <v>0</v>
      </c>
      <c r="CL27" s="21">
        <v>0</v>
      </c>
      <c r="CM27" s="22">
        <v>0</v>
      </c>
      <c r="CN27" s="21">
        <v>0</v>
      </c>
      <c r="CO27" s="21">
        <v>0</v>
      </c>
      <c r="CP27" s="22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2230141700.7100005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344594.72</v>
      </c>
      <c r="E28" s="21">
        <v>0</v>
      </c>
      <c r="F28" s="21">
        <v>0</v>
      </c>
      <c r="G28" s="21">
        <v>344594.72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14493.32</v>
      </c>
      <c r="W28" s="21">
        <v>152940.79999999999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1163247.8899999999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46.86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150.94</v>
      </c>
      <c r="BO28" s="21">
        <v>0</v>
      </c>
      <c r="BP28" s="21">
        <v>50587.97</v>
      </c>
      <c r="BQ28" s="21">
        <v>0</v>
      </c>
      <c r="BR28" s="21">
        <v>762673.15</v>
      </c>
      <c r="BS28" s="21">
        <v>10082.280000000001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2498817.9299999997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802125105.88999999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2253747.5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159681.35999999999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564463.46</v>
      </c>
      <c r="BY29" s="21">
        <v>0</v>
      </c>
      <c r="BZ29" s="21">
        <v>0</v>
      </c>
      <c r="CA29" s="21">
        <v>15329497.83</v>
      </c>
      <c r="CB29" s="21">
        <v>211489610.13</v>
      </c>
      <c r="CC29" s="21">
        <v>1951766.45</v>
      </c>
      <c r="CD29" s="21">
        <v>0</v>
      </c>
      <c r="CE29" s="21">
        <v>0</v>
      </c>
      <c r="CF29" s="21">
        <v>1993649.73</v>
      </c>
      <c r="CG29" s="21">
        <v>93051335.799999997</v>
      </c>
      <c r="CH29" s="21">
        <v>15873793.810000001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1144792651.96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0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0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1255937592.46</v>
      </c>
      <c r="U31" s="21">
        <v>41677363.550573997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2610641.58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0</v>
      </c>
      <c r="CK31" s="21">
        <v>0</v>
      </c>
      <c r="CL31" s="21">
        <v>0</v>
      </c>
      <c r="CM31" s="22">
        <v>0</v>
      </c>
      <c r="CN31" s="21">
        <v>0</v>
      </c>
      <c r="CO31" s="21">
        <v>0</v>
      </c>
      <c r="CP31" s="22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1300225597.590574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684049883.13999999</v>
      </c>
      <c r="U32" s="21">
        <v>84746309.719999999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1136002.45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376308.97</v>
      </c>
      <c r="BY32" s="21">
        <v>0</v>
      </c>
      <c r="BZ32" s="21">
        <v>0</v>
      </c>
      <c r="CA32" s="21">
        <v>10219665.23</v>
      </c>
      <c r="CB32" s="21">
        <v>140993028.78999999</v>
      </c>
      <c r="CC32" s="21">
        <v>1301441.25</v>
      </c>
      <c r="CD32" s="21">
        <v>61989164.07</v>
      </c>
      <c r="CE32" s="21">
        <v>0</v>
      </c>
      <c r="CF32" s="21">
        <v>0</v>
      </c>
      <c r="CG32" s="21">
        <v>1329099.8400000001</v>
      </c>
      <c r="CH32" s="21">
        <v>10569629.119999999</v>
      </c>
      <c r="CI32" s="21">
        <v>0</v>
      </c>
      <c r="CJ32" s="22">
        <v>0</v>
      </c>
      <c r="CK32" s="21">
        <v>0</v>
      </c>
      <c r="CL32" s="21">
        <v>0</v>
      </c>
      <c r="CM32" s="22">
        <v>0</v>
      </c>
      <c r="CN32" s="21">
        <v>0</v>
      </c>
      <c r="CO32" s="21">
        <v>0</v>
      </c>
      <c r="CP32" s="22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996710532.58000016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202479279.36000001</v>
      </c>
      <c r="U33" s="21">
        <v>11109747.43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995949.87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214584976.66000003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121540800.4300001</v>
      </c>
      <c r="E34" s="21">
        <v>20611317.4878131</v>
      </c>
      <c r="F34" s="21">
        <v>100929482.942187</v>
      </c>
      <c r="G34" s="21">
        <v>0</v>
      </c>
      <c r="H34" s="21">
        <v>27002530.850000001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6495195.0899999999</v>
      </c>
      <c r="P34" s="21">
        <v>0</v>
      </c>
      <c r="Q34" s="21">
        <v>214046.8</v>
      </c>
      <c r="R34" s="21">
        <v>0</v>
      </c>
      <c r="S34" s="21">
        <v>0</v>
      </c>
      <c r="T34" s="21">
        <v>140.16999999999999</v>
      </c>
      <c r="U34" s="21">
        <v>0</v>
      </c>
      <c r="V34" s="21">
        <v>0</v>
      </c>
      <c r="W34" s="21">
        <v>0</v>
      </c>
      <c r="X34" s="21">
        <v>0</v>
      </c>
      <c r="Y34" s="21">
        <v>1348259.66</v>
      </c>
      <c r="Z34" s="21">
        <v>1180845.31</v>
      </c>
      <c r="AA34" s="21">
        <v>0</v>
      </c>
      <c r="AB34" s="21">
        <v>0</v>
      </c>
      <c r="AC34" s="21">
        <v>333442.3</v>
      </c>
      <c r="AD34" s="21">
        <v>1874185.22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1090928.01</v>
      </c>
      <c r="AK34" s="21">
        <v>0</v>
      </c>
      <c r="AL34" s="21">
        <v>0</v>
      </c>
      <c r="AM34" s="21">
        <v>498609.95</v>
      </c>
      <c r="AN34" s="21">
        <v>0</v>
      </c>
      <c r="AO34" s="21">
        <v>0</v>
      </c>
      <c r="AP34" s="21">
        <v>523774.41</v>
      </c>
      <c r="AQ34" s="21">
        <v>0</v>
      </c>
      <c r="AR34" s="21">
        <v>0</v>
      </c>
      <c r="AS34" s="21">
        <v>0</v>
      </c>
      <c r="AT34" s="21">
        <v>307690184.18000001</v>
      </c>
      <c r="AU34" s="21">
        <v>5688248.4400000004</v>
      </c>
      <c r="AV34" s="21">
        <v>7561329.3799999999</v>
      </c>
      <c r="AW34" s="21">
        <v>0</v>
      </c>
      <c r="AX34" s="21">
        <v>5929363.3200000003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114378.29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944.58</v>
      </c>
      <c r="BO34" s="21">
        <v>0</v>
      </c>
      <c r="BP34" s="21">
        <v>2451597.4900000002</v>
      </c>
      <c r="BQ34" s="21">
        <v>0</v>
      </c>
      <c r="BR34" s="21">
        <v>4906056.33</v>
      </c>
      <c r="BS34" s="21">
        <v>9537573.8599999994</v>
      </c>
      <c r="BT34" s="21">
        <v>0</v>
      </c>
      <c r="BU34" s="21">
        <v>0</v>
      </c>
      <c r="BV34" s="21">
        <v>73590.02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506056024.09000009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45933436</v>
      </c>
      <c r="U35" s="21">
        <v>11198259.23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2218349.79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59350045.020000003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952729501.53000009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8463028.8300000001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961192530.36000013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2">
        <v>0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0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611394365.24000001</v>
      </c>
      <c r="U38" s="21">
        <v>11123769.74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1118229.58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623636364.56000006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14308.89</v>
      </c>
      <c r="E39" s="21">
        <v>14308.89</v>
      </c>
      <c r="F39" s="21">
        <v>0</v>
      </c>
      <c r="G39" s="21">
        <v>0</v>
      </c>
      <c r="H39" s="21">
        <v>0</v>
      </c>
      <c r="I39" s="21">
        <v>4185035.62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41356676.651100002</v>
      </c>
      <c r="U39" s="21">
        <v>0</v>
      </c>
      <c r="V39" s="21">
        <v>10884583.51</v>
      </c>
      <c r="W39" s="21">
        <v>1077295.1599999999</v>
      </c>
      <c r="X39" s="21">
        <v>0</v>
      </c>
      <c r="Y39" s="21">
        <v>0</v>
      </c>
      <c r="Z39" s="21">
        <v>100</v>
      </c>
      <c r="AA39" s="21">
        <v>0</v>
      </c>
      <c r="AB39" s="21">
        <v>0</v>
      </c>
      <c r="AC39" s="21">
        <v>676.88</v>
      </c>
      <c r="AD39" s="21">
        <v>2449.6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20040.21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21486.66</v>
      </c>
      <c r="AU39" s="21">
        <v>688.91</v>
      </c>
      <c r="AV39" s="21">
        <v>0</v>
      </c>
      <c r="AW39" s="21">
        <v>0</v>
      </c>
      <c r="AX39" s="21">
        <v>688.91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39084.67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108952.42</v>
      </c>
      <c r="BO39" s="21">
        <v>0</v>
      </c>
      <c r="BP39" s="21">
        <v>0</v>
      </c>
      <c r="BQ39" s="21">
        <v>0</v>
      </c>
      <c r="BR39" s="21">
        <v>0</v>
      </c>
      <c r="BS39" s="21">
        <v>1025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871534.89</v>
      </c>
      <c r="CK39" s="21">
        <v>0</v>
      </c>
      <c r="CL39" s="21">
        <v>0</v>
      </c>
      <c r="CM39" s="22">
        <v>871534.89</v>
      </c>
      <c r="CN39" s="21">
        <v>0</v>
      </c>
      <c r="CO39" s="21">
        <v>871534.89</v>
      </c>
      <c r="CP39" s="22">
        <v>0</v>
      </c>
      <c r="CQ39" s="21">
        <v>0</v>
      </c>
      <c r="CR39" s="21">
        <v>0</v>
      </c>
      <c r="CS39" s="21">
        <v>2218837.06</v>
      </c>
      <c r="CT39" s="21">
        <v>4721172.7061000001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65524637.747199997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81733.240000000005</v>
      </c>
      <c r="E40" s="21">
        <v>0</v>
      </c>
      <c r="F40" s="21">
        <v>81720.89</v>
      </c>
      <c r="G40" s="21">
        <v>12.35</v>
      </c>
      <c r="H40" s="21">
        <v>12166.36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191.31</v>
      </c>
      <c r="AD40" s="21">
        <v>1025.07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730642.88</v>
      </c>
      <c r="AU40" s="21">
        <v>1762.91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2494.35</v>
      </c>
      <c r="BQ40" s="21">
        <v>0</v>
      </c>
      <c r="BR40" s="21">
        <v>-1173.52</v>
      </c>
      <c r="BS40" s="21">
        <v>7123.74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835966.34</v>
      </c>
    </row>
    <row r="41" spans="1:117" ht="12.75" customHeight="1" x14ac:dyDescent="0.3">
      <c r="A41" s="64" t="s">
        <v>214</v>
      </c>
      <c r="B41" s="20">
        <v>1047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2.75" customHeight="1" x14ac:dyDescent="0.3">
      <c r="A42" s="64" t="s">
        <v>216</v>
      </c>
      <c r="B42" s="20">
        <v>1048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185251129.31</v>
      </c>
      <c r="U42" s="21">
        <v>25808224.870000001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1369106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752617.93</v>
      </c>
      <c r="BY42" s="21">
        <v>0</v>
      </c>
      <c r="BZ42" s="21">
        <v>0</v>
      </c>
      <c r="CA42" s="21">
        <v>20439330.449999999</v>
      </c>
      <c r="CB42" s="21">
        <v>281986057.55000001</v>
      </c>
      <c r="CC42" s="21">
        <v>2602882.5</v>
      </c>
      <c r="CD42" s="21">
        <v>123978328.16</v>
      </c>
      <c r="CE42" s="21">
        <v>0</v>
      </c>
      <c r="CF42" s="21">
        <v>0</v>
      </c>
      <c r="CG42" s="21">
        <v>2658199.67</v>
      </c>
      <c r="CH42" s="21">
        <v>21139258.27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665985134.70999992</v>
      </c>
    </row>
    <row r="43" spans="1:117" ht="14.1" customHeight="1" x14ac:dyDescent="0.3">
      <c r="A43" s="64" t="s">
        <v>218</v>
      </c>
      <c r="B43" s="20">
        <v>1049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153496712.45000005</v>
      </c>
      <c r="U43" s="21">
        <v>20887946.75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1304851.19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175689510.39000005</v>
      </c>
    </row>
    <row r="44" spans="1:117" ht="14.1" customHeight="1" x14ac:dyDescent="0.3">
      <c r="A44" s="64" t="s">
        <v>220</v>
      </c>
      <c r="B44" s="20">
        <v>1050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1051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1052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1123416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1123416</v>
      </c>
    </row>
    <row r="47" spans="1:117" ht="12.75" customHeight="1" x14ac:dyDescent="0.3">
      <c r="A47" s="64" t="s">
        <v>226</v>
      </c>
      <c r="B47" s="20">
        <v>1053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892345252.34998262</v>
      </c>
      <c r="U47" s="21">
        <v>8975249.5700090006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901320501.91999161</v>
      </c>
    </row>
    <row r="48" spans="1:117" ht="12.75" customHeight="1" x14ac:dyDescent="0.3">
      <c r="A48" s="64" t="s">
        <v>228</v>
      </c>
      <c r="B48" s="20">
        <v>1054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1055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0</v>
      </c>
    </row>
    <row r="50" spans="1:117" ht="12.75" customHeight="1" x14ac:dyDescent="0.3">
      <c r="A50" s="64" t="s">
        <v>232</v>
      </c>
      <c r="B50" s="20">
        <v>1056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1057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1058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1061519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1061519</v>
      </c>
    </row>
    <row r="53" spans="1:117" ht="12.75" customHeight="1" x14ac:dyDescent="0.3">
      <c r="A53" s="64" t="s">
        <v>238</v>
      </c>
      <c r="B53" s="20">
        <v>1059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1296691.857954517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1296691.857954517</v>
      </c>
    </row>
    <row r="54" spans="1:117" ht="12.75" customHeight="1" x14ac:dyDescent="0.3">
      <c r="A54" s="64" t="s">
        <v>240</v>
      </c>
      <c r="B54" s="20">
        <v>1060</v>
      </c>
      <c r="C54" s="65" t="s">
        <v>147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242</v>
      </c>
      <c r="B55" s="20">
        <v>1061</v>
      </c>
      <c r="C55" s="65" t="s">
        <v>147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244</v>
      </c>
      <c r="B56" s="20">
        <v>2001</v>
      </c>
      <c r="C56" s="65" t="s">
        <v>147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0</v>
      </c>
    </row>
    <row r="57" spans="1:117" ht="12.75" customHeight="1" x14ac:dyDescent="0.3">
      <c r="A57" s="64" t="s">
        <v>246</v>
      </c>
      <c r="B57" s="20">
        <v>2002</v>
      </c>
      <c r="C57" s="65" t="s">
        <v>247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249</v>
      </c>
      <c r="B58" s="20">
        <v>2005</v>
      </c>
      <c r="C58" s="65" t="s">
        <v>247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251</v>
      </c>
      <c r="B59" s="20">
        <v>2006</v>
      </c>
      <c r="C59" s="65" t="s">
        <v>252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0</v>
      </c>
    </row>
    <row r="60" spans="1:117" ht="12.75" customHeight="1" x14ac:dyDescent="0.3">
      <c r="A60" s="64" t="s">
        <v>254</v>
      </c>
      <c r="B60" s="20">
        <v>2007</v>
      </c>
      <c r="C60" s="65" t="s">
        <v>247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0</v>
      </c>
    </row>
    <row r="61" spans="1:117" ht="12.75" customHeight="1" x14ac:dyDescent="0.3">
      <c r="A61" s="64" t="s">
        <v>256</v>
      </c>
      <c r="B61" s="20">
        <v>2008</v>
      </c>
      <c r="C61" s="65" t="s">
        <v>247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0</v>
      </c>
    </row>
    <row r="62" spans="1:117" ht="12.75" customHeight="1" x14ac:dyDescent="0.3">
      <c r="A62" s="64" t="s">
        <v>258</v>
      </c>
      <c r="B62" s="20">
        <v>3001</v>
      </c>
      <c r="C62" s="65" t="s">
        <v>252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33697623.134626456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33697623.134626456</v>
      </c>
    </row>
    <row r="63" spans="1:117" ht="12.75" customHeight="1" x14ac:dyDescent="0.3">
      <c r="A63" s="64" t="s">
        <v>260</v>
      </c>
      <c r="B63" s="20">
        <v>3002</v>
      </c>
      <c r="C63" s="65" t="s">
        <v>252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109406.58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109406.58</v>
      </c>
    </row>
    <row r="64" spans="1:117" ht="12.75" customHeight="1" x14ac:dyDescent="0.3">
      <c r="A64" s="64" t="s">
        <v>262</v>
      </c>
      <c r="B64" s="20">
        <v>3003</v>
      </c>
      <c r="C64" s="65" t="s">
        <v>252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0</v>
      </c>
    </row>
    <row r="65" spans="1:117" ht="12.75" customHeight="1" x14ac:dyDescent="0.3">
      <c r="A65" s="64" t="s">
        <v>264</v>
      </c>
      <c r="B65" s="20">
        <v>3004</v>
      </c>
      <c r="C65" s="65" t="s">
        <v>252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61106.229999999996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61106.229999999996</v>
      </c>
    </row>
    <row r="66" spans="1:117" ht="12.75" customHeight="1" x14ac:dyDescent="0.3">
      <c r="A66" s="64" t="s">
        <v>266</v>
      </c>
      <c r="B66" s="20">
        <v>3005</v>
      </c>
      <c r="C66" s="65" t="s">
        <v>252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198132913.66918835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1330350461.4797499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1528483375.1489382</v>
      </c>
    </row>
    <row r="67" spans="1:117" ht="12.75" customHeight="1" x14ac:dyDescent="0.3">
      <c r="A67" s="64" t="s">
        <v>268</v>
      </c>
      <c r="B67" s="20">
        <v>3006</v>
      </c>
      <c r="C67" s="65" t="s">
        <v>252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0</v>
      </c>
    </row>
    <row r="68" spans="1:117" ht="12.75" customHeight="1" x14ac:dyDescent="0.3">
      <c r="A68" s="64" t="s">
        <v>270</v>
      </c>
      <c r="B68" s="20">
        <v>3007</v>
      </c>
      <c r="C68" s="65" t="s">
        <v>252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0</v>
      </c>
    </row>
    <row r="69" spans="1:117" ht="12.75" customHeight="1" x14ac:dyDescent="0.3">
      <c r="A69" s="64" t="s">
        <v>272</v>
      </c>
      <c r="B69" s="20">
        <v>3008</v>
      </c>
      <c r="C69" s="65" t="s">
        <v>252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4846719.4699997902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4846719.4699997902</v>
      </c>
    </row>
    <row r="70" spans="1:117" ht="12.75" customHeight="1" x14ac:dyDescent="0.3">
      <c r="A70" s="64" t="s">
        <v>274</v>
      </c>
      <c r="B70" s="20">
        <v>3009</v>
      </c>
      <c r="C70" s="65" t="s">
        <v>252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90470787.379999995</v>
      </c>
      <c r="CK70" s="21">
        <v>0</v>
      </c>
      <c r="CL70" s="21">
        <v>0</v>
      </c>
      <c r="CM70" s="22">
        <v>90470787.379999995</v>
      </c>
      <c r="CN70" s="21">
        <v>3752022.25</v>
      </c>
      <c r="CO70" s="21">
        <v>86718765.129999995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66658788.580000006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157129575.95999998</v>
      </c>
    </row>
    <row r="71" spans="1:117" ht="12.75" customHeight="1" x14ac:dyDescent="0.3">
      <c r="A71" s="64" t="s">
        <v>276</v>
      </c>
      <c r="B71" s="20">
        <v>3011</v>
      </c>
      <c r="C71" s="65" t="s">
        <v>252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0</v>
      </c>
    </row>
    <row r="72" spans="1:117" ht="12.75" customHeight="1" x14ac:dyDescent="0.3">
      <c r="A72" s="64" t="s">
        <v>278</v>
      </c>
      <c r="B72" s="20">
        <v>3012</v>
      </c>
      <c r="C72" s="65" t="s">
        <v>252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13581516.01</v>
      </c>
      <c r="CK72" s="21">
        <v>0</v>
      </c>
      <c r="CL72" s="21">
        <v>0</v>
      </c>
      <c r="CM72" s="22">
        <v>13581516.01</v>
      </c>
      <c r="CN72" s="21">
        <v>105828.28</v>
      </c>
      <c r="CO72" s="21">
        <v>13475687.73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13581516.010000002</v>
      </c>
    </row>
    <row r="73" spans="1:117" ht="12.75" customHeight="1" x14ac:dyDescent="0.3">
      <c r="A73" s="64" t="s">
        <v>280</v>
      </c>
      <c r="B73" s="20">
        <v>3016</v>
      </c>
      <c r="C73" s="65" t="s">
        <v>252</v>
      </c>
      <c r="D73" s="22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2">
        <v>491163424.0799976</v>
      </c>
      <c r="CK73" s="21">
        <v>0</v>
      </c>
      <c r="CL73" s="21">
        <v>0</v>
      </c>
      <c r="CM73" s="22">
        <v>13098242.760000007</v>
      </c>
      <c r="CN73" s="21">
        <v>3668.62</v>
      </c>
      <c r="CO73" s="21">
        <v>13094574.140000008</v>
      </c>
      <c r="CP73" s="22">
        <v>478065181.31999761</v>
      </c>
      <c r="CQ73" s="21">
        <v>0</v>
      </c>
      <c r="CR73" s="21">
        <v>478065181.31999761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2">
        <v>0</v>
      </c>
      <c r="DD73" s="21">
        <v>0</v>
      </c>
      <c r="DE73" s="21">
        <v>0</v>
      </c>
      <c r="DF73" s="22">
        <v>0</v>
      </c>
      <c r="DG73" s="21">
        <v>0</v>
      </c>
      <c r="DH73" s="21">
        <v>0</v>
      </c>
      <c r="DI73" s="22">
        <v>0</v>
      </c>
      <c r="DJ73" s="21">
        <v>0</v>
      </c>
      <c r="DK73" s="21">
        <v>0</v>
      </c>
      <c r="DL73" s="21">
        <v>0</v>
      </c>
      <c r="DM73" s="21">
        <v>491163424.07999772</v>
      </c>
    </row>
    <row r="74" spans="1:117" ht="13.8" x14ac:dyDescent="0.3">
      <c r="A74" s="64" t="s">
        <v>282</v>
      </c>
      <c r="B74" s="20">
        <v>3017</v>
      </c>
      <c r="C74" s="65" t="s">
        <v>252</v>
      </c>
      <c r="D74" s="22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4202.22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2">
        <v>0</v>
      </c>
      <c r="CK74" s="21">
        <v>0</v>
      </c>
      <c r="CL74" s="21">
        <v>0</v>
      </c>
      <c r="CM74" s="22">
        <v>0</v>
      </c>
      <c r="CN74" s="21">
        <v>0</v>
      </c>
      <c r="CO74" s="21">
        <v>0</v>
      </c>
      <c r="CP74" s="22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2">
        <v>0</v>
      </c>
      <c r="DD74" s="21">
        <v>0</v>
      </c>
      <c r="DE74" s="21">
        <v>0</v>
      </c>
      <c r="DF74" s="22">
        <v>0</v>
      </c>
      <c r="DG74" s="21">
        <v>0</v>
      </c>
      <c r="DH74" s="21">
        <v>0</v>
      </c>
      <c r="DI74" s="22">
        <v>0</v>
      </c>
      <c r="DJ74" s="21">
        <v>0</v>
      </c>
      <c r="DK74" s="21">
        <v>0</v>
      </c>
      <c r="DL74" s="21">
        <v>0</v>
      </c>
      <c r="DM74" s="21">
        <v>4202.22</v>
      </c>
    </row>
    <row r="75" spans="1:117" ht="12.75" customHeight="1" x14ac:dyDescent="0.3">
      <c r="A75" s="64" t="s">
        <v>284</v>
      </c>
      <c r="B75" s="20">
        <v>3018</v>
      </c>
      <c r="C75" s="65" t="s">
        <v>252</v>
      </c>
      <c r="D75" s="22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61.9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  <c r="CG75" s="21">
        <v>0</v>
      </c>
      <c r="CH75" s="21">
        <v>0</v>
      </c>
      <c r="CI75" s="21">
        <v>0</v>
      </c>
      <c r="CJ75" s="22">
        <v>0</v>
      </c>
      <c r="CK75" s="21">
        <v>0</v>
      </c>
      <c r="CL75" s="21">
        <v>0</v>
      </c>
      <c r="CM75" s="22">
        <v>0</v>
      </c>
      <c r="CN75" s="21">
        <v>0</v>
      </c>
      <c r="CO75" s="21">
        <v>0</v>
      </c>
      <c r="CP75" s="22">
        <v>0</v>
      </c>
      <c r="CQ75" s="21">
        <v>0</v>
      </c>
      <c r="CR75" s="21">
        <v>0</v>
      </c>
      <c r="CS75" s="21">
        <v>0</v>
      </c>
      <c r="CT75" s="21">
        <v>0</v>
      </c>
      <c r="CU75" s="21">
        <v>0</v>
      </c>
      <c r="CV75" s="21">
        <v>0</v>
      </c>
      <c r="CW75" s="21">
        <v>0</v>
      </c>
      <c r="CX75" s="21">
        <v>0</v>
      </c>
      <c r="CY75" s="21">
        <v>0</v>
      </c>
      <c r="CZ75" s="21">
        <v>0</v>
      </c>
      <c r="DA75" s="21">
        <v>0</v>
      </c>
      <c r="DB75" s="21">
        <v>0</v>
      </c>
      <c r="DC75" s="22">
        <v>0</v>
      </c>
      <c r="DD75" s="21">
        <v>0</v>
      </c>
      <c r="DE75" s="21">
        <v>0</v>
      </c>
      <c r="DF75" s="22">
        <v>0</v>
      </c>
      <c r="DG75" s="21">
        <v>0</v>
      </c>
      <c r="DH75" s="21">
        <v>0</v>
      </c>
      <c r="DI75" s="22">
        <v>0</v>
      </c>
      <c r="DJ75" s="21">
        <v>0</v>
      </c>
      <c r="DK75" s="21">
        <v>0</v>
      </c>
      <c r="DL75" s="21">
        <v>0</v>
      </c>
      <c r="DM75" s="21">
        <v>61.9</v>
      </c>
    </row>
    <row r="76" spans="1:117" ht="12.75" customHeight="1" x14ac:dyDescent="0.3">
      <c r="A76" s="66" t="s">
        <v>286</v>
      </c>
      <c r="B76" s="55">
        <v>9000</v>
      </c>
      <c r="C76" s="65" t="s">
        <v>287</v>
      </c>
      <c r="D76" s="56">
        <v>1407885477.7549005</v>
      </c>
      <c r="E76" s="56">
        <v>30155347.798240103</v>
      </c>
      <c r="F76" s="56">
        <v>136143440.11869934</v>
      </c>
      <c r="G76" s="56">
        <v>1241586689.8379605</v>
      </c>
      <c r="H76" s="56">
        <v>102121221.64999999</v>
      </c>
      <c r="I76" s="56">
        <v>36711409.569999598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240272996.84999999</v>
      </c>
      <c r="P76" s="56">
        <v>0</v>
      </c>
      <c r="Q76" s="56">
        <v>955803285.85000014</v>
      </c>
      <c r="R76" s="56">
        <v>0</v>
      </c>
      <c r="S76" s="56">
        <v>0</v>
      </c>
      <c r="T76" s="56">
        <v>9247111250.7137527</v>
      </c>
      <c r="U76" s="56">
        <v>276670002.36058301</v>
      </c>
      <c r="V76" s="56">
        <v>266992296.31994098</v>
      </c>
      <c r="W76" s="56">
        <v>303829205.68993503</v>
      </c>
      <c r="X76" s="56">
        <v>0</v>
      </c>
      <c r="Y76" s="56">
        <v>7357998.3200000003</v>
      </c>
      <c r="Z76" s="56">
        <v>262870881.38</v>
      </c>
      <c r="AA76" s="56">
        <v>0</v>
      </c>
      <c r="AB76" s="56">
        <v>9548005.2799999993</v>
      </c>
      <c r="AC76" s="56">
        <v>2015669.0799999998</v>
      </c>
      <c r="AD76" s="56">
        <v>17688823.075200003</v>
      </c>
      <c r="AE76" s="56">
        <v>0</v>
      </c>
      <c r="AF76" s="56">
        <v>17264918.48</v>
      </c>
      <c r="AG76" s="56">
        <v>3563651.9200000004</v>
      </c>
      <c r="AH76" s="56">
        <v>597586.8899999999</v>
      </c>
      <c r="AI76" s="56">
        <v>773738.4</v>
      </c>
      <c r="AJ76" s="56">
        <v>29974017.354016963</v>
      </c>
      <c r="AK76" s="56">
        <v>0</v>
      </c>
      <c r="AL76" s="56">
        <v>0</v>
      </c>
      <c r="AM76" s="56">
        <v>24724507.890000001</v>
      </c>
      <c r="AN76" s="56">
        <v>0</v>
      </c>
      <c r="AO76" s="56">
        <v>8463028.8300000001</v>
      </c>
      <c r="AP76" s="56">
        <v>2062555.49</v>
      </c>
      <c r="AQ76" s="56">
        <v>0</v>
      </c>
      <c r="AR76" s="56">
        <v>0</v>
      </c>
      <c r="AS76" s="56">
        <v>0</v>
      </c>
      <c r="AT76" s="56">
        <v>541673369.41069996</v>
      </c>
      <c r="AU76" s="56">
        <v>19845526.847800002</v>
      </c>
      <c r="AV76" s="56">
        <v>10203039.075399989</v>
      </c>
      <c r="AW76" s="56">
        <v>0</v>
      </c>
      <c r="AX76" s="56">
        <v>14287258.0678</v>
      </c>
      <c r="AY76" s="56">
        <v>0</v>
      </c>
      <c r="AZ76" s="56">
        <v>0</v>
      </c>
      <c r="BA76" s="56">
        <v>0</v>
      </c>
      <c r="BB76" s="56">
        <v>0</v>
      </c>
      <c r="BC76" s="56">
        <v>0</v>
      </c>
      <c r="BD76" s="56">
        <v>10932788.250000039</v>
      </c>
      <c r="BE76" s="56">
        <v>0</v>
      </c>
      <c r="BF76" s="56">
        <v>0</v>
      </c>
      <c r="BG76" s="56">
        <v>0</v>
      </c>
      <c r="BH76" s="56">
        <v>0</v>
      </c>
      <c r="BI76" s="56">
        <v>5978956.9350000024</v>
      </c>
      <c r="BJ76" s="56">
        <v>11985668.711431451</v>
      </c>
      <c r="BK76" s="56">
        <v>0</v>
      </c>
      <c r="BL76" s="56">
        <v>0</v>
      </c>
      <c r="BM76" s="56">
        <v>243255389.53</v>
      </c>
      <c r="BN76" s="56">
        <v>24199821.750000603</v>
      </c>
      <c r="BO76" s="56">
        <v>0</v>
      </c>
      <c r="BP76" s="56">
        <v>45055205.61999993</v>
      </c>
      <c r="BQ76" s="56">
        <v>28147907.240000002</v>
      </c>
      <c r="BR76" s="56">
        <v>304553811.02999997</v>
      </c>
      <c r="BS76" s="56">
        <v>73346174.88000004</v>
      </c>
      <c r="BT76" s="56">
        <v>0</v>
      </c>
      <c r="BU76" s="56">
        <v>0</v>
      </c>
      <c r="BV76" s="56">
        <v>71043213.579999998</v>
      </c>
      <c r="BW76" s="56">
        <v>0</v>
      </c>
      <c r="BX76" s="56">
        <v>6250808.8329999987</v>
      </c>
      <c r="BY76" s="56">
        <v>0</v>
      </c>
      <c r="BZ76" s="56">
        <v>0</v>
      </c>
      <c r="CA76" s="56">
        <v>240154944.88369998</v>
      </c>
      <c r="CB76" s="56">
        <v>7018974585.7362299</v>
      </c>
      <c r="CC76" s="56">
        <v>16506041.699499998</v>
      </c>
      <c r="CD76" s="56">
        <v>1228190382.2373071</v>
      </c>
      <c r="CE76" s="56">
        <v>0</v>
      </c>
      <c r="CF76" s="56">
        <v>1993649.73</v>
      </c>
      <c r="CG76" s="56">
        <v>107724793.64675</v>
      </c>
      <c r="CH76" s="56">
        <v>221404589.72859961</v>
      </c>
      <c r="CI76" s="56">
        <v>0</v>
      </c>
      <c r="CJ76" s="56">
        <v>84268506.230000004</v>
      </c>
      <c r="CK76" s="56">
        <v>3759212.08</v>
      </c>
      <c r="CL76" s="56">
        <v>0</v>
      </c>
      <c r="CM76" s="56">
        <v>79047285.010000005</v>
      </c>
      <c r="CN76" s="56">
        <v>0</v>
      </c>
      <c r="CO76" s="56">
        <v>79047285.010000005</v>
      </c>
      <c r="CP76" s="56">
        <v>1462009.14</v>
      </c>
      <c r="CQ76" s="56">
        <v>0</v>
      </c>
      <c r="CR76" s="56">
        <v>1462009.14</v>
      </c>
      <c r="CS76" s="56">
        <v>2665467.69</v>
      </c>
      <c r="CT76" s="56">
        <v>4721172.7061000001</v>
      </c>
      <c r="CU76" s="56">
        <v>0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56">
        <v>0</v>
      </c>
      <c r="DB76" s="56">
        <v>0</v>
      </c>
      <c r="DC76" s="56">
        <v>0</v>
      </c>
      <c r="DD76" s="56">
        <v>0</v>
      </c>
      <c r="DE76" s="56">
        <v>0</v>
      </c>
      <c r="DF76" s="56">
        <v>0</v>
      </c>
      <c r="DG76" s="56">
        <v>0</v>
      </c>
      <c r="DH76" s="56">
        <v>0</v>
      </c>
      <c r="DI76" s="56">
        <v>0</v>
      </c>
      <c r="DJ76" s="56">
        <v>0</v>
      </c>
      <c r="DK76" s="56">
        <v>0</v>
      </c>
      <c r="DL76" s="56">
        <v>0</v>
      </c>
      <c r="DM76" s="56">
        <v>23561665603.197647</v>
      </c>
    </row>
    <row r="77" spans="1:117" ht="13.8" x14ac:dyDescent="0.3">
      <c r="A77" s="66" t="s">
        <v>289</v>
      </c>
      <c r="B77" s="55">
        <v>9001</v>
      </c>
      <c r="C77" s="65" t="s">
        <v>290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0</v>
      </c>
      <c r="AF77" s="56">
        <v>0</v>
      </c>
      <c r="AG77" s="56">
        <v>0</v>
      </c>
      <c r="AH77" s="56">
        <v>0</v>
      </c>
      <c r="AI77" s="56">
        <v>0</v>
      </c>
      <c r="AJ77" s="56">
        <v>0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</v>
      </c>
      <c r="AU77" s="56">
        <v>0</v>
      </c>
      <c r="AV77" s="56">
        <v>0</v>
      </c>
      <c r="AW77" s="56">
        <v>0</v>
      </c>
      <c r="AX77" s="56">
        <v>0</v>
      </c>
      <c r="AY77" s="56">
        <v>0</v>
      </c>
      <c r="AZ77" s="56">
        <v>0</v>
      </c>
      <c r="BA77" s="56">
        <v>0</v>
      </c>
      <c r="BB77" s="56">
        <v>0</v>
      </c>
      <c r="BC77" s="56">
        <v>0</v>
      </c>
      <c r="BD77" s="56">
        <v>198137177.78918836</v>
      </c>
      <c r="BE77" s="56">
        <v>0</v>
      </c>
      <c r="BF77" s="56">
        <v>0</v>
      </c>
      <c r="BG77" s="56">
        <v>0</v>
      </c>
      <c r="BH77" s="56">
        <v>0</v>
      </c>
      <c r="BI77" s="56">
        <v>0</v>
      </c>
      <c r="BJ77" s="56">
        <v>0</v>
      </c>
      <c r="BK77" s="56">
        <v>0</v>
      </c>
      <c r="BL77" s="56">
        <v>0</v>
      </c>
      <c r="BM77" s="56">
        <v>0</v>
      </c>
      <c r="BN77" s="56">
        <v>0</v>
      </c>
      <c r="BO77" s="56">
        <v>0</v>
      </c>
      <c r="BP77" s="56">
        <v>0</v>
      </c>
      <c r="BQ77" s="56">
        <v>0</v>
      </c>
      <c r="BR77" s="56">
        <v>0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0</v>
      </c>
      <c r="BZ77" s="56">
        <v>0</v>
      </c>
      <c r="CA77" s="56">
        <v>0</v>
      </c>
      <c r="CB77" s="56">
        <v>0</v>
      </c>
      <c r="CC77" s="56">
        <v>0</v>
      </c>
      <c r="CD77" s="56">
        <v>0</v>
      </c>
      <c r="CE77" s="56">
        <v>0</v>
      </c>
      <c r="CF77" s="56">
        <v>0</v>
      </c>
      <c r="CG77" s="56">
        <v>0</v>
      </c>
      <c r="CH77" s="56">
        <v>0</v>
      </c>
      <c r="CI77" s="56">
        <v>0</v>
      </c>
      <c r="CJ77" s="56">
        <v>595215727.46999764</v>
      </c>
      <c r="CK77" s="56">
        <v>0</v>
      </c>
      <c r="CL77" s="56">
        <v>0</v>
      </c>
      <c r="CM77" s="56">
        <v>117150546.15000001</v>
      </c>
      <c r="CN77" s="56">
        <v>3861519.15</v>
      </c>
      <c r="CO77" s="56">
        <v>113289027</v>
      </c>
      <c r="CP77" s="56">
        <v>478065181.31999761</v>
      </c>
      <c r="CQ77" s="56">
        <v>0</v>
      </c>
      <c r="CR77" s="56">
        <v>478065181.31999761</v>
      </c>
      <c r="CS77" s="56">
        <v>0</v>
      </c>
      <c r="CT77" s="56">
        <v>0</v>
      </c>
      <c r="CU77" s="56">
        <v>0</v>
      </c>
      <c r="CV77" s="56">
        <v>0</v>
      </c>
      <c r="CW77" s="56">
        <v>1435724105.4743762</v>
      </c>
      <c r="CX77" s="56">
        <v>0</v>
      </c>
      <c r="CY77" s="56">
        <v>0</v>
      </c>
      <c r="CZ77" s="56">
        <v>0</v>
      </c>
      <c r="DA77" s="56">
        <v>0</v>
      </c>
      <c r="DB77" s="56">
        <v>0</v>
      </c>
      <c r="DC77" s="56">
        <v>0</v>
      </c>
      <c r="DD77" s="56">
        <v>0</v>
      </c>
      <c r="DE77" s="56">
        <v>0</v>
      </c>
      <c r="DF77" s="56">
        <v>0</v>
      </c>
      <c r="DG77" s="56">
        <v>0</v>
      </c>
      <c r="DH77" s="56">
        <v>0</v>
      </c>
      <c r="DI77" s="56">
        <v>0</v>
      </c>
      <c r="DJ77" s="56">
        <v>0</v>
      </c>
      <c r="DK77" s="56">
        <v>0</v>
      </c>
      <c r="DL77" s="56">
        <v>0</v>
      </c>
      <c r="DM77" s="56">
        <v>2229077010.733562</v>
      </c>
    </row>
    <row r="78" spans="1:117" ht="13.8" x14ac:dyDescent="0.3">
      <c r="A78" s="66" t="s">
        <v>292</v>
      </c>
      <c r="B78" s="55">
        <v>9003</v>
      </c>
      <c r="C78" s="65" t="s">
        <v>293</v>
      </c>
      <c r="D78" s="56">
        <v>1407885477.7549005</v>
      </c>
      <c r="E78" s="56">
        <v>30155347.798240103</v>
      </c>
      <c r="F78" s="56">
        <v>136143440.11869934</v>
      </c>
      <c r="G78" s="56">
        <v>1241586689.8379605</v>
      </c>
      <c r="H78" s="56">
        <v>102121221.64999999</v>
      </c>
      <c r="I78" s="56">
        <v>36711409.569999598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240272996.84999999</v>
      </c>
      <c r="P78" s="56">
        <v>0</v>
      </c>
      <c r="Q78" s="56">
        <v>955803285.85000014</v>
      </c>
      <c r="R78" s="56">
        <v>0</v>
      </c>
      <c r="S78" s="56">
        <v>0</v>
      </c>
      <c r="T78" s="56">
        <v>9247111250.7137527</v>
      </c>
      <c r="U78" s="56">
        <v>276670002.36058301</v>
      </c>
      <c r="V78" s="56">
        <v>266992296.31994098</v>
      </c>
      <c r="W78" s="56">
        <v>303829205.68993503</v>
      </c>
      <c r="X78" s="56">
        <v>0</v>
      </c>
      <c r="Y78" s="56">
        <v>7357998.3200000003</v>
      </c>
      <c r="Z78" s="56">
        <v>262870881.38</v>
      </c>
      <c r="AA78" s="56">
        <v>0</v>
      </c>
      <c r="AB78" s="56">
        <v>9548005.2799999993</v>
      </c>
      <c r="AC78" s="56">
        <v>2015669.0799999998</v>
      </c>
      <c r="AD78" s="56">
        <v>17688823.075200003</v>
      </c>
      <c r="AE78" s="56">
        <v>0</v>
      </c>
      <c r="AF78" s="56">
        <v>17264918.48</v>
      </c>
      <c r="AG78" s="56">
        <v>3563651.9200000004</v>
      </c>
      <c r="AH78" s="56">
        <v>597586.8899999999</v>
      </c>
      <c r="AI78" s="56">
        <v>773738.4</v>
      </c>
      <c r="AJ78" s="56">
        <v>29974017.354016963</v>
      </c>
      <c r="AK78" s="56">
        <v>0</v>
      </c>
      <c r="AL78" s="56">
        <v>0</v>
      </c>
      <c r="AM78" s="56">
        <v>24724507.890000001</v>
      </c>
      <c r="AN78" s="56">
        <v>0</v>
      </c>
      <c r="AO78" s="56">
        <v>8463028.8300000001</v>
      </c>
      <c r="AP78" s="56">
        <v>2062555.49</v>
      </c>
      <c r="AQ78" s="56">
        <v>0</v>
      </c>
      <c r="AR78" s="56">
        <v>0</v>
      </c>
      <c r="AS78" s="56">
        <v>0</v>
      </c>
      <c r="AT78" s="56">
        <v>541673369.41069996</v>
      </c>
      <c r="AU78" s="56">
        <v>19845526.847800002</v>
      </c>
      <c r="AV78" s="56">
        <v>10203039.075399989</v>
      </c>
      <c r="AW78" s="56">
        <v>0</v>
      </c>
      <c r="AX78" s="56">
        <v>14287258.0678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209069966.03918839</v>
      </c>
      <c r="BE78" s="56">
        <v>0</v>
      </c>
      <c r="BF78" s="56">
        <v>0</v>
      </c>
      <c r="BG78" s="56">
        <v>0</v>
      </c>
      <c r="BH78" s="56">
        <v>0</v>
      </c>
      <c r="BI78" s="56">
        <v>5978956.9350000024</v>
      </c>
      <c r="BJ78" s="56">
        <v>11985668.711431451</v>
      </c>
      <c r="BK78" s="56">
        <v>0</v>
      </c>
      <c r="BL78" s="56">
        <v>0</v>
      </c>
      <c r="BM78" s="56">
        <v>243255389.53</v>
      </c>
      <c r="BN78" s="56">
        <v>24199821.750000603</v>
      </c>
      <c r="BO78" s="56">
        <v>0</v>
      </c>
      <c r="BP78" s="56">
        <v>45055205.61999993</v>
      </c>
      <c r="BQ78" s="56">
        <v>28147907.240000002</v>
      </c>
      <c r="BR78" s="56">
        <v>304553811.02999997</v>
      </c>
      <c r="BS78" s="56">
        <v>73346174.88000004</v>
      </c>
      <c r="BT78" s="56">
        <v>0</v>
      </c>
      <c r="BU78" s="56">
        <v>0</v>
      </c>
      <c r="BV78" s="56">
        <v>71043213.579999998</v>
      </c>
      <c r="BW78" s="56">
        <v>0</v>
      </c>
      <c r="BX78" s="56">
        <v>6250808.8329999987</v>
      </c>
      <c r="BY78" s="56">
        <v>0</v>
      </c>
      <c r="BZ78" s="56">
        <v>0</v>
      </c>
      <c r="CA78" s="56">
        <v>240154944.88369998</v>
      </c>
      <c r="CB78" s="56">
        <v>7018974585.7362299</v>
      </c>
      <c r="CC78" s="56">
        <v>16506041.699499998</v>
      </c>
      <c r="CD78" s="56">
        <v>1228190382.2373071</v>
      </c>
      <c r="CE78" s="56">
        <v>0</v>
      </c>
      <c r="CF78" s="56">
        <v>1993649.73</v>
      </c>
      <c r="CG78" s="56">
        <v>107724793.64675</v>
      </c>
      <c r="CH78" s="56">
        <v>221404589.72859961</v>
      </c>
      <c r="CI78" s="56">
        <v>0</v>
      </c>
      <c r="CJ78" s="56">
        <v>679484233.69999766</v>
      </c>
      <c r="CK78" s="56">
        <v>3759212.08</v>
      </c>
      <c r="CL78" s="56">
        <v>0</v>
      </c>
      <c r="CM78" s="56">
        <v>196197831.16000003</v>
      </c>
      <c r="CN78" s="56">
        <v>3861519.15</v>
      </c>
      <c r="CO78" s="56">
        <v>192336312.00999999</v>
      </c>
      <c r="CP78" s="56">
        <v>479527190.45999759</v>
      </c>
      <c r="CQ78" s="56">
        <v>0</v>
      </c>
      <c r="CR78" s="56">
        <v>479527190.45999759</v>
      </c>
      <c r="CS78" s="56">
        <v>2665467.69</v>
      </c>
      <c r="CT78" s="56">
        <v>4721172.7061000001</v>
      </c>
      <c r="CU78" s="56">
        <v>0</v>
      </c>
      <c r="CV78" s="56">
        <v>0</v>
      </c>
      <c r="CW78" s="56">
        <v>1435724105.4743762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0</v>
      </c>
      <c r="DM78" s="56">
        <v>25790742613.93121</v>
      </c>
    </row>
    <row r="119" spans="3:3" x14ac:dyDescent="0.25">
      <c r="C119" s="3"/>
    </row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2026-04-13T14:15:53Z</dcterms:created>
  <dcterms:modified xsi:type="dcterms:W3CDTF">2026-06-04T15:22:53Z</dcterms:modified>
</cp:coreProperties>
</file>