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4C30CF05-DD7B-4F9B-8F9C-92137E9FA62B}" xr6:coauthVersionLast="36" xr6:coauthVersionMax="36" xr10:uidLastSave="{00000000-0000-0000-0000-000000000000}"/>
  <bookViews>
    <workbookView xWindow="0" yWindow="0" windowWidth="23040" windowHeight="8952" xr2:uid="{9AEFCD0D-7D4F-47B6-922D-8853A20C093C}"/>
  </bookViews>
  <sheets>
    <sheet name="Genel" sheetId="1" r:id="rId1"/>
    <sheet name="Branş Bazlı Analiz" sheetId="2" r:id="rId2"/>
    <sheet name="Hayatdışı" sheetId="3" r:id="rId3"/>
    <sheet name="Hayat" sheetId="4" r:id="rId4"/>
    <sheet name="Kaza" sheetId="5" r:id="rId5"/>
    <sheet name="Hastalık-Sağlık" sheetId="6" r:id="rId6"/>
    <sheet name="Kara Araçları" sheetId="7" r:id="rId7"/>
    <sheet name="Kasko" sheetId="8" r:id="rId8"/>
    <sheet name="Raylı Araçlar" sheetId="9" r:id="rId9"/>
    <sheet name="Hava Araçları" sheetId="10" r:id="rId10"/>
    <sheet name="Su Araçları" sheetId="11" r:id="rId11"/>
    <sheet name="Nakliyat" sheetId="12" r:id="rId12"/>
    <sheet name="Yangın ve Doğal Afetler" sheetId="13" r:id="rId13"/>
    <sheet name="Genel Zararlar" sheetId="14" r:id="rId14"/>
    <sheet name="Kara Araçları Sorumluluk" sheetId="15" r:id="rId15"/>
    <sheet name="Trafik" sheetId="16" r:id="rId16"/>
    <sheet name="Hava Araçları Sorumluluk" sheetId="17" r:id="rId17"/>
    <sheet name="Su Araçları Sorumluluk" sheetId="18" r:id="rId18"/>
    <sheet name="Genel Sorumluluk" sheetId="19" r:id="rId19"/>
    <sheet name="Kredi" sheetId="20" r:id="rId20"/>
    <sheet name="Kefalet" sheetId="21" r:id="rId21"/>
    <sheet name="Finansal Kayıplar" sheetId="22" r:id="rId22"/>
    <sheet name="Hukuksal Koruma" sheetId="23" r:id="rId23"/>
    <sheet name="Destek" sheetId="24" r:id="rId24"/>
    <sheet name="Dev.Dest.Tarım Sigortaları" sheetId="25" r:id="rId25"/>
    <sheet name="Mühendislik Sigortaları" sheetId="26" r:id="rId26"/>
    <sheet name="H-Hayat Toplam" sheetId="27" r:id="rId27"/>
    <sheet name="H-Hastalık Sağlık" sheetId="28" r:id="rId28"/>
    <sheet name="Hayat Grubu Toplam" sheetId="29" r:id="rId29"/>
    <sheet name="Merkez" sheetId="30" r:id="rId30"/>
    <sheet name="Acente" sheetId="31" r:id="rId31"/>
    <sheet name="Banka" sheetId="32" r:id="rId32"/>
    <sheet name="Broker" sheetId="33" r:id="rId33"/>
    <sheet name="Diğer" sheetId="3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AMO_UniqueIdentifier" hidden="1">"'d96a60d8-08b9-4587-ae71-196efdd5e809'"</definedName>
    <definedName name="_Fill" localSheetId="0" hidden="1">#REF!</definedName>
    <definedName name="_Fill" localSheetId="3" hidden="1">#REF!</definedName>
    <definedName name="_Fill" localSheetId="28" hidden="1">#REF!</definedName>
    <definedName name="_Fill" localSheetId="26" hidden="1">#REF!</definedName>
    <definedName name="_Fill" localSheetId="20" hidden="1">#REF!</definedName>
    <definedName name="_Fill" hidden="1">#REF!</definedName>
    <definedName name="_Order1" hidden="1">0</definedName>
    <definedName name="_Order2" hidden="1">0</definedName>
    <definedName name="_xlnm._FilterDatabase" localSheetId="30" hidden="1">Acente!$C$1:$C$75</definedName>
    <definedName name="_xlnm._FilterDatabase" localSheetId="31" hidden="1">Banka!$C$1:$C$75</definedName>
    <definedName name="_xlnm._FilterDatabase" localSheetId="1" hidden="1">'Branş Bazlı Analiz'!$C$1:$C$75</definedName>
    <definedName name="_xlnm._FilterDatabase" localSheetId="32" hidden="1">Broker!$C$1:$C$75</definedName>
    <definedName name="_xlnm._FilterDatabase" localSheetId="23" hidden="1">Destek!$C$1:$C$75</definedName>
    <definedName name="_xlnm._FilterDatabase" localSheetId="24" hidden="1">'Dev.Dest.Tarım Sigortaları'!$C$1:$C$75</definedName>
    <definedName name="_xlnm._FilterDatabase" localSheetId="33" hidden="1">Diğer!$C$1:$C$75</definedName>
    <definedName name="_xlnm._FilterDatabase" localSheetId="21" hidden="1">'Finansal Kayıplar'!$C$1:$C$75</definedName>
    <definedName name="_xlnm._FilterDatabase" localSheetId="0" hidden="1">Genel!#REF!</definedName>
    <definedName name="_xlnm._FilterDatabase" localSheetId="18" hidden="1">'Genel Sorumluluk'!$C$1:$C$75</definedName>
    <definedName name="_xlnm._FilterDatabase" localSheetId="13" hidden="1">'Genel Zararlar'!$C$1:$C$75</definedName>
    <definedName name="_xlnm._FilterDatabase" localSheetId="5" hidden="1">'Hastalık-Sağlık'!$C$1:$C$75</definedName>
    <definedName name="_xlnm._FilterDatabase" localSheetId="9" hidden="1">'Hava Araçları'!$C$1:$C$75</definedName>
    <definedName name="_xlnm._FilterDatabase" localSheetId="16" hidden="1">'Hava Araçları Sorumluluk'!$C$1:$C$75</definedName>
    <definedName name="_xlnm._FilterDatabase" localSheetId="3" hidden="1">Hayat!$C$1:$C$75</definedName>
    <definedName name="_xlnm._FilterDatabase" localSheetId="28" hidden="1">'Hayat Grubu Toplam'!$C$1:$C$75</definedName>
    <definedName name="_xlnm._FilterDatabase" localSheetId="2" hidden="1">Hayatdışı!$C$1:$C$75</definedName>
    <definedName name="_xlnm._FilterDatabase" localSheetId="27" hidden="1">'H-Hastalık Sağlık'!$C$1:$C$75</definedName>
    <definedName name="_xlnm._FilterDatabase" localSheetId="26" hidden="1">'H-Hayat Toplam'!$C$1:$C$75</definedName>
    <definedName name="_xlnm._FilterDatabase" localSheetId="22" hidden="1">'Hukuksal Koruma'!$C$1:$C$75</definedName>
    <definedName name="_xlnm._FilterDatabase" localSheetId="6" hidden="1">'Kara Araçları'!$C$1:$C$75</definedName>
    <definedName name="_xlnm._FilterDatabase" localSheetId="14" hidden="1">'Kara Araçları Sorumluluk'!$C$1:$C$75</definedName>
    <definedName name="_xlnm._FilterDatabase" localSheetId="7" hidden="1">Kasko!$C$1:$C$75</definedName>
    <definedName name="_xlnm._FilterDatabase" localSheetId="4" hidden="1">Kaza!$C$1:$C$75</definedName>
    <definedName name="_xlnm._FilterDatabase" localSheetId="20" hidden="1">Kefalet!$C$1:$C$75</definedName>
    <definedName name="_xlnm._FilterDatabase" localSheetId="19" hidden="1">Kredi!$C$1:$C$75</definedName>
    <definedName name="_xlnm._FilterDatabase" localSheetId="29" hidden="1">Merkez!$C$1:$C$75</definedName>
    <definedName name="_xlnm._FilterDatabase" localSheetId="25" hidden="1">'Mühendislik Sigortaları'!$C$1:$C$75</definedName>
    <definedName name="_xlnm._FilterDatabase" localSheetId="11" hidden="1">Nakliyat!$C$1:$C$75</definedName>
    <definedName name="_xlnm._FilterDatabase" localSheetId="8" hidden="1">'Raylı Araçlar'!$C$1:$C$75</definedName>
    <definedName name="_xlnm._FilterDatabase" localSheetId="10" hidden="1">'Su Araçları'!$C$1:$C$75</definedName>
    <definedName name="_xlnm._FilterDatabase" localSheetId="17" hidden="1">'Su Araçları Sorumluluk'!$C$1:$C$75</definedName>
    <definedName name="_xlnm._FilterDatabase" localSheetId="15" hidden="1">Trafik!$C$1:$C$75</definedName>
    <definedName name="_xlnm._FilterDatabase" localSheetId="12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'Branş Bazlı Analiz'!$CQ$3:$CQ$95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0" hidden="1">{"'Sheet1'!$A$2:$Q$16"}</definedName>
    <definedName name="HTML_Control" localSheetId="3" hidden="1">{"'Sheet1'!$A$2:$Q$16"}</definedName>
    <definedName name="HTML_Control" localSheetId="28" hidden="1">{"'Sheet1'!$A$2:$Q$16"}</definedName>
    <definedName name="HTML_Control" localSheetId="26" hidden="1">{"'Sheet1'!$A$2:$Q$16"}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0" hidden="1">#REF!,#REF!</definedName>
    <definedName name="Z_B066FA3D_FBDA_11D7_B2FF_000102284AA0_.wvu.Cols" localSheetId="3" hidden="1">#REF!,#REF!</definedName>
    <definedName name="Z_B066FA3D_FBDA_11D7_B2FF_000102284AA0_.wvu.Cols" localSheetId="28" hidden="1">#REF!,#REF!</definedName>
    <definedName name="Z_B066FA3D_FBDA_11D7_B2FF_000102284AA0_.wvu.Cols" localSheetId="26" hidden="1">#REF!,#REF!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0" hidden="1">#REF!</definedName>
    <definedName name="Z_B066FA3D_FBDA_11D7_B2FF_000102284AA0_.wvu.FilterData" localSheetId="3" hidden="1">#REF!</definedName>
    <definedName name="Z_B066FA3D_FBDA_11D7_B2FF_000102284AA0_.wvu.FilterData" localSheetId="28" hidden="1">#REF!</definedName>
    <definedName name="Z_B066FA3D_FBDA_11D7_B2FF_000102284AA0_.wvu.FilterData" localSheetId="26" hidden="1">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0" hidden="1">#REF!</definedName>
    <definedName name="Z_B066FA3D_FBDA_11D7_B2FF_000102284AA0_.wvu.PrintArea" localSheetId="3" hidden="1">#REF!</definedName>
    <definedName name="Z_B066FA3D_FBDA_11D7_B2FF_000102284AA0_.wvu.PrintArea" localSheetId="28" hidden="1">#REF!</definedName>
    <definedName name="Z_B066FA3D_FBDA_11D7_B2FF_000102284AA0_.wvu.PrintArea" localSheetId="26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0" hidden="1">#REF!</definedName>
    <definedName name="Z_B066FA3D_FBDA_11D7_B2FF_000102284AA0_.wvu.Rows" localSheetId="3" hidden="1">#REF!</definedName>
    <definedName name="Z_B066FA3D_FBDA_11D7_B2FF_000102284AA0_.wvu.Rows" localSheetId="28" hidden="1">#REF!</definedName>
    <definedName name="Z_B066FA3D_FBDA_11D7_B2FF_000102284AA0_.wvu.Rows" localSheetId="26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J4" i="1"/>
  <c r="H57" i="29"/>
  <c r="H39" i="29"/>
  <c r="H21" i="29"/>
  <c r="D68" i="28"/>
  <c r="G47" i="28"/>
  <c r="J26" i="28"/>
  <c r="D69" i="29"/>
  <c r="D51" i="29"/>
  <c r="D33" i="29"/>
  <c r="D15" i="29"/>
  <c r="F62" i="28"/>
  <c r="I41" i="28"/>
  <c r="L20" i="28"/>
  <c r="G40" i="29"/>
  <c r="M70" i="28"/>
  <c r="F51" i="28"/>
  <c r="I30" i="28"/>
  <c r="J65" i="29"/>
  <c r="J47" i="29"/>
  <c r="J29" i="29"/>
  <c r="J11" i="29"/>
  <c r="L58" i="28"/>
  <c r="F72" i="29"/>
  <c r="G35" i="29"/>
  <c r="F67" i="28"/>
  <c r="J33" i="28"/>
  <c r="F12" i="28"/>
  <c r="D35" i="27"/>
  <c r="E59" i="26"/>
  <c r="E23" i="26"/>
  <c r="G62" i="25"/>
  <c r="G46" i="25"/>
  <c r="G30" i="25"/>
  <c r="G14" i="25"/>
  <c r="D46" i="24"/>
  <c r="D37" i="23"/>
  <c r="D61" i="22"/>
  <c r="J46" i="22"/>
  <c r="F32" i="22"/>
  <c r="L17" i="22"/>
  <c r="D64" i="21"/>
  <c r="D28" i="21"/>
  <c r="H63" i="20"/>
  <c r="H39" i="20"/>
  <c r="H15" i="20"/>
  <c r="G67" i="19"/>
  <c r="M57" i="19"/>
  <c r="D48" i="19"/>
  <c r="J38" i="19"/>
  <c r="P28" i="19"/>
  <c r="G19" i="19"/>
  <c r="M9" i="19"/>
  <c r="D40" i="17"/>
  <c r="D35" i="16"/>
  <c r="E59" i="15"/>
  <c r="E23" i="15"/>
  <c r="I68" i="14"/>
  <c r="E60" i="14"/>
  <c r="M52" i="14"/>
  <c r="I44" i="14"/>
  <c r="E36" i="14"/>
  <c r="M28" i="14"/>
  <c r="J66" i="29"/>
  <c r="J39" i="29"/>
  <c r="J12" i="29"/>
  <c r="I52" i="28"/>
  <c r="D19" i="28"/>
  <c r="D59" i="26"/>
  <c r="D23" i="26"/>
  <c r="I59" i="25"/>
  <c r="I35" i="25"/>
  <c r="I11" i="25"/>
  <c r="E68" i="22"/>
  <c r="E50" i="22"/>
  <c r="E32" i="22"/>
  <c r="E14" i="22"/>
  <c r="F49" i="21"/>
  <c r="F13" i="21"/>
  <c r="E53" i="20"/>
  <c r="E29" i="20"/>
  <c r="O72" i="19"/>
  <c r="O60" i="19"/>
  <c r="O48" i="19"/>
  <c r="O36" i="19"/>
  <c r="O24" i="19"/>
  <c r="O12" i="19"/>
  <c r="D51" i="17"/>
  <c r="D47" i="15"/>
  <c r="D11" i="15"/>
  <c r="Q65" i="14"/>
  <c r="F58" i="14"/>
  <c r="U49" i="14"/>
  <c r="Q41" i="14"/>
  <c r="F34" i="14"/>
  <c r="U25" i="14"/>
  <c r="E62" i="29"/>
  <c r="E35" i="29"/>
  <c r="E8" i="29"/>
  <c r="M40" i="28"/>
  <c r="F14" i="28"/>
  <c r="E38" i="27"/>
  <c r="F56" i="26"/>
  <c r="F20" i="26"/>
  <c r="H63" i="25"/>
  <c r="H47" i="25"/>
  <c r="H31" i="25"/>
  <c r="H15" i="25"/>
  <c r="E49" i="24"/>
  <c r="D59" i="23"/>
  <c r="H64" i="22"/>
  <c r="D50" i="22"/>
  <c r="J35" i="22"/>
  <c r="F21" i="22"/>
  <c r="F68" i="21"/>
  <c r="F32" i="21"/>
  <c r="D65" i="20"/>
  <c r="D41" i="20"/>
  <c r="D17" i="20"/>
  <c r="E67" i="19"/>
  <c r="K57" i="19"/>
  <c r="Q47" i="19"/>
  <c r="H38" i="19"/>
  <c r="N28" i="19"/>
  <c r="E19" i="19"/>
  <c r="K9" i="19"/>
  <c r="D26" i="17"/>
  <c r="D56" i="29"/>
  <c r="H72" i="29"/>
  <c r="D71" i="29"/>
  <c r="D53" i="29"/>
  <c r="D35" i="29"/>
  <c r="D17" i="29"/>
  <c r="J62" i="28"/>
  <c r="M41" i="28"/>
  <c r="F22" i="28"/>
  <c r="H64" i="29"/>
  <c r="H46" i="29"/>
  <c r="H28" i="29"/>
  <c r="H10" i="29"/>
  <c r="L56" i="28"/>
  <c r="D36" i="28"/>
  <c r="G67" i="29"/>
  <c r="G31" i="29"/>
  <c r="I66" i="28"/>
  <c r="L45" i="28"/>
  <c r="D25" i="28"/>
  <c r="F61" i="29"/>
  <c r="F43" i="29"/>
  <c r="F25" i="29"/>
  <c r="F7" i="29"/>
  <c r="G53" i="28"/>
  <c r="G62" i="29"/>
  <c r="G26" i="29"/>
  <c r="M50" i="28"/>
  <c r="F29" i="28"/>
  <c r="D71" i="27"/>
  <c r="D23" i="27"/>
  <c r="G49" i="26"/>
  <c r="G13" i="26"/>
  <c r="G58" i="25"/>
  <c r="G42" i="25"/>
  <c r="G26" i="25"/>
  <c r="G10" i="25"/>
  <c r="D34" i="24"/>
  <c r="L71" i="22"/>
  <c r="H57" i="22"/>
  <c r="D43" i="22"/>
  <c r="J28" i="22"/>
  <c r="F14" i="22"/>
  <c r="F54" i="21"/>
  <c r="F18" i="21"/>
  <c r="I56" i="20"/>
  <c r="I32" i="20"/>
  <c r="I8" i="20"/>
  <c r="P64" i="19"/>
  <c r="G55" i="19"/>
  <c r="M45" i="19"/>
  <c r="D36" i="19"/>
  <c r="J26" i="19"/>
  <c r="P16" i="19"/>
  <c r="G7" i="19"/>
  <c r="D71" i="16"/>
  <c r="D23" i="16"/>
  <c r="G49" i="15"/>
  <c r="G13" i="15"/>
  <c r="K66" i="14"/>
  <c r="G58" i="14"/>
  <c r="O50" i="14"/>
  <c r="K42" i="14"/>
  <c r="G34" i="14"/>
  <c r="O26" i="14"/>
  <c r="E60" i="29"/>
  <c r="E33" i="29"/>
  <c r="M68" i="28"/>
  <c r="I47" i="28"/>
  <c r="G14" i="28"/>
  <c r="F49" i="26"/>
  <c r="F13" i="26"/>
  <c r="F54" i="25"/>
  <c r="F30" i="25"/>
  <c r="D72" i="23"/>
  <c r="G63" i="22"/>
  <c r="G45" i="22"/>
  <c r="G27" i="22"/>
  <c r="G9" i="22"/>
  <c r="E42" i="21"/>
  <c r="D72" i="20"/>
  <c r="D48" i="20"/>
  <c r="D24" i="20"/>
  <c r="L69" i="19"/>
  <c r="L57" i="19"/>
  <c r="L45" i="19"/>
  <c r="L33" i="19"/>
  <c r="L21" i="19"/>
  <c r="L9" i="19"/>
  <c r="D15" i="17"/>
  <c r="F37" i="15"/>
  <c r="D72" i="14"/>
  <c r="S63" i="14"/>
  <c r="H56" i="14"/>
  <c r="D48" i="14"/>
  <c r="S39" i="14"/>
  <c r="H32" i="14"/>
  <c r="D24" i="14"/>
  <c r="E55" i="29"/>
  <c r="E28" i="29"/>
  <c r="I68" i="28"/>
  <c r="L34" i="28"/>
  <c r="L8" i="28"/>
  <c r="E26" i="27"/>
  <c r="E49" i="26"/>
  <c r="E13" i="26"/>
  <c r="H59" i="25"/>
  <c r="H43" i="25"/>
  <c r="H27" i="25"/>
  <c r="H11" i="25"/>
  <c r="E37" i="24"/>
  <c r="D23" i="23"/>
  <c r="L60" i="22"/>
  <c r="H46" i="22"/>
  <c r="D32" i="22"/>
  <c r="J17" i="22"/>
  <c r="E61" i="21"/>
  <c r="E25" i="21"/>
  <c r="E58" i="20"/>
  <c r="E34" i="20"/>
  <c r="E10" i="20"/>
  <c r="N64" i="19"/>
  <c r="E55" i="19"/>
  <c r="K45" i="19"/>
  <c r="Q35" i="19"/>
  <c r="H26" i="19"/>
  <c r="N16" i="19"/>
  <c r="E7" i="19"/>
  <c r="E66" i="16"/>
  <c r="H69" i="29"/>
  <c r="H51" i="29"/>
  <c r="H33" i="29"/>
  <c r="H15" i="29"/>
  <c r="I61" i="28"/>
  <c r="L40" i="28"/>
  <c r="D20" i="28"/>
  <c r="D63" i="29"/>
  <c r="D45" i="29"/>
  <c r="D27" i="29"/>
  <c r="D9" i="29"/>
  <c r="J54" i="28"/>
  <c r="M33" i="28"/>
  <c r="G64" i="29"/>
  <c r="G28" i="29"/>
  <c r="G64" i="28"/>
  <c r="J43" i="28"/>
  <c r="M22" i="28"/>
  <c r="J59" i="29"/>
  <c r="J41" i="29"/>
  <c r="J23" i="29"/>
  <c r="M71" i="28"/>
  <c r="F52" i="28"/>
  <c r="F60" i="29"/>
  <c r="F24" i="29"/>
  <c r="G49" i="28"/>
  <c r="M27" i="28"/>
  <c r="D67" i="27"/>
  <c r="D19" i="27"/>
  <c r="E47" i="26"/>
  <c r="E11" i="26"/>
  <c r="D57" i="25"/>
  <c r="D41" i="25"/>
  <c r="D25" i="25"/>
  <c r="D9" i="25"/>
  <c r="D30" i="24"/>
  <c r="J70" i="22"/>
  <c r="F56" i="22"/>
  <c r="L41" i="22"/>
  <c r="H27" i="22"/>
  <c r="D13" i="22"/>
  <c r="D52" i="21"/>
  <c r="D16" i="21"/>
  <c r="D55" i="20"/>
  <c r="D31" i="20"/>
  <c r="D7" i="20"/>
  <c r="D64" i="19"/>
  <c r="J54" i="19"/>
  <c r="P44" i="19"/>
  <c r="G35" i="19"/>
  <c r="M25" i="19"/>
  <c r="D16" i="19"/>
  <c r="D67" i="18"/>
  <c r="D67" i="16"/>
  <c r="D19" i="16"/>
  <c r="E47" i="15"/>
  <c r="E11" i="15"/>
  <c r="R65" i="14"/>
  <c r="N57" i="14"/>
  <c r="J49" i="14"/>
  <c r="R41" i="14"/>
  <c r="N33" i="14"/>
  <c r="J25" i="14"/>
  <c r="J57" i="29"/>
  <c r="J30" i="29"/>
  <c r="J65" i="28"/>
  <c r="F44" i="28"/>
  <c r="F13" i="28"/>
  <c r="D47" i="26"/>
  <c r="D11" i="26"/>
  <c r="I51" i="25"/>
  <c r="I27" i="25"/>
  <c r="D60" i="23"/>
  <c r="E62" i="22"/>
  <c r="E44" i="22"/>
  <c r="E26" i="22"/>
  <c r="E8" i="22"/>
  <c r="F37" i="21"/>
  <c r="F70" i="20"/>
  <c r="F46" i="20"/>
  <c r="F22" i="20"/>
  <c r="O68" i="19"/>
  <c r="O56" i="19"/>
  <c r="O44" i="19"/>
  <c r="O32" i="19"/>
  <c r="O20" i="19"/>
  <c r="O8" i="19"/>
  <c r="D71" i="15"/>
  <c r="D35" i="15"/>
  <c r="K71" i="14"/>
  <c r="G63" i="14"/>
  <c r="O55" i="14"/>
  <c r="K47" i="14"/>
  <c r="G39" i="14"/>
  <c r="O31" i="14"/>
  <c r="K23" i="14"/>
  <c r="E53" i="29"/>
  <c r="E26" i="29"/>
  <c r="D67" i="28"/>
  <c r="D29" i="28"/>
  <c r="E70" i="27"/>
  <c r="E22" i="27"/>
  <c r="F44" i="26"/>
  <c r="F8" i="26"/>
  <c r="E58" i="25"/>
  <c r="E42" i="25"/>
  <c r="E26" i="25"/>
  <c r="E10" i="25"/>
  <c r="E33" i="24"/>
  <c r="D11" i="23"/>
  <c r="J59" i="22"/>
  <c r="F45" i="22"/>
  <c r="L30" i="22"/>
  <c r="H16" i="22"/>
  <c r="F56" i="21"/>
  <c r="F20" i="21"/>
  <c r="G56" i="20"/>
  <c r="G32" i="20"/>
  <c r="G8" i="20"/>
  <c r="Q63" i="19"/>
  <c r="H54" i="19"/>
  <c r="N44" i="19"/>
  <c r="E35" i="19"/>
  <c r="D65" i="29"/>
  <c r="D68" i="29"/>
  <c r="H42" i="29"/>
  <c r="H18" i="29"/>
  <c r="D56" i="28"/>
  <c r="M29" i="28"/>
  <c r="D66" i="29"/>
  <c r="H40" i="29"/>
  <c r="D18" i="29"/>
  <c r="M57" i="28"/>
  <c r="I29" i="28"/>
  <c r="G46" i="29"/>
  <c r="J67" i="28"/>
  <c r="F39" i="28"/>
  <c r="J68" i="29"/>
  <c r="J44" i="29"/>
  <c r="F19" i="29"/>
  <c r="D62" i="28"/>
  <c r="J64" i="29"/>
  <c r="F15" i="29"/>
  <c r="I39" i="28"/>
  <c r="M7" i="28"/>
  <c r="D7" i="27"/>
  <c r="D28" i="26"/>
  <c r="J59" i="25"/>
  <c r="D37" i="25"/>
  <c r="D17" i="25"/>
  <c r="D38" i="24"/>
  <c r="D67" i="22"/>
  <c r="D49" i="22"/>
  <c r="L29" i="22"/>
  <c r="H9" i="22"/>
  <c r="E35" i="21"/>
  <c r="G58" i="20"/>
  <c r="E24" i="20"/>
  <c r="P68" i="19"/>
  <c r="D56" i="19"/>
  <c r="J42" i="19"/>
  <c r="J30" i="19"/>
  <c r="M17" i="19"/>
  <c r="D31" i="18"/>
  <c r="D43" i="16"/>
  <c r="D52" i="15"/>
  <c r="L71" i="14"/>
  <c r="J61" i="14"/>
  <c r="H51" i="14"/>
  <c r="T39" i="14"/>
  <c r="R29" i="14"/>
  <c r="F62" i="29"/>
  <c r="E24" i="29"/>
  <c r="L55" i="28"/>
  <c r="I16" i="28"/>
  <c r="F37" i="26"/>
  <c r="I63" i="25"/>
  <c r="I31" i="25"/>
  <c r="D24" i="23"/>
  <c r="I52" i="22"/>
  <c r="I28" i="22"/>
  <c r="E66" i="21"/>
  <c r="G20" i="21"/>
  <c r="I49" i="20"/>
  <c r="G15" i="20"/>
  <c r="I62" i="19"/>
  <c r="I46" i="19"/>
  <c r="L29" i="19"/>
  <c r="I14" i="19"/>
  <c r="D27" i="17"/>
  <c r="F25" i="15"/>
  <c r="O67" i="14"/>
  <c r="T56" i="14"/>
  <c r="M45" i="14"/>
  <c r="K35" i="14"/>
  <c r="P24" i="14"/>
  <c r="E46" i="29"/>
  <c r="I12" i="29"/>
  <c r="G36" i="28"/>
  <c r="E58" i="27"/>
  <c r="G63" i="26"/>
  <c r="G15" i="26"/>
  <c r="E54" i="25"/>
  <c r="E34" i="25"/>
  <c r="K12" i="25"/>
  <c r="E21" i="24"/>
  <c r="L66" i="22"/>
  <c r="J47" i="22"/>
  <c r="F27" i="22"/>
  <c r="F9" i="22"/>
  <c r="G27" i="21"/>
  <c r="F51" i="20"/>
  <c r="G20" i="20"/>
  <c r="K65" i="19"/>
  <c r="Q51" i="19"/>
  <c r="Q39" i="19"/>
  <c r="E27" i="19"/>
  <c r="E15" i="19"/>
  <c r="D29" i="18"/>
  <c r="E42" i="16"/>
  <c r="E61" i="15"/>
  <c r="E25" i="15"/>
  <c r="G68" i="14"/>
  <c r="O60" i="14"/>
  <c r="K52" i="14"/>
  <c r="G44" i="14"/>
  <c r="O36" i="14"/>
  <c r="H59" i="29"/>
  <c r="H23" i="29"/>
  <c r="G55" i="28"/>
  <c r="G30" i="28"/>
  <c r="D70" i="27"/>
  <c r="D22" i="27"/>
  <c r="G46" i="26"/>
  <c r="G10" i="26"/>
  <c r="G59" i="25"/>
  <c r="G43" i="25"/>
  <c r="G27" i="25"/>
  <c r="G11" i="25"/>
  <c r="D37" i="24"/>
  <c r="H66" i="29"/>
  <c r="D41" i="29"/>
  <c r="D14" i="29"/>
  <c r="M53" i="28"/>
  <c r="L28" i="28"/>
  <c r="H61" i="29"/>
  <c r="D39" i="29"/>
  <c r="H16" i="29"/>
  <c r="I53" i="28"/>
  <c r="G27" i="28"/>
  <c r="G43" i="29"/>
  <c r="F63" i="28"/>
  <c r="D37" i="28"/>
  <c r="F67" i="29"/>
  <c r="F40" i="29"/>
  <c r="J17" i="29"/>
  <c r="M59" i="28"/>
  <c r="J55" i="29"/>
  <c r="J10" i="29"/>
  <c r="J36" i="28"/>
  <c r="D63" i="27"/>
  <c r="E71" i="26"/>
  <c r="G25" i="26"/>
  <c r="J55" i="25"/>
  <c r="J35" i="25"/>
  <c r="J15" i="25"/>
  <c r="D26" i="24"/>
  <c r="L65" i="22"/>
  <c r="L47" i="22"/>
  <c r="F26" i="22"/>
  <c r="F8" i="22"/>
  <c r="F30" i="21"/>
  <c r="F53" i="20"/>
  <c r="G22" i="20"/>
  <c r="D68" i="19"/>
  <c r="M53" i="19"/>
  <c r="M41" i="19"/>
  <c r="M29" i="19"/>
  <c r="G15" i="19"/>
  <c r="D19" i="18"/>
  <c r="D39" i="16"/>
  <c r="F42" i="15"/>
  <c r="S70" i="14"/>
  <c r="Q60" i="14"/>
  <c r="Q48" i="14"/>
  <c r="H39" i="14"/>
  <c r="F29" i="14"/>
  <c r="I55" i="29"/>
  <c r="J21" i="29"/>
  <c r="D54" i="28"/>
  <c r="D11" i="28"/>
  <c r="D35" i="26"/>
  <c r="F62" i="25"/>
  <c r="F26" i="25"/>
  <c r="D12" i="23"/>
  <c r="G51" i="22"/>
  <c r="K23" i="22"/>
  <c r="F61" i="21"/>
  <c r="E18" i="21"/>
  <c r="H44" i="20"/>
  <c r="I13" i="20"/>
  <c r="L61" i="19"/>
  <c r="F43" i="19"/>
  <c r="O28" i="19"/>
  <c r="L13" i="19"/>
  <c r="G68" i="15"/>
  <c r="D23" i="15"/>
  <c r="J66" i="14"/>
  <c r="J54" i="14"/>
  <c r="T44" i="14"/>
  <c r="R34" i="14"/>
  <c r="R22" i="14"/>
  <c r="E44" i="29"/>
  <c r="E10" i="29"/>
  <c r="J27" i="28"/>
  <c r="E54" i="27"/>
  <c r="E61" i="26"/>
  <c r="K72" i="25"/>
  <c r="K52" i="25"/>
  <c r="K32" i="25"/>
  <c r="K8" i="25"/>
  <c r="E17" i="24"/>
  <c r="J65" i="22"/>
  <c r="D44" i="22"/>
  <c r="D26" i="22"/>
  <c r="D8" i="22"/>
  <c r="D18" i="21"/>
  <c r="H49" i="20"/>
  <c r="I18" i="20"/>
  <c r="E63" i="19"/>
  <c r="E51" i="19"/>
  <c r="E39" i="19"/>
  <c r="K25" i="19"/>
  <c r="H14" i="19"/>
  <c r="D17" i="18"/>
  <c r="E38" i="16"/>
  <c r="F56" i="15"/>
  <c r="F20" i="15"/>
  <c r="N67" i="14"/>
  <c r="J59" i="14"/>
  <c r="R51" i="14"/>
  <c r="N43" i="14"/>
  <c r="J35" i="14"/>
  <c r="G57" i="29"/>
  <c r="G21" i="29"/>
  <c r="L53" i="28"/>
  <c r="I27" i="28"/>
  <c r="D66" i="27"/>
  <c r="D18" i="27"/>
  <c r="E44" i="26"/>
  <c r="E8" i="26"/>
  <c r="D58" i="25"/>
  <c r="D42" i="25"/>
  <c r="D26" i="25"/>
  <c r="D10" i="25"/>
  <c r="D33" i="24"/>
  <c r="D10" i="23"/>
  <c r="E57" i="22"/>
  <c r="E39" i="22"/>
  <c r="E21" i="22"/>
  <c r="D61" i="21"/>
  <c r="D25" i="21"/>
  <c r="G61" i="20"/>
  <c r="G37" i="20"/>
  <c r="G13" i="20"/>
  <c r="G66" i="19"/>
  <c r="M56" i="19"/>
  <c r="D62" i="29"/>
  <c r="H36" i="29"/>
  <c r="D11" i="29"/>
  <c r="J50" i="28"/>
  <c r="G23" i="28"/>
  <c r="H58" i="29"/>
  <c r="D36" i="29"/>
  <c r="D12" i="29"/>
  <c r="F50" i="28"/>
  <c r="D24" i="28"/>
  <c r="G34" i="29"/>
  <c r="M58" i="28"/>
  <c r="L33" i="28"/>
  <c r="J62" i="29"/>
  <c r="F37" i="29"/>
  <c r="J14" i="29"/>
  <c r="I55" i="28"/>
  <c r="F51" i="29"/>
  <c r="F72" i="28"/>
  <c r="L30" i="28"/>
  <c r="D55" i="27"/>
  <c r="D64" i="26"/>
  <c r="D16" i="26"/>
  <c r="D53" i="25"/>
  <c r="D33" i="25"/>
  <c r="J11" i="25"/>
  <c r="D18" i="24"/>
  <c r="H63" i="22"/>
  <c r="F44" i="22"/>
  <c r="L23" i="22"/>
  <c r="E71" i="21"/>
  <c r="E23" i="21"/>
  <c r="E48" i="20"/>
  <c r="D19" i="20"/>
  <c r="M65" i="19"/>
  <c r="D52" i="19"/>
  <c r="D40" i="19"/>
  <c r="G27" i="19"/>
  <c r="M13" i="19"/>
  <c r="D64" i="17"/>
  <c r="D27" i="16"/>
  <c r="G37" i="15"/>
  <c r="N69" i="14"/>
  <c r="S58" i="14"/>
  <c r="L47" i="14"/>
  <c r="J37" i="14"/>
  <c r="H27" i="14"/>
  <c r="E51" i="29"/>
  <c r="F17" i="29"/>
  <c r="F49" i="28"/>
  <c r="L7" i="28"/>
  <c r="E30" i="26"/>
  <c r="I55" i="25"/>
  <c r="F22" i="25"/>
  <c r="I70" i="22"/>
  <c r="I46" i="22"/>
  <c r="G21" i="22"/>
  <c r="G56" i="21"/>
  <c r="G8" i="21"/>
  <c r="G39" i="20"/>
  <c r="F10" i="20"/>
  <c r="I58" i="19"/>
  <c r="L41" i="19"/>
  <c r="I26" i="19"/>
  <c r="I10" i="19"/>
  <c r="F61" i="15"/>
  <c r="E18" i="15"/>
  <c r="L64" i="14"/>
  <c r="E53" i="14"/>
  <c r="O43" i="14"/>
  <c r="T32" i="14"/>
  <c r="M21" i="14"/>
  <c r="I39" i="29"/>
  <c r="G70" i="28"/>
  <c r="F23" i="28"/>
  <c r="E46" i="27"/>
  <c r="G51" i="26"/>
  <c r="E70" i="25"/>
  <c r="E50" i="25"/>
  <c r="K28" i="25"/>
  <c r="E69" i="24"/>
  <c r="E9" i="24"/>
  <c r="D62" i="22"/>
  <c r="J41" i="22"/>
  <c r="J23" i="22"/>
  <c r="G63" i="21"/>
  <c r="E13" i="21"/>
  <c r="G44" i="20"/>
  <c r="H13" i="20"/>
  <c r="K61" i="19"/>
  <c r="K49" i="19"/>
  <c r="N36" i="19"/>
  <c r="Q23" i="19"/>
  <c r="N12" i="19"/>
  <c r="D50" i="17"/>
  <c r="E30" i="16"/>
  <c r="G51" i="15"/>
  <c r="G15" i="15"/>
  <c r="I66" i="14"/>
  <c r="E58" i="14"/>
  <c r="M50" i="14"/>
  <c r="I42" i="14"/>
  <c r="E34" i="14"/>
  <c r="H50" i="29"/>
  <c r="H14" i="29"/>
  <c r="I50" i="28"/>
  <c r="J21" i="28"/>
  <c r="D58" i="27"/>
  <c r="D10" i="27"/>
  <c r="D37" i="26"/>
  <c r="G71" i="25"/>
  <c r="G55" i="25"/>
  <c r="G39" i="25"/>
  <c r="G23" i="25"/>
  <c r="G7" i="25"/>
  <c r="H60" i="29"/>
  <c r="D32" i="29"/>
  <c r="H9" i="29"/>
  <c r="I49" i="28"/>
  <c r="M17" i="28"/>
  <c r="D57" i="29"/>
  <c r="H34" i="29"/>
  <c r="H7" i="29"/>
  <c r="D48" i="28"/>
  <c r="M21" i="28"/>
  <c r="G25" i="29"/>
  <c r="L57" i="28"/>
  <c r="J31" i="28"/>
  <c r="F58" i="29"/>
  <c r="J35" i="29"/>
  <c r="F13" i="29"/>
  <c r="D50" i="28"/>
  <c r="J46" i="29"/>
  <c r="I70" i="28"/>
  <c r="M24" i="28"/>
  <c r="D51" i="27"/>
  <c r="G61" i="26"/>
  <c r="J71" i="25"/>
  <c r="J51" i="25"/>
  <c r="J31" i="25"/>
  <c r="J7" i="25"/>
  <c r="D14" i="24"/>
  <c r="F62" i="22"/>
  <c r="J40" i="22"/>
  <c r="J22" i="22"/>
  <c r="F66" i="21"/>
  <c r="G13" i="21"/>
  <c r="G46" i="20"/>
  <c r="F17" i="20"/>
  <c r="G63" i="19"/>
  <c r="G51" i="19"/>
  <c r="G39" i="19"/>
  <c r="P24" i="19"/>
  <c r="P12" i="19"/>
  <c r="D52" i="17"/>
  <c r="D15" i="16"/>
  <c r="E35" i="15"/>
  <c r="U68" i="14"/>
  <c r="U56" i="14"/>
  <c r="S46" i="14"/>
  <c r="Q36" i="14"/>
  <c r="Q24" i="14"/>
  <c r="J48" i="29"/>
  <c r="E15" i="29"/>
  <c r="M37" i="28"/>
  <c r="D71" i="26"/>
  <c r="F25" i="26"/>
  <c r="F50" i="25"/>
  <c r="I19" i="25"/>
  <c r="G69" i="22"/>
  <c r="K41" i="22"/>
  <c r="E20" i="22"/>
  <c r="E54" i="21"/>
  <c r="H68" i="20"/>
  <c r="I37" i="20"/>
  <c r="H8" i="20"/>
  <c r="F55" i="19"/>
  <c r="O40" i="19"/>
  <c r="L25" i="19"/>
  <c r="F7" i="19"/>
  <c r="D59" i="15"/>
  <c r="H63" i="29"/>
  <c r="D26" i="29"/>
  <c r="L52" i="28"/>
  <c r="I67" i="29"/>
  <c r="H37" i="29"/>
  <c r="J66" i="28"/>
  <c r="F26" i="28"/>
  <c r="G13" i="29"/>
  <c r="M34" i="28"/>
  <c r="F52" i="29"/>
  <c r="F16" i="29"/>
  <c r="I43" i="28"/>
  <c r="G8" i="29"/>
  <c r="J16" i="28"/>
  <c r="F66" i="26"/>
  <c r="G66" i="25"/>
  <c r="G34" i="25"/>
  <c r="D58" i="24"/>
  <c r="J64" i="22"/>
  <c r="L35" i="22"/>
  <c r="D7" i="22"/>
  <c r="I68" i="20"/>
  <c r="I20" i="20"/>
  <c r="D60" i="19"/>
  <c r="P40" i="19"/>
  <c r="M21" i="19"/>
  <c r="D7" i="18"/>
  <c r="F66" i="15"/>
  <c r="G70" i="14"/>
  <c r="K54" i="14"/>
  <c r="O38" i="14"/>
  <c r="G22" i="14"/>
  <c r="I19" i="29"/>
  <c r="L27" i="28"/>
  <c r="G32" i="26"/>
  <c r="F42" i="25"/>
  <c r="K71" i="22"/>
  <c r="K35" i="22"/>
  <c r="D59" i="21"/>
  <c r="D60" i="20"/>
  <c r="D12" i="20"/>
  <c r="F51" i="19"/>
  <c r="F27" i="19"/>
  <c r="D30" i="18"/>
  <c r="G20" i="15"/>
  <c r="I61" i="14"/>
  <c r="P48" i="14"/>
  <c r="M33" i="14"/>
  <c r="I66" i="29"/>
  <c r="E19" i="29"/>
  <c r="D26" i="28"/>
  <c r="E30" i="27"/>
  <c r="G27" i="26"/>
  <c r="H51" i="25"/>
  <c r="E22" i="25"/>
  <c r="E41" i="24"/>
  <c r="F63" i="22"/>
  <c r="D38" i="22"/>
  <c r="L12" i="22"/>
  <c r="G15" i="21"/>
  <c r="H37" i="20"/>
  <c r="N68" i="19"/>
  <c r="H50" i="19"/>
  <c r="N32" i="19"/>
  <c r="H18" i="19"/>
  <c r="D62" i="17"/>
  <c r="E18" i="16"/>
  <c r="F32" i="15"/>
  <c r="U66" i="14"/>
  <c r="G56" i="14"/>
  <c r="E46" i="14"/>
  <c r="Q34" i="14"/>
  <c r="H41" i="29"/>
  <c r="G60" i="28"/>
  <c r="J24" i="28"/>
  <c r="D46" i="27"/>
  <c r="E56" i="26"/>
  <c r="J72" i="25"/>
  <c r="G51" i="25"/>
  <c r="G31" i="25"/>
  <c r="J8" i="25"/>
  <c r="D17" i="24"/>
  <c r="K66" i="22"/>
  <c r="I47" i="22"/>
  <c r="G28" i="22"/>
  <c r="E9" i="22"/>
  <c r="G34" i="21"/>
  <c r="H66" i="20"/>
  <c r="E39" i="20"/>
  <c r="I11" i="20"/>
  <c r="M64" i="19"/>
  <c r="G54" i="19"/>
  <c r="M44" i="19"/>
  <c r="D35" i="19"/>
  <c r="J25" i="19"/>
  <c r="P15" i="19"/>
  <c r="D64" i="18"/>
  <c r="D62" i="16"/>
  <c r="D14" i="16"/>
  <c r="F39" i="15"/>
  <c r="N72" i="14"/>
  <c r="J64" i="14"/>
  <c r="R56" i="14"/>
  <c r="N48" i="14"/>
  <c r="J40" i="14"/>
  <c r="R32" i="14"/>
  <c r="N24" i="14"/>
  <c r="J16" i="14"/>
  <c r="R8" i="14"/>
  <c r="J43" i="29"/>
  <c r="J7" i="29"/>
  <c r="J40" i="28"/>
  <c r="F16" i="28"/>
  <c r="G53" i="26"/>
  <c r="G17" i="26"/>
  <c r="I56" i="25"/>
  <c r="I32" i="25"/>
  <c r="I8" i="25"/>
  <c r="L67" i="22"/>
  <c r="H53" i="22"/>
  <c r="D39" i="22"/>
  <c r="J24" i="22"/>
  <c r="F10" i="22"/>
  <c r="D44" i="21"/>
  <c r="D8" i="21"/>
  <c r="F49" i="20"/>
  <c r="F25" i="20"/>
  <c r="D59" i="29"/>
  <c r="H24" i="29"/>
  <c r="F46" i="28"/>
  <c r="D72" i="29"/>
  <c r="H31" i="29"/>
  <c r="I65" i="28"/>
  <c r="J18" i="28"/>
  <c r="G10" i="29"/>
  <c r="G28" i="28"/>
  <c r="J50" i="29"/>
  <c r="F10" i="29"/>
  <c r="G41" i="28"/>
  <c r="M55" i="28"/>
  <c r="I15" i="28"/>
  <c r="F54" i="26"/>
  <c r="D65" i="25"/>
  <c r="D29" i="25"/>
  <c r="D54" i="24"/>
  <c r="L59" i="22"/>
  <c r="J34" i="22"/>
  <c r="G61" i="21"/>
  <c r="D67" i="20"/>
  <c r="E12" i="20"/>
  <c r="G59" i="19"/>
  <c r="M37" i="19"/>
  <c r="P20" i="19"/>
  <c r="D28" i="17"/>
  <c r="D64" i="15"/>
  <c r="P67" i="14"/>
  <c r="R53" i="14"/>
  <c r="L35" i="14"/>
  <c r="I71" i="29"/>
  <c r="I10" i="29"/>
  <c r="G26" i="28"/>
  <c r="G20" i="26"/>
  <c r="I39" i="25"/>
  <c r="K65" i="22"/>
  <c r="I34" i="22"/>
  <c r="D47" i="21"/>
  <c r="F58" i="20"/>
  <c r="F71" i="19"/>
  <c r="I50" i="19"/>
  <c r="F23" i="19"/>
  <c r="D18" i="18"/>
  <c r="F13" i="15"/>
  <c r="P60" i="14"/>
  <c r="R46" i="14"/>
  <c r="J30" i="14"/>
  <c r="E64" i="29"/>
  <c r="E17" i="29"/>
  <c r="G20" i="28"/>
  <c r="E18" i="27"/>
  <c r="E25" i="26"/>
  <c r="K48" i="25"/>
  <c r="K20" i="25"/>
  <c r="E29" i="24"/>
  <c r="H58" i="22"/>
  <c r="L36" i="22"/>
  <c r="J11" i="22"/>
  <c r="F8" i="21"/>
  <c r="I30" i="20"/>
  <c r="Q67" i="19"/>
  <c r="N48" i="19"/>
  <c r="Q31" i="19"/>
  <c r="K17" i="19"/>
  <c r="D38" i="17"/>
  <c r="E14" i="16"/>
  <c r="D30" i="15"/>
  <c r="P65" i="14"/>
  <c r="N55" i="14"/>
  <c r="L45" i="14"/>
  <c r="L33" i="14"/>
  <c r="G39" i="29"/>
  <c r="J58" i="28"/>
  <c r="F20" i="28"/>
  <c r="D42" i="27"/>
  <c r="F51" i="26"/>
  <c r="D70" i="25"/>
  <c r="D50" i="25"/>
  <c r="D30" i="25"/>
  <c r="D69" i="24"/>
  <c r="D13" i="24"/>
  <c r="I65" i="22"/>
  <c r="G46" i="22"/>
  <c r="E27" i="22"/>
  <c r="G70" i="21"/>
  <c r="E32" i="21"/>
  <c r="E63" i="20"/>
  <c r="I35" i="20"/>
  <c r="D10" i="20"/>
  <c r="H54" i="29"/>
  <c r="D23" i="29"/>
  <c r="D44" i="28"/>
  <c r="H70" i="29"/>
  <c r="D30" i="29"/>
  <c r="G63" i="28"/>
  <c r="G70" i="29"/>
  <c r="G7" i="29"/>
  <c r="F27" i="28"/>
  <c r="F49" i="29"/>
  <c r="J8" i="29"/>
  <c r="F40" i="28"/>
  <c r="J52" i="28"/>
  <c r="G13" i="28"/>
  <c r="D52" i="26"/>
  <c r="J63" i="25"/>
  <c r="J27" i="25"/>
  <c r="D50" i="24"/>
  <c r="J58" i="22"/>
  <c r="H33" i="22"/>
  <c r="E59" i="21"/>
  <c r="F65" i="20"/>
  <c r="G10" i="20"/>
  <c r="J58" i="19"/>
  <c r="P36" i="19"/>
  <c r="D20" i="19"/>
  <c r="D16" i="17"/>
  <c r="G61" i="15"/>
  <c r="D67" i="14"/>
  <c r="F53" i="14"/>
  <c r="S34" i="14"/>
  <c r="G69" i="29"/>
  <c r="F8" i="29"/>
  <c r="L24" i="28"/>
  <c r="E18" i="26"/>
  <c r="F38" i="25"/>
  <c r="I64" i="22"/>
  <c r="G33" i="22"/>
  <c r="G44" i="21"/>
  <c r="H56" i="20"/>
  <c r="I70" i="19"/>
  <c r="L49" i="19"/>
  <c r="I22" i="19"/>
  <c r="D63" i="17"/>
  <c r="G8" i="15"/>
  <c r="D60" i="14"/>
  <c r="F46" i="14"/>
  <c r="Q29" i="14"/>
  <c r="I59" i="29"/>
  <c r="I14" i="29"/>
  <c r="M18" i="28"/>
  <c r="E14" i="27"/>
  <c r="D18" i="26"/>
  <c r="E46" i="25"/>
  <c r="H19" i="25"/>
  <c r="E25" i="24"/>
  <c r="F57" i="22"/>
  <c r="H34" i="22"/>
  <c r="H10" i="22"/>
  <c r="E70" i="20"/>
  <c r="D29" i="20"/>
  <c r="H66" i="19"/>
  <c r="E47" i="19"/>
  <c r="E31" i="19"/>
  <c r="Q15" i="19"/>
  <c r="D14" i="17"/>
  <c r="E10" i="16"/>
  <c r="G27" i="15"/>
  <c r="D65" i="14"/>
  <c r="U54" i="14"/>
  <c r="S44" i="14"/>
  <c r="S32" i="14"/>
  <c r="D37" i="29"/>
  <c r="D57" i="28"/>
  <c r="L18" i="28"/>
  <c r="D38" i="27"/>
  <c r="D49" i="26"/>
  <c r="J68" i="25"/>
  <c r="J48" i="25"/>
  <c r="J28" i="25"/>
  <c r="D65" i="24"/>
  <c r="D9" i="24"/>
  <c r="G64" i="22"/>
  <c r="E45" i="22"/>
  <c r="K24" i="22"/>
  <c r="E68" i="21"/>
  <c r="F27" i="21"/>
  <c r="I59" i="20"/>
  <c r="D34" i="20"/>
  <c r="F8" i="20"/>
  <c r="D63" i="19"/>
  <c r="M52" i="19"/>
  <c r="D43" i="19"/>
  <c r="J33" i="19"/>
  <c r="P23" i="19"/>
  <c r="G14" i="19"/>
  <c r="D40" i="18"/>
  <c r="D54" i="16"/>
  <c r="G70" i="15"/>
  <c r="G34" i="15"/>
  <c r="I71" i="14"/>
  <c r="E63" i="14"/>
  <c r="M55" i="14"/>
  <c r="I47" i="14"/>
  <c r="E39" i="14"/>
  <c r="M31" i="14"/>
  <c r="I23" i="14"/>
  <c r="E15" i="14"/>
  <c r="M7" i="14"/>
  <c r="F39" i="29"/>
  <c r="D70" i="28"/>
  <c r="J34" i="28"/>
  <c r="M11" i="28"/>
  <c r="F46" i="26"/>
  <c r="F10" i="26"/>
  <c r="I52" i="25"/>
  <c r="I28" i="25"/>
  <c r="D69" i="23"/>
  <c r="H65" i="22"/>
  <c r="D51" i="22"/>
  <c r="D50" i="29"/>
  <c r="D20" i="29"/>
  <c r="J38" i="28"/>
  <c r="H67" i="29"/>
  <c r="H25" i="29"/>
  <c r="D60" i="28"/>
  <c r="G61" i="29"/>
  <c r="L69" i="28"/>
  <c r="L21" i="28"/>
  <c r="F46" i="29"/>
  <c r="L70" i="28"/>
  <c r="I69" i="29"/>
  <c r="J47" i="28"/>
  <c r="D10" i="28"/>
  <c r="F42" i="26"/>
  <c r="D61" i="25"/>
  <c r="J23" i="25"/>
  <c r="D42" i="24"/>
  <c r="D55" i="22"/>
  <c r="D31" i="22"/>
  <c r="G49" i="21"/>
  <c r="E60" i="20"/>
  <c r="P72" i="19"/>
  <c r="P56" i="19"/>
  <c r="J34" i="19"/>
  <c r="J18" i="19"/>
  <c r="D63" i="16"/>
  <c r="F54" i="15"/>
  <c r="F65" i="14"/>
  <c r="T51" i="14"/>
  <c r="U32" i="14"/>
  <c r="I64" i="29"/>
  <c r="M63" i="28"/>
  <c r="J17" i="28"/>
  <c r="G8" i="26"/>
  <c r="F34" i="25"/>
  <c r="K59" i="22"/>
  <c r="K29" i="22"/>
  <c r="D35" i="21"/>
  <c r="G51" i="20"/>
  <c r="F67" i="19"/>
  <c r="F47" i="19"/>
  <c r="F19" i="19"/>
  <c r="D39" i="17"/>
  <c r="P72" i="14"/>
  <c r="K59" i="14"/>
  <c r="H44" i="14"/>
  <c r="E29" i="14"/>
  <c r="I57" i="29"/>
  <c r="L71" i="28"/>
  <c r="I17" i="28"/>
  <c r="E10" i="27"/>
  <c r="H71" i="25"/>
  <c r="K44" i="25"/>
  <c r="E18" i="25"/>
  <c r="E13" i="24"/>
  <c r="D56" i="22"/>
  <c r="F33" i="22"/>
  <c r="D66" i="21"/>
  <c r="G68" i="20"/>
  <c r="F27" i="20"/>
  <c r="H62" i="19"/>
  <c r="H46" i="19"/>
  <c r="H30" i="19"/>
  <c r="K13" i="19"/>
  <c r="E70" i="16"/>
  <c r="F68" i="15"/>
  <c r="D18" i="15"/>
  <c r="K64" i="14"/>
  <c r="I54" i="14"/>
  <c r="U42" i="14"/>
  <c r="G32" i="14"/>
  <c r="H32" i="29"/>
  <c r="D52" i="28"/>
  <c r="G16" i="28"/>
  <c r="D34" i="27"/>
  <c r="F39" i="26"/>
  <c r="G67" i="25"/>
  <c r="G47" i="25"/>
  <c r="J24" i="25"/>
  <c r="D61" i="24"/>
  <c r="D70" i="23"/>
  <c r="E63" i="22"/>
  <c r="K42" i="22"/>
  <c r="I23" i="22"/>
  <c r="F63" i="21"/>
  <c r="G22" i="21"/>
  <c r="D58" i="20"/>
  <c r="F32" i="20"/>
  <c r="M72" i="19"/>
  <c r="G62" i="19"/>
  <c r="P51" i="19"/>
  <c r="G42" i="19"/>
  <c r="M32" i="19"/>
  <c r="D23" i="19"/>
  <c r="J13" i="19"/>
  <c r="D28" i="18"/>
  <c r="D50" i="16"/>
  <c r="E68" i="15"/>
  <c r="E32" i="15"/>
  <c r="P70" i="14"/>
  <c r="L62" i="14"/>
  <c r="T54" i="14"/>
  <c r="P46" i="14"/>
  <c r="L38" i="14"/>
  <c r="T30" i="14"/>
  <c r="P22" i="14"/>
  <c r="L14" i="14"/>
  <c r="F71" i="29"/>
  <c r="J34" i="29"/>
  <c r="G68" i="28"/>
  <c r="F33" i="28"/>
  <c r="L10" i="28"/>
  <c r="D44" i="26"/>
  <c r="D8" i="26"/>
  <c r="F51" i="25"/>
  <c r="F27" i="25"/>
  <c r="D57" i="23"/>
  <c r="F64" i="22"/>
  <c r="L49" i="22"/>
  <c r="H48" i="29"/>
  <c r="M65" i="28"/>
  <c r="D60" i="29"/>
  <c r="H13" i="29"/>
  <c r="G58" i="29"/>
  <c r="D49" i="28"/>
  <c r="J38" i="29"/>
  <c r="J56" i="28"/>
  <c r="D46" i="28"/>
  <c r="D31" i="27"/>
  <c r="G54" i="25"/>
  <c r="D13" i="25"/>
  <c r="L53" i="22"/>
  <c r="J16" i="22"/>
  <c r="H51" i="20"/>
  <c r="J66" i="19"/>
  <c r="M33" i="19"/>
  <c r="P8" i="19"/>
  <c r="D40" i="15"/>
  <c r="L59" i="14"/>
  <c r="I32" i="14"/>
  <c r="I37" i="29"/>
  <c r="M8" i="28"/>
  <c r="F58" i="25"/>
  <c r="I58" i="22"/>
  <c r="K11" i="22"/>
  <c r="E41" i="20"/>
  <c r="F59" i="19"/>
  <c r="I18" i="19"/>
  <c r="G44" i="15"/>
  <c r="R58" i="14"/>
  <c r="U37" i="14"/>
  <c r="I50" i="29"/>
  <c r="M48" i="28"/>
  <c r="F68" i="26"/>
  <c r="E62" i="25"/>
  <c r="K16" i="25"/>
  <c r="J71" i="22"/>
  <c r="J29" i="22"/>
  <c r="D42" i="21"/>
  <c r="H25" i="20"/>
  <c r="N56" i="19"/>
  <c r="K29" i="19"/>
  <c r="Q7" i="19"/>
  <c r="D66" i="15"/>
  <c r="Q70" i="14"/>
  <c r="P53" i="14"/>
  <c r="F39" i="14"/>
  <c r="G30" i="29"/>
  <c r="D39" i="28"/>
  <c r="D30" i="27"/>
  <c r="G22" i="26"/>
  <c r="D46" i="25"/>
  <c r="J16" i="25"/>
  <c r="D58" i="23"/>
  <c r="I53" i="22"/>
  <c r="G22" i="22"/>
  <c r="G46" i="21"/>
  <c r="F56" i="20"/>
  <c r="D22" i="20"/>
  <c r="P63" i="19"/>
  <c r="J49" i="19"/>
  <c r="J37" i="19"/>
  <c r="M24" i="19"/>
  <c r="D11" i="19"/>
  <c r="D13" i="17"/>
  <c r="D10" i="16"/>
  <c r="G22" i="15"/>
  <c r="T66" i="14"/>
  <c r="F56" i="14"/>
  <c r="R44" i="14"/>
  <c r="P34" i="14"/>
  <c r="U23" i="14"/>
  <c r="N12" i="14"/>
  <c r="J52" i="29"/>
  <c r="J71" i="28"/>
  <c r="M28" i="28"/>
  <c r="E63" i="26"/>
  <c r="E15" i="26"/>
  <c r="I44" i="25"/>
  <c r="F15" i="25"/>
  <c r="J66" i="22"/>
  <c r="F46" i="22"/>
  <c r="J30" i="22"/>
  <c r="D15" i="22"/>
  <c r="G53" i="21"/>
  <c r="E15" i="21"/>
  <c r="D51" i="20"/>
  <c r="H23" i="20"/>
  <c r="L68" i="19"/>
  <c r="L56" i="19"/>
  <c r="L44" i="19"/>
  <c r="L32" i="19"/>
  <c r="L20" i="19"/>
  <c r="L8" i="19"/>
  <c r="D12" i="17"/>
  <c r="E39" i="15"/>
  <c r="T71" i="14"/>
  <c r="P63" i="14"/>
  <c r="L55" i="14"/>
  <c r="T47" i="14"/>
  <c r="P39" i="14"/>
  <c r="L31" i="14"/>
  <c r="T23" i="14"/>
  <c r="P15" i="14"/>
  <c r="L7" i="14"/>
  <c r="L61" i="13"/>
  <c r="L49" i="13"/>
  <c r="L37" i="13"/>
  <c r="L25" i="13"/>
  <c r="E66" i="29"/>
  <c r="E39" i="29"/>
  <c r="E12" i="29"/>
  <c r="L43" i="28"/>
  <c r="D15" i="28"/>
  <c r="E41" i="27"/>
  <c r="D63" i="26"/>
  <c r="D27" i="26"/>
  <c r="K65" i="25"/>
  <c r="K49" i="25"/>
  <c r="K33" i="25"/>
  <c r="K17" i="25"/>
  <c r="E60" i="24"/>
  <c r="E12" i="24"/>
  <c r="I66" i="22"/>
  <c r="I48" i="22"/>
  <c r="I30" i="22"/>
  <c r="I12" i="22"/>
  <c r="G48" i="21"/>
  <c r="G12" i="21"/>
  <c r="H52" i="20"/>
  <c r="H28" i="20"/>
  <c r="N71" i="19"/>
  <c r="E62" i="19"/>
  <c r="K52" i="19"/>
  <c r="Q42" i="19"/>
  <c r="H33" i="19"/>
  <c r="I54" i="29"/>
  <c r="I27" i="29"/>
  <c r="G66" i="28"/>
  <c r="L38" i="28"/>
  <c r="L12" i="28"/>
  <c r="D37" i="27"/>
  <c r="F60" i="26"/>
  <c r="F24" i="26"/>
  <c r="J65" i="25"/>
  <c r="J49" i="25"/>
  <c r="J33" i="25"/>
  <c r="J17" i="25"/>
  <c r="D60" i="24"/>
  <c r="D12" i="24"/>
  <c r="J67" i="22"/>
  <c r="F53" i="22"/>
  <c r="D44" i="29"/>
  <c r="F58" i="28"/>
  <c r="H52" i="29"/>
  <c r="L68" i="28"/>
  <c r="G49" i="29"/>
  <c r="G40" i="28"/>
  <c r="F31" i="29"/>
  <c r="J44" i="28"/>
  <c r="D41" i="28"/>
  <c r="D11" i="27"/>
  <c r="J47" i="25"/>
  <c r="D62" i="24"/>
  <c r="F50" i="22"/>
  <c r="J10" i="22"/>
  <c r="F41" i="20"/>
  <c r="P60" i="19"/>
  <c r="G31" i="19"/>
  <c r="D43" i="18"/>
  <c r="G25" i="15"/>
  <c r="D55" i="14"/>
  <c r="K30" i="14"/>
  <c r="F26" i="29"/>
  <c r="F61" i="26"/>
  <c r="I43" i="25"/>
  <c r="K53" i="22"/>
  <c r="G68" i="21"/>
  <c r="H32" i="20"/>
  <c r="O52" i="19"/>
  <c r="F15" i="19"/>
  <c r="E30" i="15"/>
  <c r="L52" i="14"/>
  <c r="D36" i="14"/>
  <c r="E37" i="29"/>
  <c r="L37" i="28"/>
  <c r="D42" i="26"/>
  <c r="H55" i="25"/>
  <c r="E65" i="24"/>
  <c r="D68" i="22"/>
  <c r="H22" i="22"/>
  <c r="D30" i="21"/>
  <c r="N72" i="19"/>
  <c r="N52" i="19"/>
  <c r="E23" i="19"/>
  <c r="D41" i="18"/>
  <c r="E49" i="15"/>
  <c r="S68" i="14"/>
  <c r="T49" i="14"/>
  <c r="H37" i="14"/>
  <c r="G12" i="29"/>
  <c r="M31" i="28"/>
  <c r="G70" i="26"/>
  <c r="D13" i="26"/>
  <c r="D38" i="25"/>
  <c r="J12" i="25"/>
  <c r="D22" i="23"/>
  <c r="K48" i="22"/>
  <c r="G16" i="22"/>
  <c r="D37" i="21"/>
  <c r="G49" i="20"/>
  <c r="E15" i="20"/>
  <c r="P59" i="19"/>
  <c r="D47" i="19"/>
  <c r="G34" i="19"/>
  <c r="M20" i="19"/>
  <c r="M8" i="19"/>
  <c r="D58" i="16"/>
  <c r="G58" i="15"/>
  <c r="D13" i="15"/>
  <c r="Q63" i="14"/>
  <c r="J52" i="14"/>
  <c r="T42" i="14"/>
  <c r="F32" i="14"/>
  <c r="R20" i="14"/>
  <c r="P10" i="14"/>
  <c r="G41" i="29"/>
  <c r="I63" i="28"/>
  <c r="D23" i="28"/>
  <c r="E51" i="26"/>
  <c r="I68" i="25"/>
  <c r="F39" i="25"/>
  <c r="F7" i="25"/>
  <c r="J60" i="22"/>
  <c r="J42" i="22"/>
  <c r="D27" i="22"/>
  <c r="H11" i="22"/>
  <c r="G41" i="21"/>
  <c r="E68" i="20"/>
  <c r="G42" i="20"/>
  <c r="I16" i="20"/>
  <c r="I65" i="19"/>
  <c r="I53" i="19"/>
  <c r="I41" i="19"/>
  <c r="I29" i="19"/>
  <c r="I17" i="19"/>
  <c r="D51" i="18"/>
  <c r="G65" i="15"/>
  <c r="G29" i="15"/>
  <c r="J69" i="14"/>
  <c r="R61" i="14"/>
  <c r="N53" i="14"/>
  <c r="J45" i="14"/>
  <c r="R37" i="14"/>
  <c r="N29" i="14"/>
  <c r="J21" i="14"/>
  <c r="R13" i="14"/>
  <c r="L70" i="13"/>
  <c r="L58" i="13"/>
  <c r="L46" i="13"/>
  <c r="L34" i="13"/>
  <c r="L22" i="13"/>
  <c r="F59" i="29"/>
  <c r="F32" i="29"/>
  <c r="I71" i="28"/>
  <c r="M38" i="28"/>
  <c r="J9" i="28"/>
  <c r="E29" i="27"/>
  <c r="F53" i="26"/>
  <c r="F17" i="26"/>
  <c r="K61" i="25"/>
  <c r="K45" i="25"/>
  <c r="K29" i="25"/>
  <c r="K13" i="25"/>
  <c r="E48" i="24"/>
  <c r="D56" i="23"/>
  <c r="K61" i="22"/>
  <c r="K43" i="22"/>
  <c r="K25" i="22"/>
  <c r="K7" i="22"/>
  <c r="D39" i="21"/>
  <c r="I69" i="20"/>
  <c r="I45" i="20"/>
  <c r="I21" i="20"/>
  <c r="H69" i="19"/>
  <c r="N59" i="19"/>
  <c r="E50" i="19"/>
  <c r="K40" i="19"/>
  <c r="Q30" i="19"/>
  <c r="I47" i="29"/>
  <c r="I20" i="29"/>
  <c r="J61" i="28"/>
  <c r="D30" i="28"/>
  <c r="G7" i="28"/>
  <c r="D25" i="27"/>
  <c r="E53" i="26"/>
  <c r="E17" i="26"/>
  <c r="J61" i="25"/>
  <c r="J45" i="25"/>
  <c r="J29" i="25"/>
  <c r="J13" i="25"/>
  <c r="D48" i="24"/>
  <c r="D55" i="23"/>
  <c r="D64" i="22"/>
  <c r="J49" i="22"/>
  <c r="D38" i="29"/>
  <c r="I37" i="28"/>
  <c r="H49" i="29"/>
  <c r="G51" i="28"/>
  <c r="G37" i="29"/>
  <c r="J19" i="28"/>
  <c r="F28" i="29"/>
  <c r="G53" i="29"/>
  <c r="F32" i="28"/>
  <c r="D40" i="26"/>
  <c r="D45" i="25"/>
  <c r="D22" i="24"/>
  <c r="H45" i="22"/>
  <c r="E47" i="21"/>
  <c r="E36" i="20"/>
  <c r="P52" i="19"/>
  <c r="D28" i="19"/>
  <c r="D59" i="16"/>
  <c r="F18" i="15"/>
  <c r="E48" i="14"/>
  <c r="T27" i="14"/>
  <c r="G62" i="28"/>
  <c r="G56" i="26"/>
  <c r="I23" i="25"/>
  <c r="K47" i="22"/>
  <c r="G32" i="21"/>
  <c r="G27" i="20"/>
  <c r="I42" i="19"/>
  <c r="F11" i="19"/>
  <c r="R70" i="14"/>
  <c r="S51" i="14"/>
  <c r="L28" i="14"/>
  <c r="I32" i="29"/>
  <c r="G15" i="28"/>
  <c r="G39" i="26"/>
  <c r="K40" i="25"/>
  <c r="E61" i="24"/>
  <c r="L54" i="22"/>
  <c r="D20" i="22"/>
  <c r="I66" i="20"/>
  <c r="Q71" i="19"/>
  <c r="Q43" i="19"/>
  <c r="H22" i="19"/>
  <c r="E62" i="16"/>
  <c r="F44" i="15"/>
  <c r="R63" i="14"/>
  <c r="H49" i="14"/>
  <c r="N31" i="14"/>
  <c r="D10" i="29"/>
  <c r="F15" i="28"/>
  <c r="E68" i="26"/>
  <c r="D66" i="25"/>
  <c r="J36" i="25"/>
  <c r="D57" i="24"/>
  <c r="K72" i="22"/>
  <c r="I41" i="22"/>
  <c r="E15" i="22"/>
  <c r="E20" i="21"/>
  <c r="I47" i="20"/>
  <c r="P71" i="19"/>
  <c r="D59" i="19"/>
  <c r="G46" i="19"/>
  <c r="P31" i="19"/>
  <c r="P19" i="19"/>
  <c r="P7" i="19"/>
  <c r="D46" i="16"/>
  <c r="E56" i="15"/>
  <c r="G10" i="15"/>
  <c r="S61" i="14"/>
  <c r="Q51" i="14"/>
  <c r="H42" i="14"/>
  <c r="H30" i="14"/>
  <c r="F20" i="14"/>
  <c r="D10" i="14"/>
  <c r="G32" i="29"/>
  <c r="L61" i="28"/>
  <c r="I21" i="28"/>
  <c r="G41" i="26"/>
  <c r="F67" i="25"/>
  <c r="I36" i="25"/>
  <c r="D45" i="23"/>
  <c r="H59" i="22"/>
  <c r="H41" i="22"/>
  <c r="L25" i="22"/>
  <c r="D9" i="22"/>
  <c r="E39" i="21"/>
  <c r="G66" i="20"/>
  <c r="I40" i="20"/>
  <c r="D15" i="20"/>
  <c r="L64" i="19"/>
  <c r="L52" i="19"/>
  <c r="L40" i="19"/>
  <c r="L28" i="19"/>
  <c r="L16" i="19"/>
  <c r="D39" i="18"/>
  <c r="E63" i="15"/>
  <c r="E27" i="15"/>
  <c r="Q68" i="14"/>
  <c r="F61" i="14"/>
  <c r="U52" i="14"/>
  <c r="Q44" i="14"/>
  <c r="F37" i="14"/>
  <c r="U28" i="14"/>
  <c r="Q20" i="14"/>
  <c r="F13" i="14"/>
  <c r="L69" i="13"/>
  <c r="L57" i="13"/>
  <c r="L45" i="13"/>
  <c r="L33" i="13"/>
  <c r="L21" i="13"/>
  <c r="E57" i="29"/>
  <c r="E30" i="29"/>
  <c r="F68" i="28"/>
  <c r="M35" i="28"/>
  <c r="I8" i="28"/>
  <c r="E25" i="27"/>
  <c r="D51" i="26"/>
  <c r="D15" i="26"/>
  <c r="H60" i="25"/>
  <c r="H44" i="25"/>
  <c r="H28" i="25"/>
  <c r="H12" i="25"/>
  <c r="E44" i="24"/>
  <c r="D44" i="23"/>
  <c r="I60" i="22"/>
  <c r="I42" i="22"/>
  <c r="I24" i="22"/>
  <c r="H30" i="29"/>
  <c r="G35" i="28"/>
  <c r="D48" i="29"/>
  <c r="M45" i="28"/>
  <c r="G22" i="29"/>
  <c r="I18" i="28"/>
  <c r="J26" i="29"/>
  <c r="G44" i="29"/>
  <c r="I23" i="28"/>
  <c r="G37" i="26"/>
  <c r="J43" i="25"/>
  <c r="D10" i="24"/>
  <c r="H39" i="22"/>
  <c r="F42" i="21"/>
  <c r="G34" i="20"/>
  <c r="J50" i="19"/>
  <c r="D24" i="19"/>
  <c r="D55" i="16"/>
  <c r="D16" i="15"/>
  <c r="G46" i="14"/>
  <c r="E24" i="14"/>
  <c r="J60" i="28"/>
  <c r="E54" i="26"/>
  <c r="F18" i="25"/>
  <c r="I40" i="22"/>
  <c r="E30" i="21"/>
  <c r="I25" i="20"/>
  <c r="F39" i="19"/>
  <c r="D66" i="18"/>
  <c r="F70" i="14"/>
  <c r="G51" i="14"/>
  <c r="S27" i="14"/>
  <c r="I30" i="29"/>
  <c r="D12" i="28"/>
  <c r="E37" i="26"/>
  <c r="H39" i="25"/>
  <c r="E57" i="24"/>
  <c r="J53" i="22"/>
  <c r="L18" i="22"/>
  <c r="F63" i="20"/>
  <c r="E71" i="19"/>
  <c r="E43" i="19"/>
  <c r="K21" i="19"/>
  <c r="E58" i="16"/>
  <c r="D42" i="15"/>
  <c r="F63" i="14"/>
  <c r="O48" i="14"/>
  <c r="G71" i="29"/>
  <c r="M66" i="28"/>
  <c r="D13" i="28"/>
  <c r="F63" i="26"/>
  <c r="J64" i="25"/>
  <c r="G35" i="25"/>
  <c r="D53" i="24"/>
  <c r="I71" i="22"/>
  <c r="G40" i="22"/>
  <c r="K12" i="22"/>
  <c r="F15" i="21"/>
  <c r="D46" i="20"/>
  <c r="D71" i="19"/>
  <c r="G58" i="19"/>
  <c r="J45" i="19"/>
  <c r="D31" i="19"/>
  <c r="D19" i="19"/>
  <c r="D7" i="19"/>
  <c r="D42" i="16"/>
  <c r="F51" i="15"/>
  <c r="D47" i="29"/>
  <c r="I25" i="28"/>
  <c r="D72" i="28"/>
  <c r="D61" i="28"/>
  <c r="F34" i="29"/>
  <c r="F33" i="29"/>
  <c r="D27" i="27"/>
  <c r="G22" i="25"/>
  <c r="J52" i="22"/>
  <c r="G25" i="21"/>
  <c r="J62" i="19"/>
  <c r="J14" i="19"/>
  <c r="F30" i="15"/>
  <c r="P43" i="14"/>
  <c r="F35" i="29"/>
  <c r="I71" i="25"/>
  <c r="G57" i="22"/>
  <c r="D11" i="21"/>
  <c r="I54" i="19"/>
  <c r="E66" i="15"/>
  <c r="M57" i="14"/>
  <c r="I25" i="14"/>
  <c r="J45" i="28"/>
  <c r="K68" i="25"/>
  <c r="E14" i="25"/>
  <c r="L48" i="22"/>
  <c r="G39" i="21"/>
  <c r="N60" i="19"/>
  <c r="Q27" i="19"/>
  <c r="E46" i="16"/>
  <c r="E70" i="14"/>
  <c r="P41" i="14"/>
  <c r="D28" i="29"/>
  <c r="J7" i="28"/>
  <c r="E20" i="26"/>
  <c r="D22" i="25"/>
  <c r="D46" i="23"/>
  <c r="G34" i="22"/>
  <c r="E44" i="21"/>
  <c r="H30" i="20"/>
  <c r="J61" i="19"/>
  <c r="M40" i="19"/>
  <c r="G22" i="19"/>
  <c r="D61" i="17"/>
  <c r="F63" i="15"/>
  <c r="D70" i="14"/>
  <c r="D58" i="14"/>
  <c r="M43" i="14"/>
  <c r="Q27" i="14"/>
  <c r="S13" i="14"/>
  <c r="F48" i="29"/>
  <c r="F55" i="28"/>
  <c r="D68" i="26"/>
  <c r="F71" i="25"/>
  <c r="I24" i="25"/>
  <c r="F70" i="22"/>
  <c r="L43" i="22"/>
  <c r="D21" i="22"/>
  <c r="F58" i="21"/>
  <c r="H71" i="20"/>
  <c r="H35" i="20"/>
  <c r="F70" i="19"/>
  <c r="F54" i="19"/>
  <c r="I37" i="19"/>
  <c r="F22" i="19"/>
  <c r="D63" i="18"/>
  <c r="G53" i="15"/>
  <c r="D8" i="15"/>
  <c r="K62" i="14"/>
  <c r="D51" i="14"/>
  <c r="U40" i="14"/>
  <c r="G30" i="14"/>
  <c r="S18" i="14"/>
  <c r="Q8" i="14"/>
  <c r="L59" i="13"/>
  <c r="L42" i="13"/>
  <c r="L27" i="13"/>
  <c r="I61" i="29"/>
  <c r="F23" i="29"/>
  <c r="D47" i="28"/>
  <c r="L11" i="28"/>
  <c r="E13" i="27"/>
  <c r="E34" i="26"/>
  <c r="E63" i="25"/>
  <c r="H40" i="25"/>
  <c r="H20" i="25"/>
  <c r="E52" i="24"/>
  <c r="D8" i="23"/>
  <c r="E52" i="22"/>
  <c r="E28" i="22"/>
  <c r="F65" i="21"/>
  <c r="G24" i="21"/>
  <c r="D56" i="20"/>
  <c r="E25" i="20"/>
  <c r="K68" i="19"/>
  <c r="H57" i="19"/>
  <c r="E46" i="19"/>
  <c r="Q34" i="19"/>
  <c r="E52" i="29"/>
  <c r="I18" i="29"/>
  <c r="I56" i="28"/>
  <c r="M19" i="28"/>
  <c r="D45" i="27"/>
  <c r="D58" i="26"/>
  <c r="F12" i="26"/>
  <c r="J57" i="25"/>
  <c r="D39" i="25"/>
  <c r="G20" i="25"/>
  <c r="D56" i="24"/>
  <c r="D43" i="23"/>
  <c r="H60" i="22"/>
  <c r="J43" i="22"/>
  <c r="F29" i="22"/>
  <c r="L14" i="22"/>
  <c r="D58" i="21"/>
  <c r="D22" i="21"/>
  <c r="F59" i="20"/>
  <c r="F35" i="20"/>
  <c r="F11" i="20"/>
  <c r="J64" i="19"/>
  <c r="P54" i="19"/>
  <c r="G45" i="19"/>
  <c r="M35" i="19"/>
  <c r="D26" i="19"/>
  <c r="J16" i="19"/>
  <c r="D61" i="18"/>
  <c r="D65" i="16"/>
  <c r="D17" i="16"/>
  <c r="D46" i="15"/>
  <c r="D10" i="15"/>
  <c r="L65" i="14"/>
  <c r="T57" i="14"/>
  <c r="P49" i="14"/>
  <c r="L41" i="14"/>
  <c r="T33" i="14"/>
  <c r="P25" i="14"/>
  <c r="L17" i="14"/>
  <c r="T9" i="14"/>
  <c r="J64" i="13"/>
  <c r="J52" i="13"/>
  <c r="J40" i="13"/>
  <c r="J28" i="13"/>
  <c r="J16" i="13"/>
  <c r="D62" i="12"/>
  <c r="D14" i="12"/>
  <c r="E42" i="11"/>
  <c r="D61" i="10"/>
  <c r="D55" i="8"/>
  <c r="E68" i="29"/>
  <c r="D34" i="29"/>
  <c r="I69" i="28"/>
  <c r="G34" i="28"/>
  <c r="J11" i="28"/>
  <c r="E48" i="26"/>
  <c r="E12" i="26"/>
  <c r="F52" i="25"/>
  <c r="F28" i="25"/>
  <c r="D54" i="23"/>
  <c r="G60" i="22"/>
  <c r="G42" i="22"/>
  <c r="G24" i="22"/>
  <c r="E72" i="21"/>
  <c r="E36" i="21"/>
  <c r="I67" i="20"/>
  <c r="I43" i="20"/>
  <c r="I19" i="20"/>
  <c r="L67" i="19"/>
  <c r="L55" i="19"/>
  <c r="L43" i="19"/>
  <c r="L31" i="19"/>
  <c r="L19" i="19"/>
  <c r="L7" i="19"/>
  <c r="D9" i="17"/>
  <c r="G38" i="15"/>
  <c r="Q71" i="14"/>
  <c r="F64" i="14"/>
  <c r="U55" i="14"/>
  <c r="Q47" i="14"/>
  <c r="F40" i="14"/>
  <c r="U31" i="14"/>
  <c r="Q23" i="14"/>
  <c r="F16" i="14"/>
  <c r="U7" i="14"/>
  <c r="I62" i="13"/>
  <c r="I50" i="13"/>
  <c r="I38" i="13"/>
  <c r="I26" i="13"/>
  <c r="I14" i="13"/>
  <c r="D60" i="11"/>
  <c r="D24" i="11"/>
  <c r="D69" i="9"/>
  <c r="F63" i="29"/>
  <c r="F43" i="28"/>
  <c r="F38" i="26"/>
  <c r="H37" i="25"/>
  <c r="E23" i="24"/>
  <c r="D41" i="22"/>
  <c r="F50" i="21"/>
  <c r="D35" i="20"/>
  <c r="K55" i="19"/>
  <c r="I27" i="19"/>
  <c r="D34" i="18"/>
  <c r="E50" i="15"/>
  <c r="F66" i="14"/>
  <c r="D45" i="14"/>
  <c r="U24" i="14"/>
  <c r="R12" i="14"/>
  <c r="K58" i="13"/>
  <c r="K34" i="13"/>
  <c r="G12" i="13"/>
  <c r="E20" i="12"/>
  <c r="F35" i="11"/>
  <c r="D18" i="10"/>
  <c r="E58" i="7"/>
  <c r="L62" i="6"/>
  <c r="L50" i="6"/>
  <c r="L38" i="6"/>
  <c r="L26" i="6"/>
  <c r="L14" i="6"/>
  <c r="F63" i="5"/>
  <c r="F39" i="5"/>
  <c r="F15" i="5"/>
  <c r="F68" i="4"/>
  <c r="F60" i="4"/>
  <c r="F52" i="4"/>
  <c r="F44" i="4"/>
  <c r="F36" i="4"/>
  <c r="F28" i="4"/>
  <c r="F20" i="4"/>
  <c r="F12" i="4"/>
  <c r="AB72" i="3"/>
  <c r="BN70" i="3"/>
  <c r="G69" i="3"/>
  <c r="BE67" i="3"/>
  <c r="CQ65" i="3"/>
  <c r="AV64" i="3"/>
  <c r="CT62" i="3"/>
  <c r="AY61" i="3"/>
  <c r="I49" i="29"/>
  <c r="M16" i="28"/>
  <c r="E38" i="26"/>
  <c r="G37" i="25"/>
  <c r="D23" i="24"/>
  <c r="K33" i="22"/>
  <c r="F21" i="21"/>
  <c r="F14" i="20"/>
  <c r="G48" i="19"/>
  <c r="H21" i="19"/>
  <c r="D17" i="17"/>
  <c r="F26" i="15"/>
  <c r="D57" i="14"/>
  <c r="K37" i="14"/>
  <c r="F21" i="14"/>
  <c r="R9" i="14"/>
  <c r="E61" i="13"/>
  <c r="H45" i="29"/>
  <c r="E72" i="29"/>
  <c r="M69" i="28"/>
  <c r="J55" i="28"/>
  <c r="J32" i="29"/>
  <c r="J28" i="29"/>
  <c r="D15" i="27"/>
  <c r="D21" i="25"/>
  <c r="H51" i="22"/>
  <c r="E11" i="21"/>
  <c r="M61" i="19"/>
  <c r="D12" i="19"/>
  <c r="D28" i="15"/>
  <c r="D43" i="14"/>
  <c r="I28" i="29"/>
  <c r="F70" i="25"/>
  <c r="E56" i="22"/>
  <c r="E65" i="20"/>
  <c r="L53" i="19"/>
  <c r="G56" i="15"/>
  <c r="Q53" i="14"/>
  <c r="F22" i="14"/>
  <c r="G42" i="28"/>
  <c r="H67" i="25"/>
  <c r="H7" i="25"/>
  <c r="L42" i="22"/>
  <c r="E37" i="21"/>
  <c r="Q59" i="19"/>
  <c r="N24" i="19"/>
  <c r="E34" i="16"/>
  <c r="L69" i="14"/>
  <c r="D41" i="14"/>
  <c r="D19" i="29"/>
  <c r="D62" i="27"/>
  <c r="F15" i="26"/>
  <c r="J20" i="25"/>
  <c r="D34" i="23"/>
  <c r="E33" i="22"/>
  <c r="F39" i="21"/>
  <c r="E27" i="20"/>
  <c r="M60" i="19"/>
  <c r="P39" i="19"/>
  <c r="J21" i="19"/>
  <c r="D49" i="17"/>
  <c r="D61" i="15"/>
  <c r="K69" i="14"/>
  <c r="K57" i="14"/>
  <c r="O41" i="14"/>
  <c r="E27" i="14"/>
  <c r="G13" i="14"/>
  <c r="F30" i="29"/>
  <c r="M43" i="28"/>
  <c r="G65" i="26"/>
  <c r="I64" i="25"/>
  <c r="F23" i="25"/>
  <c r="D69" i="22"/>
  <c r="F40" i="22"/>
  <c r="L19" i="22"/>
  <c r="D56" i="21"/>
  <c r="I64" i="20"/>
  <c r="E32" i="20"/>
  <c r="I69" i="19"/>
  <c r="O51" i="19"/>
  <c r="L36" i="19"/>
  <c r="I21" i="19"/>
  <c r="D27" i="18"/>
  <c r="E51" i="15"/>
  <c r="M72" i="14"/>
  <c r="M60" i="14"/>
  <c r="K50" i="14"/>
  <c r="I40" i="14"/>
  <c r="I28" i="14"/>
  <c r="G18" i="14"/>
  <c r="E8" i="14"/>
  <c r="L56" i="13"/>
  <c r="L41" i="13"/>
  <c r="L26" i="13"/>
  <c r="J54" i="29"/>
  <c r="E21" i="29"/>
  <c r="G45" i="28"/>
  <c r="E69" i="27"/>
  <c r="E9" i="27"/>
  <c r="F29" i="26"/>
  <c r="E59" i="25"/>
  <c r="E39" i="25"/>
  <c r="E19" i="25"/>
  <c r="E40" i="24"/>
  <c r="I72" i="22"/>
  <c r="K49" i="22"/>
  <c r="G23" i="22"/>
  <c r="D63" i="21"/>
  <c r="E22" i="21"/>
  <c r="F54" i="20"/>
  <c r="G23" i="20"/>
  <c r="N67" i="19"/>
  <c r="K56" i="19"/>
  <c r="H45" i="19"/>
  <c r="E34" i="19"/>
  <c r="E50" i="29"/>
  <c r="E16" i="29"/>
  <c r="D55" i="28"/>
  <c r="G18" i="28"/>
  <c r="D41" i="27"/>
  <c r="G55" i="26"/>
  <c r="D10" i="26"/>
  <c r="G56" i="25"/>
  <c r="J37" i="25"/>
  <c r="D19" i="25"/>
  <c r="D52" i="24"/>
  <c r="D31" i="23"/>
  <c r="F59" i="22"/>
  <c r="H42" i="22"/>
  <c r="D28" i="22"/>
  <c r="J13" i="22"/>
  <c r="G55" i="21"/>
  <c r="G19" i="21"/>
  <c r="H57" i="20"/>
  <c r="H33" i="20"/>
  <c r="H9" i="20"/>
  <c r="M63" i="19"/>
  <c r="D54" i="19"/>
  <c r="J44" i="19"/>
  <c r="P34" i="19"/>
  <c r="G25" i="19"/>
  <c r="M15" i="19"/>
  <c r="D49" i="18"/>
  <c r="D61" i="16"/>
  <c r="D13" i="16"/>
  <c r="G43" i="15"/>
  <c r="G7" i="15"/>
  <c r="S64" i="14"/>
  <c r="H57" i="14"/>
  <c r="D49" i="14"/>
  <c r="S40" i="14"/>
  <c r="H33" i="14"/>
  <c r="D25" i="14"/>
  <c r="S16" i="14"/>
  <c r="H9" i="14"/>
  <c r="J63" i="13"/>
  <c r="J51" i="13"/>
  <c r="J39" i="13"/>
  <c r="J27" i="13"/>
  <c r="J15" i="13"/>
  <c r="D58" i="12"/>
  <c r="D10" i="12"/>
  <c r="E39" i="11"/>
  <c r="D49" i="10"/>
  <c r="D43" i="8"/>
  <c r="H65" i="29"/>
  <c r="H29" i="29"/>
  <c r="F66" i="28"/>
  <c r="M32" i="28"/>
  <c r="I10" i="28"/>
  <c r="F43" i="26"/>
  <c r="F7" i="26"/>
  <c r="I49" i="25"/>
  <c r="I25" i="25"/>
  <c r="D42" i="23"/>
  <c r="E59" i="22"/>
  <c r="E41" i="22"/>
  <c r="E23" i="22"/>
  <c r="F67" i="21"/>
  <c r="F31" i="21"/>
  <c r="D66" i="20"/>
  <c r="D42" i="20"/>
  <c r="D18" i="20"/>
  <c r="O66" i="19"/>
  <c r="O54" i="19"/>
  <c r="O42" i="19"/>
  <c r="O30" i="19"/>
  <c r="O18" i="19"/>
  <c r="D72" i="18"/>
  <c r="E72" i="15"/>
  <c r="E36" i="15"/>
  <c r="E71" i="14"/>
  <c r="M63" i="14"/>
  <c r="I55" i="14"/>
  <c r="E47" i="14"/>
  <c r="M39" i="14"/>
  <c r="I31" i="14"/>
  <c r="E23" i="14"/>
  <c r="M15" i="14"/>
  <c r="I7" i="14"/>
  <c r="I61" i="13"/>
  <c r="I49" i="13"/>
  <c r="I37" i="13"/>
  <c r="I25" i="13"/>
  <c r="I13" i="13"/>
  <c r="D57" i="11"/>
  <c r="D21" i="11"/>
  <c r="D57" i="9"/>
  <c r="G56" i="29"/>
  <c r="I38" i="28"/>
  <c r="E31" i="26"/>
  <c r="H33" i="25"/>
  <c r="E11" i="24"/>
  <c r="H37" i="22"/>
  <c r="E43" i="21"/>
  <c r="I24" i="20"/>
  <c r="E53" i="19"/>
  <c r="H25" i="19"/>
  <c r="D8" i="18"/>
  <c r="D45" i="15"/>
  <c r="P64" i="14"/>
  <c r="K43" i="14"/>
  <c r="P23" i="14"/>
  <c r="S11" i="14"/>
  <c r="F57" i="13"/>
  <c r="F33" i="13"/>
  <c r="E11" i="13"/>
  <c r="D11" i="12"/>
  <c r="D32" i="11"/>
  <c r="D59" i="9"/>
  <c r="D54" i="7"/>
  <c r="L61" i="6"/>
  <c r="L49" i="6"/>
  <c r="L37" i="6"/>
  <c r="L25" i="6"/>
  <c r="L13" i="6"/>
  <c r="F61" i="5"/>
  <c r="F37" i="5"/>
  <c r="F13" i="5"/>
  <c r="L67" i="4"/>
  <c r="L59" i="4"/>
  <c r="L51" i="4"/>
  <c r="L43" i="4"/>
  <c r="L35" i="4"/>
  <c r="L27" i="4"/>
  <c r="L19" i="4"/>
  <c r="L11" i="4"/>
  <c r="P72" i="3"/>
  <c r="BB70" i="3"/>
  <c r="CN68" i="3"/>
  <c r="AS67" i="3"/>
  <c r="CE65" i="3"/>
  <c r="AJ64" i="3"/>
  <c r="CH62" i="3"/>
  <c r="AM61" i="3"/>
  <c r="J42" i="29"/>
  <c r="J13" i="28"/>
  <c r="D31" i="26"/>
  <c r="G33" i="25"/>
  <c r="D11" i="24"/>
  <c r="E30" i="22"/>
  <c r="E14" i="21"/>
  <c r="E9" i="20"/>
  <c r="P45" i="19"/>
  <c r="J19" i="19"/>
  <c r="E68" i="16"/>
  <c r="E21" i="15"/>
  <c r="K55" i="14"/>
  <c r="P35" i="14"/>
  <c r="I20" i="14"/>
  <c r="U8" i="14"/>
  <c r="N59" i="13"/>
  <c r="H27" i="29"/>
  <c r="E69" i="29"/>
  <c r="J42" i="28"/>
  <c r="G52" i="28"/>
  <c r="J20" i="29"/>
  <c r="G17" i="29"/>
  <c r="F30" i="26"/>
  <c r="G18" i="25"/>
  <c r="D37" i="22"/>
  <c r="G70" i="20"/>
  <c r="P48" i="19"/>
  <c r="J10" i="19"/>
  <c r="E72" i="14"/>
  <c r="M40" i="14"/>
  <c r="G57" i="28"/>
  <c r="F66" i="25"/>
  <c r="E38" i="22"/>
  <c r="I61" i="20"/>
  <c r="L37" i="19"/>
  <c r="F49" i="15"/>
  <c r="I49" i="14"/>
  <c r="F69" i="29"/>
  <c r="E66" i="27"/>
  <c r="K64" i="25"/>
  <c r="E45" i="24"/>
  <c r="F39" i="22"/>
  <c r="I54" i="20"/>
  <c r="H58" i="19"/>
  <c r="Q19" i="19"/>
  <c r="E22" i="16"/>
  <c r="T61" i="14"/>
  <c r="R39" i="14"/>
  <c r="M61" i="28"/>
  <c r="D50" i="27"/>
  <c r="D62" i="25"/>
  <c r="D18" i="25"/>
  <c r="E69" i="22"/>
  <c r="I29" i="22"/>
  <c r="G10" i="21"/>
  <c r="I23" i="20"/>
  <c r="P55" i="19"/>
  <c r="G38" i="19"/>
  <c r="J17" i="19"/>
  <c r="D25" i="17"/>
  <c r="G46" i="15"/>
  <c r="F68" i="14"/>
  <c r="O53" i="14"/>
  <c r="S37" i="14"/>
  <c r="S25" i="14"/>
  <c r="I11" i="14"/>
  <c r="G23" i="29"/>
  <c r="L31" i="28"/>
  <c r="D56" i="26"/>
  <c r="I60" i="25"/>
  <c r="F19" i="25"/>
  <c r="L61" i="22"/>
  <c r="J36" i="22"/>
  <c r="H17" i="22"/>
  <c r="F46" i="21"/>
  <c r="F61" i="20"/>
  <c r="I28" i="20"/>
  <c r="F66" i="19"/>
  <c r="I49" i="19"/>
  <c r="F34" i="19"/>
  <c r="F18" i="19"/>
  <c r="D72" i="17"/>
  <c r="D44" i="15"/>
  <c r="O70" i="14"/>
  <c r="H59" i="14"/>
  <c r="F49" i="14"/>
  <c r="K38" i="14"/>
  <c r="D27" i="14"/>
  <c r="U16" i="14"/>
  <c r="L71" i="13"/>
  <c r="L54" i="13"/>
  <c r="L39" i="13"/>
  <c r="L23" i="13"/>
  <c r="F50" i="29"/>
  <c r="I16" i="29"/>
  <c r="I40" i="28"/>
  <c r="E61" i="27"/>
  <c r="E70" i="26"/>
  <c r="E22" i="26"/>
  <c r="H56" i="25"/>
  <c r="H36" i="25"/>
  <c r="E15" i="25"/>
  <c r="E32" i="24"/>
  <c r="E70" i="22"/>
  <c r="E46" i="22"/>
  <c r="K19" i="22"/>
  <c r="E58" i="21"/>
  <c r="D15" i="21"/>
  <c r="G47" i="20"/>
  <c r="F18" i="20"/>
  <c r="E66" i="19"/>
  <c r="Q54" i="19"/>
  <c r="N43" i="19"/>
  <c r="N31" i="19"/>
  <c r="E43" i="29"/>
  <c r="I11" i="29"/>
  <c r="L51" i="28"/>
  <c r="M13" i="28"/>
  <c r="D29" i="27"/>
  <c r="D46" i="26"/>
  <c r="G72" i="25"/>
  <c r="J53" i="25"/>
  <c r="D35" i="25"/>
  <c r="D15" i="25"/>
  <c r="D40" i="24"/>
  <c r="D7" i="23"/>
  <c r="L56" i="22"/>
  <c r="D40" i="22"/>
  <c r="J25" i="22"/>
  <c r="F11" i="22"/>
  <c r="F48" i="21"/>
  <c r="F12" i="21"/>
  <c r="G52" i="20"/>
  <c r="G28" i="20"/>
  <c r="M71" i="19"/>
  <c r="D62" i="19"/>
  <c r="J52" i="19"/>
  <c r="P42" i="19"/>
  <c r="G33" i="19"/>
  <c r="M23" i="19"/>
  <c r="D14" i="19"/>
  <c r="D25" i="18"/>
  <c r="D53" i="16"/>
  <c r="F72" i="15"/>
  <c r="F36" i="15"/>
  <c r="R71" i="14"/>
  <c r="N63" i="14"/>
  <c r="J55" i="14"/>
  <c r="R47" i="14"/>
  <c r="N39" i="14"/>
  <c r="J31" i="14"/>
  <c r="R23" i="14"/>
  <c r="N15" i="14"/>
  <c r="J7" i="14"/>
  <c r="J61" i="13"/>
  <c r="J49" i="13"/>
  <c r="J37" i="13"/>
  <c r="J25" i="13"/>
  <c r="J13" i="13"/>
  <c r="D50" i="12"/>
  <c r="E69" i="11"/>
  <c r="E33" i="11"/>
  <c r="D25" i="10"/>
  <c r="D19" i="8"/>
  <c r="D61" i="29"/>
  <c r="D25" i="29"/>
  <c r="J51" i="28"/>
  <c r="I28" i="28"/>
  <c r="F7" i="28"/>
  <c r="G38" i="26"/>
  <c r="I69" i="25"/>
  <c r="I45" i="25"/>
  <c r="I21" i="25"/>
  <c r="D18" i="23"/>
  <c r="I55" i="22"/>
  <c r="I37" i="22"/>
  <c r="I19" i="22"/>
  <c r="G62" i="21"/>
  <c r="G26" i="21"/>
  <c r="H62" i="20"/>
  <c r="H38" i="20"/>
  <c r="H14" i="20"/>
  <c r="I64" i="19"/>
  <c r="I52" i="19"/>
  <c r="I40" i="19"/>
  <c r="I28" i="19"/>
  <c r="I16" i="19"/>
  <c r="D48" i="18"/>
  <c r="D65" i="15"/>
  <c r="D29" i="15"/>
  <c r="S69" i="14"/>
  <c r="H62" i="14"/>
  <c r="D54" i="14"/>
  <c r="S45" i="14"/>
  <c r="H38" i="14"/>
  <c r="D30" i="14"/>
  <c r="S21" i="14"/>
  <c r="H14" i="14"/>
  <c r="I71" i="13"/>
  <c r="I59" i="13"/>
  <c r="I47" i="13"/>
  <c r="I35" i="13"/>
  <c r="I23" i="13"/>
  <c r="I11" i="13"/>
  <c r="D51" i="11"/>
  <c r="D15" i="11"/>
  <c r="D33" i="9"/>
  <c r="F36" i="29"/>
  <c r="D21" i="28"/>
  <c r="G9" i="26"/>
  <c r="H25" i="25"/>
  <c r="D17" i="23"/>
  <c r="F30" i="22"/>
  <c r="G21" i="21"/>
  <c r="G14" i="20"/>
  <c r="H48" i="19"/>
  <c r="N21" i="19"/>
  <c r="D18" i="17"/>
  <c r="E33" i="15"/>
  <c r="N61" i="14"/>
  <c r="N40" i="14"/>
  <c r="I21" i="14"/>
  <c r="U9" i="14"/>
  <c r="F53" i="13"/>
  <c r="F29" i="13"/>
  <c r="K7" i="13"/>
  <c r="D68" i="11"/>
  <c r="D25" i="11"/>
  <c r="D29" i="9"/>
  <c r="L71" i="6"/>
  <c r="L59" i="6"/>
  <c r="L47" i="6"/>
  <c r="L35" i="6"/>
  <c r="L23" i="6"/>
  <c r="L11" i="6"/>
  <c r="F57" i="5"/>
  <c r="F33" i="5"/>
  <c r="F9" i="5"/>
  <c r="F66" i="4"/>
  <c r="F58" i="4"/>
  <c r="F50" i="4"/>
  <c r="F42" i="4"/>
  <c r="F34" i="4"/>
  <c r="F26" i="4"/>
  <c r="F18" i="4"/>
  <c r="F10" i="4"/>
  <c r="BY71" i="3"/>
  <c r="AD70" i="3"/>
  <c r="BP68" i="3"/>
  <c r="U67" i="3"/>
  <c r="BG65" i="3"/>
  <c r="L64" i="3"/>
  <c r="BJ62" i="3"/>
  <c r="O61" i="3"/>
  <c r="F29" i="29"/>
  <c r="D7" i="28"/>
  <c r="F9" i="26"/>
  <c r="G25" i="25"/>
  <c r="D16" i="23"/>
  <c r="G19" i="22"/>
  <c r="I65" i="20"/>
  <c r="P69" i="19"/>
  <c r="D41" i="19"/>
  <c r="K15" i="19"/>
  <c r="D40" i="16"/>
  <c r="F9" i="15"/>
  <c r="N52" i="14"/>
  <c r="P32" i="14"/>
  <c r="K18" i="14"/>
  <c r="D7" i="14"/>
  <c r="H12" i="29"/>
  <c r="H55" i="29"/>
  <c r="G39" i="28"/>
  <c r="M46" i="28"/>
  <c r="J68" i="28"/>
  <c r="G44" i="28"/>
  <c r="F18" i="26"/>
  <c r="D70" i="24"/>
  <c r="D25" i="22"/>
  <c r="I44" i="20"/>
  <c r="G47" i="19"/>
  <c r="D8" i="19"/>
  <c r="M64" i="14"/>
  <c r="P31" i="14"/>
  <c r="L50" i="28"/>
  <c r="I47" i="25"/>
  <c r="I22" i="22"/>
  <c r="D36" i="20"/>
  <c r="F35" i="19"/>
  <c r="E42" i="15"/>
  <c r="J42" i="14"/>
  <c r="I48" i="29"/>
  <c r="E62" i="27"/>
  <c r="K60" i="25"/>
  <c r="D71" i="23"/>
  <c r="H28" i="22"/>
  <c r="D53" i="20"/>
  <c r="Q55" i="19"/>
  <c r="Q11" i="19"/>
  <c r="G63" i="15"/>
  <c r="H61" i="14"/>
  <c r="M38" i="14"/>
  <c r="L48" i="28"/>
  <c r="D26" i="27"/>
  <c r="J60" i="25"/>
  <c r="G15" i="25"/>
  <c r="K60" i="22"/>
  <c r="K18" i="22"/>
  <c r="E8" i="21"/>
  <c r="F20" i="20"/>
  <c r="D55" i="19"/>
  <c r="M36" i="19"/>
  <c r="M16" i="19"/>
  <c r="D70" i="16"/>
  <c r="E44" i="15"/>
  <c r="M67" i="14"/>
  <c r="E51" i="14"/>
  <c r="G37" i="14"/>
  <c r="G25" i="14"/>
  <c r="K9" i="14"/>
  <c r="F21" i="29"/>
  <c r="F30" i="28"/>
  <c r="E39" i="26"/>
  <c r="F59" i="25"/>
  <c r="I16" i="25"/>
  <c r="F58" i="22"/>
  <c r="H35" i="22"/>
  <c r="F16" i="22"/>
  <c r="F34" i="21"/>
  <c r="H59" i="20"/>
  <c r="D27" i="20"/>
  <c r="O63" i="19"/>
  <c r="L48" i="19"/>
  <c r="I33" i="19"/>
  <c r="O15" i="19"/>
  <c r="D60" i="17"/>
  <c r="G41" i="15"/>
  <c r="E68" i="14"/>
  <c r="O58" i="14"/>
  <c r="M48" i="14"/>
  <c r="M36" i="14"/>
  <c r="K26" i="14"/>
  <c r="I16" i="14"/>
  <c r="L68" i="13"/>
  <c r="L53" i="13"/>
  <c r="L38" i="13"/>
  <c r="L20" i="13"/>
  <c r="E48" i="29"/>
  <c r="F14" i="29"/>
  <c r="I34" i="28"/>
  <c r="E57" i="27"/>
  <c r="F65" i="26"/>
  <c r="G12" i="26"/>
  <c r="E55" i="25"/>
  <c r="E35" i="25"/>
  <c r="E11" i="25"/>
  <c r="E28" i="24"/>
  <c r="K67" i="22"/>
  <c r="G41" i="22"/>
  <c r="I18" i="22"/>
  <c r="F53" i="21"/>
  <c r="E10" i="21"/>
  <c r="D44" i="20"/>
  <c r="H16" i="20"/>
  <c r="H65" i="19"/>
  <c r="E54" i="19"/>
  <c r="E42" i="19"/>
  <c r="E30" i="19"/>
  <c r="E41" i="29"/>
  <c r="I9" i="29"/>
  <c r="I48" i="28"/>
  <c r="J10" i="28"/>
  <c r="D21" i="27"/>
  <c r="G43" i="26"/>
  <c r="D71" i="25"/>
  <c r="G52" i="25"/>
  <c r="G32" i="25"/>
  <c r="G12" i="25"/>
  <c r="D36" i="24"/>
  <c r="H72" i="22"/>
  <c r="J55" i="22"/>
  <c r="L38" i="22"/>
  <c r="H24" i="22"/>
  <c r="D10" i="22"/>
  <c r="D46" i="21"/>
  <c r="D10" i="21"/>
  <c r="I50" i="20"/>
  <c r="I26" i="20"/>
  <c r="P70" i="19"/>
  <c r="G61" i="19"/>
  <c r="M51" i="19"/>
  <c r="D42" i="19"/>
  <c r="J32" i="19"/>
  <c r="P22" i="19"/>
  <c r="G13" i="19"/>
  <c r="D13" i="18"/>
  <c r="D49" i="16"/>
  <c r="D70" i="15"/>
  <c r="D34" i="15"/>
  <c r="F71" i="14"/>
  <c r="U62" i="14"/>
  <c r="Q54" i="14"/>
  <c r="F47" i="14"/>
  <c r="U38" i="14"/>
  <c r="Q30" i="14"/>
  <c r="F23" i="14"/>
  <c r="U14" i="14"/>
  <c r="J72" i="13"/>
  <c r="J60" i="13"/>
  <c r="J48" i="13"/>
  <c r="J36" i="13"/>
  <c r="J24" i="13"/>
  <c r="J12" i="13"/>
  <c r="D46" i="12"/>
  <c r="E66" i="11"/>
  <c r="E30" i="11"/>
  <c r="D13" i="10"/>
  <c r="D7" i="8"/>
  <c r="H56" i="29"/>
  <c r="H20" i="29"/>
  <c r="M49" i="28"/>
  <c r="J25" i="28"/>
  <c r="E72" i="26"/>
  <c r="E36" i="26"/>
  <c r="F68" i="25"/>
  <c r="F44" i="25"/>
  <c r="F20" i="25"/>
  <c r="G72" i="22"/>
  <c r="G54" i="22"/>
  <c r="G36" i="22"/>
  <c r="G18" i="22"/>
  <c r="E60" i="21"/>
  <c r="E24" i="21"/>
  <c r="E59" i="20"/>
  <c r="E35" i="20"/>
  <c r="E11" i="20"/>
  <c r="L63" i="19"/>
  <c r="L51" i="19"/>
  <c r="L39" i="19"/>
  <c r="L27" i="19"/>
  <c r="L15" i="19"/>
  <c r="D36" i="18"/>
  <c r="G62" i="15"/>
  <c r="G26" i="15"/>
  <c r="G69" i="14"/>
  <c r="O61" i="14"/>
  <c r="K53" i="14"/>
  <c r="G45" i="14"/>
  <c r="O37" i="14"/>
  <c r="K29" i="14"/>
  <c r="G21" i="14"/>
  <c r="O13" i="14"/>
  <c r="I70" i="13"/>
  <c r="I58" i="13"/>
  <c r="I46" i="13"/>
  <c r="I34" i="13"/>
  <c r="I22" i="13"/>
  <c r="I10" i="13"/>
  <c r="D48" i="11"/>
  <c r="D12" i="11"/>
  <c r="D21" i="9"/>
  <c r="G29" i="29"/>
  <c r="E64" i="27"/>
  <c r="H69" i="25"/>
  <c r="H21" i="25"/>
  <c r="L69" i="22"/>
  <c r="J26" i="22"/>
  <c r="F14" i="21"/>
  <c r="F9" i="20"/>
  <c r="Q45" i="19"/>
  <c r="K19" i="19"/>
  <c r="E69" i="16"/>
  <c r="D27" i="15"/>
  <c r="G60" i="14"/>
  <c r="S38" i="14"/>
  <c r="J20" i="14"/>
  <c r="D8" i="14"/>
  <c r="K50" i="13"/>
  <c r="K26" i="13"/>
  <c r="E68" i="12"/>
  <c r="F64" i="11"/>
  <c r="F21" i="11"/>
  <c r="D15" i="9"/>
  <c r="L70" i="6"/>
  <c r="L58" i="6"/>
  <c r="L46" i="6"/>
  <c r="L34" i="6"/>
  <c r="L22" i="6"/>
  <c r="L10" i="6"/>
  <c r="F55" i="5"/>
  <c r="F31" i="5"/>
  <c r="F7" i="5"/>
  <c r="L65" i="4"/>
  <c r="L57" i="4"/>
  <c r="L49" i="4"/>
  <c r="L41" i="4"/>
  <c r="L33" i="4"/>
  <c r="L25" i="4"/>
  <c r="L17" i="4"/>
  <c r="L9" i="4"/>
  <c r="BM71" i="3"/>
  <c r="R70" i="3"/>
  <c r="BD68" i="3"/>
  <c r="I67" i="3"/>
  <c r="AU65" i="3"/>
  <c r="CS63" i="3"/>
  <c r="AX62" i="3"/>
  <c r="BX60" i="3"/>
  <c r="I22" i="29"/>
  <c r="D64" i="27"/>
  <c r="G69" i="25"/>
  <c r="G21" i="25"/>
  <c r="K69" i="22"/>
  <c r="K15" i="22"/>
  <c r="H60" i="20"/>
  <c r="J67" i="19"/>
  <c r="M38" i="19"/>
  <c r="O13" i="19"/>
  <c r="E31" i="16"/>
  <c r="G72" i="14"/>
  <c r="S50" i="14"/>
  <c r="G31" i="14"/>
  <c r="J17" i="14"/>
  <c r="N71" i="13"/>
  <c r="D29" i="29"/>
  <c r="D24" i="29"/>
  <c r="I54" i="28"/>
  <c r="M47" i="28"/>
  <c r="E35" i="26"/>
  <c r="D25" i="23"/>
  <c r="E72" i="20"/>
  <c r="P32" i="19"/>
  <c r="Q72" i="14"/>
  <c r="F53" i="29"/>
  <c r="I67" i="25"/>
  <c r="I10" i="22"/>
  <c r="I38" i="19"/>
  <c r="H68" i="14"/>
  <c r="H71" i="29"/>
  <c r="D66" i="26"/>
  <c r="E53" i="24"/>
  <c r="D54" i="21"/>
  <c r="E59" i="19"/>
  <c r="D65" i="18"/>
  <c r="M62" i="14"/>
  <c r="D64" i="29"/>
  <c r="D54" i="27"/>
  <c r="J44" i="25"/>
  <c r="G70" i="22"/>
  <c r="G58" i="21"/>
  <c r="G25" i="20"/>
  <c r="M48" i="19"/>
  <c r="G18" i="19"/>
  <c r="D30" i="16"/>
  <c r="R68" i="14"/>
  <c r="U47" i="14"/>
  <c r="L26" i="14"/>
  <c r="J61" i="29"/>
  <c r="J37" i="28"/>
  <c r="E27" i="26"/>
  <c r="I20" i="25"/>
  <c r="F52" i="22"/>
  <c r="J18" i="22"/>
  <c r="F22" i="21"/>
  <c r="G30" i="20"/>
  <c r="O59" i="19"/>
  <c r="O35" i="19"/>
  <c r="O11" i="19"/>
  <c r="F46" i="15"/>
  <c r="N65" i="14"/>
  <c r="R49" i="14"/>
  <c r="J33" i="14"/>
  <c r="N17" i="14"/>
  <c r="L64" i="13"/>
  <c r="L40" i="13"/>
  <c r="L16" i="13"/>
  <c r="J18" i="29"/>
  <c r="G24" i="28"/>
  <c r="G72" i="26"/>
  <c r="K69" i="25"/>
  <c r="K37" i="25"/>
  <c r="E72" i="24"/>
  <c r="G71" i="22"/>
  <c r="G35" i="22"/>
  <c r="G60" i="21"/>
  <c r="H64" i="20"/>
  <c r="D20" i="20"/>
  <c r="H61" i="19"/>
  <c r="K44" i="19"/>
  <c r="I63" i="29"/>
  <c r="E14" i="29"/>
  <c r="J28" i="28"/>
  <c r="D33" i="27"/>
  <c r="G31" i="26"/>
  <c r="D55" i="25"/>
  <c r="J25" i="25"/>
  <c r="D44" i="24"/>
  <c r="H66" i="22"/>
  <c r="F41" i="22"/>
  <c r="J19" i="22"/>
  <c r="E53" i="21"/>
  <c r="E66" i="20"/>
  <c r="E30" i="20"/>
  <c r="M67" i="19"/>
  <c r="G53" i="19"/>
  <c r="P38" i="19"/>
  <c r="J24" i="19"/>
  <c r="D10" i="19"/>
  <c r="D57" i="16"/>
  <c r="D58" i="15"/>
  <c r="K72" i="14"/>
  <c r="K60" i="14"/>
  <c r="K48" i="14"/>
  <c r="K36" i="14"/>
  <c r="K24" i="14"/>
  <c r="K12" i="14"/>
  <c r="J62" i="13"/>
  <c r="J44" i="13"/>
  <c r="J26" i="13"/>
  <c r="J8" i="13"/>
  <c r="E72" i="11"/>
  <c r="E18" i="11"/>
  <c r="D31" i="8"/>
  <c r="G45" i="29"/>
  <c r="M54" i="28"/>
  <c r="F18" i="28"/>
  <c r="D41" i="26"/>
  <c r="F60" i="25"/>
  <c r="F24" i="25"/>
  <c r="G66" i="22"/>
  <c r="K38" i="22"/>
  <c r="G12" i="22"/>
  <c r="D29" i="21"/>
  <c r="F52" i="20"/>
  <c r="F16" i="20"/>
  <c r="L59" i="19"/>
  <c r="F41" i="19"/>
  <c r="L23" i="19"/>
  <c r="D60" i="18"/>
  <c r="G50" i="15"/>
  <c r="L70" i="14"/>
  <c r="L58" i="14"/>
  <c r="L46" i="14"/>
  <c r="L34" i="14"/>
  <c r="L22" i="14"/>
  <c r="L10" i="14"/>
  <c r="I60" i="13"/>
  <c r="I42" i="13"/>
  <c r="I24" i="13"/>
  <c r="D72" i="11"/>
  <c r="D18" i="11"/>
  <c r="D42" i="8"/>
  <c r="L29" i="28"/>
  <c r="H53" i="25"/>
  <c r="D53" i="23"/>
  <c r="F12" i="22"/>
  <c r="H19" i="20"/>
  <c r="H36" i="19"/>
  <c r="D44" i="17"/>
  <c r="H72" i="14"/>
  <c r="U41" i="14"/>
  <c r="N16" i="14"/>
  <c r="K54" i="13"/>
  <c r="K18" i="13"/>
  <c r="F71" i="11"/>
  <c r="D7" i="11"/>
  <c r="L72" i="6"/>
  <c r="L54" i="6"/>
  <c r="L36" i="6"/>
  <c r="L18" i="6"/>
  <c r="F59" i="5"/>
  <c r="F23" i="5"/>
  <c r="R66" i="4"/>
  <c r="R54" i="4"/>
  <c r="R42" i="4"/>
  <c r="R30" i="4"/>
  <c r="R18" i="4"/>
  <c r="BX72" i="3"/>
  <c r="AP70" i="3"/>
  <c r="H68" i="3"/>
  <c r="BS65" i="3"/>
  <c r="AW63" i="3"/>
  <c r="AA61" i="3"/>
  <c r="L67" i="28"/>
  <c r="G16" i="26"/>
  <c r="D71" i="24"/>
  <c r="I26" i="22"/>
  <c r="D40" i="20"/>
  <c r="J43" i="19"/>
  <c r="D59" i="18"/>
  <c r="D15" i="15"/>
  <c r="H43" i="14"/>
  <c r="H19" i="14"/>
  <c r="H66" i="13"/>
  <c r="N47" i="13"/>
  <c r="N31" i="13"/>
  <c r="N15" i="13"/>
  <c r="E29" i="12"/>
  <c r="D45" i="10"/>
  <c r="D11" i="8"/>
  <c r="E13" i="7"/>
  <c r="E51" i="5"/>
  <c r="E27" i="5"/>
  <c r="E70" i="4"/>
  <c r="E46" i="4"/>
  <c r="E22" i="4"/>
  <c r="AY72" i="3"/>
  <c r="BM70" i="3"/>
  <c r="R69" i="3"/>
  <c r="BD67" i="3"/>
  <c r="I66" i="3"/>
  <c r="AU64" i="3"/>
  <c r="CS62" i="3"/>
  <c r="AX61" i="3"/>
  <c r="BX59" i="3"/>
  <c r="Q58" i="3"/>
  <c r="BC56" i="3"/>
  <c r="H55" i="3"/>
  <c r="AT53" i="3"/>
  <c r="CR51" i="3"/>
  <c r="AW50" i="3"/>
  <c r="CU48" i="3"/>
  <c r="AB47" i="3"/>
  <c r="BN45" i="3"/>
  <c r="J57" i="28"/>
  <c r="F52" i="26"/>
  <c r="F45" i="25"/>
  <c r="J69" i="22"/>
  <c r="H26" i="22"/>
  <c r="E21" i="21"/>
  <c r="E14" i="20"/>
  <c r="I43" i="19"/>
  <c r="N13" i="19"/>
  <c r="E29" i="16"/>
  <c r="F72" i="14"/>
  <c r="H52" i="14"/>
  <c r="H34" i="14"/>
  <c r="G19" i="14"/>
  <c r="S7" i="14"/>
  <c r="G50" i="13"/>
  <c r="G26" i="13"/>
  <c r="E72" i="12"/>
  <c r="F67" i="11"/>
  <c r="F24" i="11"/>
  <c r="D27" i="9"/>
  <c r="D45" i="7"/>
  <c r="J70" i="6"/>
  <c r="J58" i="6"/>
  <c r="J46" i="6"/>
  <c r="J34" i="6"/>
  <c r="J22" i="6"/>
  <c r="J10" i="6"/>
  <c r="D55" i="5"/>
  <c r="D31" i="5"/>
  <c r="D7" i="5"/>
  <c r="J65" i="4"/>
  <c r="J57" i="4"/>
  <c r="J49" i="4"/>
  <c r="J41" i="4"/>
  <c r="J33" i="4"/>
  <c r="J25" i="4"/>
  <c r="J17" i="4"/>
  <c r="J9" i="4"/>
  <c r="CU71" i="3"/>
  <c r="AB70" i="3"/>
  <c r="BN68" i="3"/>
  <c r="G67" i="3"/>
  <c r="BE65" i="3"/>
  <c r="CQ63" i="3"/>
  <c r="G72" i="28"/>
  <c r="E15" i="27"/>
  <c r="E57" i="25"/>
  <c r="E9" i="25"/>
  <c r="E55" i="22"/>
  <c r="E64" i="21"/>
  <c r="H34" i="20"/>
  <c r="H55" i="19"/>
  <c r="N26" i="19"/>
  <c r="D67" i="17"/>
  <c r="D8" i="29"/>
  <c r="H22" i="29"/>
  <c r="I42" i="28"/>
  <c r="L46" i="28"/>
  <c r="G70" i="25"/>
  <c r="D13" i="23"/>
  <c r="D43" i="20"/>
  <c r="D32" i="19"/>
  <c r="T63" i="14"/>
  <c r="I46" i="29"/>
  <c r="F46" i="25"/>
  <c r="D71" i="21"/>
  <c r="I34" i="19"/>
  <c r="E65" i="14"/>
  <c r="I41" i="29"/>
  <c r="D54" i="26"/>
  <c r="D47" i="23"/>
  <c r="G51" i="21"/>
  <c r="K53" i="19"/>
  <c r="D53" i="18"/>
  <c r="Q58" i="14"/>
  <c r="D55" i="29"/>
  <c r="D14" i="27"/>
  <c r="J40" i="25"/>
  <c r="I59" i="22"/>
  <c r="E56" i="21"/>
  <c r="H18" i="20"/>
  <c r="P47" i="19"/>
  <c r="D15" i="19"/>
  <c r="D26" i="16"/>
  <c r="H66" i="14"/>
  <c r="D46" i="14"/>
  <c r="D22" i="14"/>
  <c r="G59" i="29"/>
  <c r="M25" i="28"/>
  <c r="F22" i="26"/>
  <c r="I12" i="25"/>
  <c r="J48" i="22"/>
  <c r="L13" i="22"/>
  <c r="D20" i="21"/>
  <c r="E20" i="20"/>
  <c r="F58" i="19"/>
  <c r="O31" i="19"/>
  <c r="F10" i="19"/>
  <c r="F34" i="15"/>
  <c r="U64" i="14"/>
  <c r="H47" i="14"/>
  <c r="Q32" i="14"/>
  <c r="D15" i="14"/>
  <c r="L63" i="13"/>
  <c r="L36" i="13"/>
  <c r="E71" i="29"/>
  <c r="J9" i="29"/>
  <c r="L22" i="28"/>
  <c r="G60" i="26"/>
  <c r="H68" i="25"/>
  <c r="H32" i="25"/>
  <c r="E68" i="24"/>
  <c r="G65" i="22"/>
  <c r="E34" i="22"/>
  <c r="D51" i="21"/>
  <c r="E61" i="20"/>
  <c r="E13" i="20"/>
  <c r="K60" i="19"/>
  <c r="H41" i="19"/>
  <c r="E61" i="29"/>
  <c r="E7" i="29"/>
  <c r="D27" i="28"/>
  <c r="D17" i="27"/>
  <c r="E29" i="26"/>
  <c r="D51" i="25"/>
  <c r="G24" i="25"/>
  <c r="D32" i="24"/>
  <c r="F65" i="22"/>
  <c r="J37" i="22"/>
  <c r="H18" i="22"/>
  <c r="G43" i="21"/>
  <c r="G64" i="20"/>
  <c r="D25" i="20"/>
  <c r="P66" i="19"/>
  <c r="P50" i="19"/>
  <c r="D38" i="19"/>
  <c r="D22" i="19"/>
  <c r="G9" i="19"/>
  <c r="D45" i="16"/>
  <c r="G55" i="15"/>
  <c r="M70" i="14"/>
  <c r="R59" i="14"/>
  <c r="M46" i="14"/>
  <c r="R35" i="14"/>
  <c r="M22" i="14"/>
  <c r="R11" i="14"/>
  <c r="J59" i="13"/>
  <c r="J43" i="13"/>
  <c r="J23" i="13"/>
  <c r="J7" i="13"/>
  <c r="E63" i="11"/>
  <c r="E15" i="11"/>
  <c r="D72" i="7"/>
  <c r="D43" i="29"/>
  <c r="G48" i="28"/>
  <c r="D17" i="28"/>
  <c r="F31" i="26"/>
  <c r="I57" i="25"/>
  <c r="I17" i="25"/>
  <c r="E65" i="22"/>
  <c r="E35" i="22"/>
  <c r="E11" i="22"/>
  <c r="F19" i="21"/>
  <c r="H50" i="20"/>
  <c r="G9" i="20"/>
  <c r="O58" i="19"/>
  <c r="O38" i="19"/>
  <c r="O22" i="19"/>
  <c r="D24" i="18"/>
  <c r="E48" i="15"/>
  <c r="N68" i="14"/>
  <c r="S57" i="14"/>
  <c r="N44" i="14"/>
  <c r="S33" i="14"/>
  <c r="N20" i="14"/>
  <c r="S9" i="14"/>
  <c r="I57" i="13"/>
  <c r="I41" i="13"/>
  <c r="I21" i="13"/>
  <c r="D69" i="11"/>
  <c r="D9" i="11"/>
  <c r="D30" i="8"/>
  <c r="E52" i="27"/>
  <c r="H49" i="25"/>
  <c r="F66" i="22"/>
  <c r="J8" i="22"/>
  <c r="H72" i="19"/>
  <c r="Q33" i="19"/>
  <c r="D60" i="16"/>
  <c r="T70" i="14"/>
  <c r="L37" i="14"/>
  <c r="O15" i="14"/>
  <c r="F49" i="13"/>
  <c r="F17" i="13"/>
  <c r="D61" i="11"/>
  <c r="D62" i="10"/>
  <c r="L69" i="6"/>
  <c r="L53" i="6"/>
  <c r="L33" i="6"/>
  <c r="L17" i="6"/>
  <c r="F53" i="5"/>
  <c r="F21" i="5"/>
  <c r="R64" i="4"/>
  <c r="F54" i="4"/>
  <c r="R40" i="4"/>
  <c r="F30" i="4"/>
  <c r="R16" i="4"/>
  <c r="BL72" i="3"/>
  <c r="F70" i="3"/>
  <c r="CO67" i="3"/>
  <c r="AI65" i="3"/>
  <c r="AK63" i="3"/>
  <c r="BL60" i="3"/>
  <c r="L62" i="28"/>
  <c r="G65" i="25"/>
  <c r="D59" i="24"/>
  <c r="E12" i="22"/>
  <c r="I29" i="20"/>
  <c r="G36" i="19"/>
  <c r="D33" i="18"/>
  <c r="N70" i="14"/>
  <c r="T41" i="14"/>
  <c r="M16" i="14"/>
  <c r="E65" i="13"/>
  <c r="H46" i="13"/>
  <c r="H30" i="13"/>
  <c r="L14" i="13"/>
  <c r="D20" i="12"/>
  <c r="D31" i="10"/>
  <c r="E67" i="7"/>
  <c r="E9" i="7"/>
  <c r="E49" i="5"/>
  <c r="E25" i="5"/>
  <c r="E68" i="4"/>
  <c r="E44" i="4"/>
  <c r="E20" i="4"/>
  <c r="AM72" i="3"/>
  <c r="BA70" i="3"/>
  <c r="F69" i="3"/>
  <c r="AR67" i="3"/>
  <c r="CD65" i="3"/>
  <c r="AI64" i="3"/>
  <c r="CG62" i="3"/>
  <c r="AL61" i="3"/>
  <c r="BL59" i="3"/>
  <c r="E58" i="3"/>
  <c r="AQ56" i="3"/>
  <c r="CO54" i="3"/>
  <c r="AH53" i="3"/>
  <c r="CF51" i="3"/>
  <c r="AK50" i="3"/>
  <c r="CI48" i="3"/>
  <c r="P47" i="3"/>
  <c r="BB45" i="3"/>
  <c r="M52" i="28"/>
  <c r="E45" i="26"/>
  <c r="F41" i="25"/>
  <c r="D66" i="22"/>
  <c r="L22" i="22"/>
  <c r="D14" i="21"/>
  <c r="D9" i="20"/>
  <c r="L38" i="19"/>
  <c r="K11" i="19"/>
  <c r="D20" i="16"/>
  <c r="K70" i="14"/>
  <c r="R50" i="14"/>
  <c r="M32" i="14"/>
  <c r="J18" i="14"/>
  <c r="M71" i="13"/>
  <c r="M47" i="13"/>
  <c r="M23" i="13"/>
  <c r="D63" i="12"/>
  <c r="D64" i="11"/>
  <c r="F20" i="11"/>
  <c r="D13" i="9"/>
  <c r="D41" i="7"/>
  <c r="J69" i="6"/>
  <c r="J57" i="6"/>
  <c r="J45" i="6"/>
  <c r="J33" i="6"/>
  <c r="J21" i="6"/>
  <c r="J9" i="6"/>
  <c r="D53" i="5"/>
  <c r="D29" i="5"/>
  <c r="P72" i="4"/>
  <c r="P64" i="4"/>
  <c r="P56" i="4"/>
  <c r="P48" i="4"/>
  <c r="P40" i="4"/>
  <c r="P32" i="4"/>
  <c r="P24" i="4"/>
  <c r="P16" i="4"/>
  <c r="P8" i="4"/>
  <c r="CI71" i="3"/>
  <c r="P70" i="3"/>
  <c r="BB68" i="3"/>
  <c r="CN66" i="3"/>
  <c r="AS65" i="3"/>
  <c r="CE63" i="3"/>
  <c r="G67" i="28"/>
  <c r="G66" i="26"/>
  <c r="E53" i="25"/>
  <c r="E70" i="24"/>
  <c r="I51" i="22"/>
  <c r="D57" i="21"/>
  <c r="G29" i="20"/>
  <c r="Q52" i="19"/>
  <c r="Q22" i="19"/>
  <c r="D41" i="17"/>
  <c r="D26" i="15"/>
  <c r="P56" i="14"/>
  <c r="P38" i="14"/>
  <c r="H22" i="14"/>
  <c r="Q10" i="14"/>
  <c r="K55" i="13"/>
  <c r="K31" i="13"/>
  <c r="L9" i="13"/>
  <c r="E67" i="11"/>
  <c r="D68" i="9"/>
  <c r="E57" i="7"/>
  <c r="I62" i="6"/>
  <c r="I50" i="6"/>
  <c r="I38" i="6"/>
  <c r="I26" i="6"/>
  <c r="I14" i="6"/>
  <c r="O68" i="4"/>
  <c r="O56" i="4"/>
  <c r="O44" i="4"/>
  <c r="O32" i="4"/>
  <c r="O20" i="4"/>
  <c r="O8" i="4"/>
  <c r="BV71" i="3"/>
  <c r="AA70" i="3"/>
  <c r="AO68" i="3"/>
  <c r="F70" i="28"/>
  <c r="H19" i="29"/>
  <c r="F70" i="29"/>
  <c r="J37" i="29"/>
  <c r="J67" i="25"/>
  <c r="F68" i="22"/>
  <c r="H27" i="20"/>
  <c r="J22" i="19"/>
  <c r="O62" i="14"/>
  <c r="E42" i="29"/>
  <c r="F14" i="25"/>
  <c r="D23" i="21"/>
  <c r="I30" i="19"/>
  <c r="U61" i="14"/>
  <c r="I21" i="29"/>
  <c r="D30" i="26"/>
  <c r="L72" i="22"/>
  <c r="F44" i="21"/>
  <c r="K41" i="19"/>
  <c r="E50" i="16"/>
  <c r="S56" i="14"/>
  <c r="D46" i="29"/>
  <c r="G58" i="26"/>
  <c r="J32" i="25"/>
  <c r="K54" i="22"/>
  <c r="D49" i="21"/>
  <c r="J69" i="19"/>
  <c r="J41" i="19"/>
  <c r="P11" i="19"/>
  <c r="D18" i="16"/>
  <c r="G61" i="14"/>
  <c r="F44" i="14"/>
  <c r="M19" i="14"/>
  <c r="G50" i="29"/>
  <c r="G17" i="28"/>
  <c r="I72" i="25"/>
  <c r="D33" i="23"/>
  <c r="D45" i="22"/>
  <c r="L7" i="22"/>
  <c r="F10" i="21"/>
  <c r="F13" i="20"/>
  <c r="O55" i="19"/>
  <c r="O27" i="19"/>
  <c r="O7" i="19"/>
  <c r="F22" i="15"/>
  <c r="D63" i="14"/>
  <c r="E44" i="14"/>
  <c r="S30" i="14"/>
  <c r="M12" i="14"/>
  <c r="L60" i="13"/>
  <c r="L32" i="13"/>
  <c r="J63" i="29"/>
  <c r="M56" i="28"/>
  <c r="M12" i="28"/>
  <c r="G48" i="26"/>
  <c r="H64" i="25"/>
  <c r="E27" i="25"/>
  <c r="E56" i="24"/>
  <c r="G59" i="22"/>
  <c r="G29" i="22"/>
  <c r="F41" i="21"/>
  <c r="I57" i="20"/>
  <c r="I9" i="20"/>
  <c r="E58" i="19"/>
  <c r="Q38" i="19"/>
  <c r="I56" i="29"/>
  <c r="J69" i="28"/>
  <c r="G21" i="28"/>
  <c r="D9" i="27"/>
  <c r="G19" i="26"/>
  <c r="D47" i="25"/>
  <c r="J21" i="25"/>
  <c r="D24" i="24"/>
  <c r="J61" i="22"/>
  <c r="F35" i="22"/>
  <c r="D16" i="22"/>
  <c r="F36" i="21"/>
  <c r="D61" i="20"/>
  <c r="H21" i="20"/>
  <c r="G65" i="19"/>
  <c r="G49" i="19"/>
  <c r="J36" i="19"/>
  <c r="J20" i="19"/>
  <c r="M7" i="19"/>
  <c r="D37" i="16"/>
  <c r="F48" i="15"/>
  <c r="H69" i="14"/>
  <c r="M58" i="14"/>
  <c r="H45" i="14"/>
  <c r="M34" i="14"/>
  <c r="H21" i="14"/>
  <c r="M10" i="14"/>
  <c r="J57" i="13"/>
  <c r="J41" i="13"/>
  <c r="J21" i="13"/>
  <c r="D66" i="12"/>
  <c r="E57" i="11"/>
  <c r="E9" i="11"/>
  <c r="D64" i="7"/>
  <c r="G36" i="29"/>
  <c r="D45" i="28"/>
  <c r="L13" i="28"/>
  <c r="G26" i="26"/>
  <c r="I53" i="25"/>
  <c r="I13" i="25"/>
  <c r="I61" i="22"/>
  <c r="I31" i="22"/>
  <c r="I7" i="22"/>
  <c r="G14" i="21"/>
  <c r="G45" i="20"/>
  <c r="I72" i="19"/>
  <c r="I56" i="19"/>
  <c r="I36" i="19"/>
  <c r="I20" i="19"/>
  <c r="D69" i="17"/>
  <c r="D41" i="15"/>
  <c r="I67" i="14"/>
  <c r="N56" i="14"/>
  <c r="I43" i="14"/>
  <c r="N32" i="14"/>
  <c r="I19" i="14"/>
  <c r="N8" i="14"/>
  <c r="I55" i="13"/>
  <c r="I39" i="13"/>
  <c r="I19" i="13"/>
  <c r="D63" i="11"/>
  <c r="D60" i="10"/>
  <c r="E70" i="29"/>
  <c r="E28" i="27"/>
  <c r="H41" i="25"/>
  <c r="D59" i="22"/>
  <c r="G57" i="21"/>
  <c r="K67" i="19"/>
  <c r="E29" i="19"/>
  <c r="E40" i="16"/>
  <c r="R67" i="14"/>
  <c r="J34" i="14"/>
  <c r="Q13" i="14"/>
  <c r="F45" i="13"/>
  <c r="K13" i="13"/>
  <c r="F53" i="11"/>
  <c r="D32" i="10"/>
  <c r="L67" i="6"/>
  <c r="L51" i="6"/>
  <c r="L31" i="6"/>
  <c r="L15" i="6"/>
  <c r="F49" i="5"/>
  <c r="F17" i="5"/>
  <c r="L63" i="4"/>
  <c r="R52" i="4"/>
  <c r="L39" i="4"/>
  <c r="R28" i="4"/>
  <c r="L15" i="4"/>
  <c r="AN72" i="3"/>
  <c r="BO69" i="3"/>
  <c r="BQ67" i="3"/>
  <c r="K65" i="3"/>
  <c r="M63" i="3"/>
  <c r="AN60" i="3"/>
  <c r="G25" i="28"/>
  <c r="G57" i="25"/>
  <c r="D35" i="24"/>
  <c r="G64" i="21"/>
  <c r="G19" i="20"/>
  <c r="J31" i="19"/>
  <c r="D43" i="17"/>
  <c r="Q67" i="14"/>
  <c r="R38" i="14"/>
  <c r="O14" i="14"/>
  <c r="H62" i="13"/>
  <c r="N43" i="13"/>
  <c r="N27" i="13"/>
  <c r="F12" i="13"/>
  <c r="E71" i="11"/>
  <c r="D72" i="9"/>
  <c r="E49" i="7"/>
  <c r="E69" i="5"/>
  <c r="E45" i="5"/>
  <c r="E21" i="5"/>
  <c r="E64" i="4"/>
  <c r="E40" i="4"/>
  <c r="E16" i="4"/>
  <c r="O72" i="3"/>
  <c r="AC70" i="3"/>
  <c r="BO68" i="3"/>
  <c r="T67" i="3"/>
  <c r="BF65" i="3"/>
  <c r="K64" i="3"/>
  <c r="BI62" i="3"/>
  <c r="N61" i="3"/>
  <c r="AN59" i="3"/>
  <c r="BZ57" i="3"/>
  <c r="S56" i="3"/>
  <c r="BQ54" i="3"/>
  <c r="J53" i="3"/>
  <c r="BH51" i="3"/>
  <c r="M50" i="3"/>
  <c r="BK48" i="3"/>
  <c r="BY46" i="3"/>
  <c r="E56" i="29"/>
  <c r="D43" i="28"/>
  <c r="L64" i="28"/>
  <c r="L44" i="28"/>
  <c r="F64" i="29"/>
  <c r="J19" i="29"/>
  <c r="G50" i="25"/>
  <c r="F38" i="22"/>
  <c r="D72" i="19"/>
  <c r="G11" i="19"/>
  <c r="I56" i="14"/>
  <c r="D59" i="28"/>
  <c r="F10" i="25"/>
  <c r="G63" i="20"/>
  <c r="L17" i="19"/>
  <c r="N50" i="14"/>
  <c r="F65" i="28"/>
  <c r="E66" i="25"/>
  <c r="H70" i="22"/>
  <c r="H61" i="20"/>
  <c r="N40" i="19"/>
  <c r="E26" i="16"/>
  <c r="D53" i="14"/>
  <c r="J63" i="28"/>
  <c r="G34" i="26"/>
  <c r="G19" i="25"/>
  <c r="G52" i="22"/>
  <c r="D13" i="21"/>
  <c r="M68" i="19"/>
  <c r="D39" i="19"/>
  <c r="G10" i="19"/>
  <c r="D49" i="15"/>
  <c r="N60" i="14"/>
  <c r="Q39" i="14"/>
  <c r="T18" i="14"/>
  <c r="J25" i="29"/>
  <c r="D14" i="28"/>
  <c r="F63" i="25"/>
  <c r="D21" i="23"/>
  <c r="L37" i="22"/>
  <c r="F70" i="21"/>
  <c r="D63" i="20"/>
  <c r="H11" i="20"/>
  <c r="F50" i="19"/>
  <c r="F26" i="19"/>
  <c r="D15" i="18"/>
  <c r="D20" i="15"/>
  <c r="T59" i="14"/>
  <c r="L43" i="14"/>
  <c r="P27" i="14"/>
  <c r="T11" i="14"/>
  <c r="L55" i="13"/>
  <c r="L31" i="13"/>
  <c r="I52" i="29"/>
  <c r="J53" i="28"/>
  <c r="E65" i="27"/>
  <c r="E46" i="26"/>
  <c r="K57" i="25"/>
  <c r="K25" i="25"/>
  <c r="E36" i="24"/>
  <c r="E58" i="22"/>
  <c r="E22" i="22"/>
  <c r="G36" i="21"/>
  <c r="E49" i="20"/>
  <c r="D8" i="20"/>
  <c r="N55" i="19"/>
  <c r="E38" i="19"/>
  <c r="I45" i="29"/>
  <c r="M64" i="28"/>
  <c r="D16" i="28"/>
  <c r="F72" i="26"/>
  <c r="G7" i="26"/>
  <c r="G44" i="25"/>
  <c r="G16" i="25"/>
  <c r="D20" i="24"/>
  <c r="D58" i="22"/>
  <c r="D34" i="22"/>
  <c r="H12" i="22"/>
  <c r="D34" i="21"/>
  <c r="E54" i="20"/>
  <c r="E18" i="20"/>
  <c r="P62" i="19"/>
  <c r="J48" i="19"/>
  <c r="D34" i="19"/>
  <c r="M19" i="19"/>
  <c r="D37" i="18"/>
  <c r="D33" i="16"/>
  <c r="E41" i="15"/>
  <c r="O68" i="14"/>
  <c r="O56" i="14"/>
  <c r="O44" i="14"/>
  <c r="O32" i="14"/>
  <c r="O20" i="14"/>
  <c r="O8" i="14"/>
  <c r="J56" i="13"/>
  <c r="J38" i="13"/>
  <c r="J20" i="13"/>
  <c r="D54" i="12"/>
  <c r="E54" i="11"/>
  <c r="D37" i="10"/>
  <c r="D60" i="7"/>
  <c r="G27" i="29"/>
  <c r="G43" i="28"/>
  <c r="G8" i="28"/>
  <c r="E24" i="26"/>
  <c r="F48" i="25"/>
  <c r="F12" i="25"/>
  <c r="K56" i="22"/>
  <c r="G30" i="22"/>
  <c r="D65" i="21"/>
  <c r="E12" i="21"/>
  <c r="F40" i="20"/>
  <c r="L71" i="19"/>
  <c r="F53" i="19"/>
  <c r="L35" i="19"/>
  <c r="F17" i="19"/>
  <c r="D57" i="17"/>
  <c r="F31" i="15"/>
  <c r="P66" i="14"/>
  <c r="P54" i="14"/>
  <c r="P42" i="14"/>
  <c r="P30" i="14"/>
  <c r="P18" i="14"/>
  <c r="I72" i="13"/>
  <c r="I54" i="13"/>
  <c r="I36" i="13"/>
  <c r="I18" i="13"/>
  <c r="D54" i="11"/>
  <c r="D48" i="10"/>
  <c r="J49" i="29"/>
  <c r="E16" i="27"/>
  <c r="H29" i="25"/>
  <c r="H55" i="22"/>
  <c r="D36" i="21"/>
  <c r="E65" i="19"/>
  <c r="J23" i="19"/>
  <c r="E21" i="16"/>
  <c r="I63" i="14"/>
  <c r="H31" i="14"/>
  <c r="T10" i="14"/>
  <c r="K42" i="13"/>
  <c r="M8" i="13"/>
  <c r="D50" i="11"/>
  <c r="D43" i="9"/>
  <c r="L66" i="6"/>
  <c r="L48" i="6"/>
  <c r="L30" i="6"/>
  <c r="L12" i="6"/>
  <c r="F47" i="5"/>
  <c r="F11" i="5"/>
  <c r="R62" i="4"/>
  <c r="R50" i="4"/>
  <c r="R38" i="4"/>
  <c r="R26" i="4"/>
  <c r="R14" i="4"/>
  <c r="CK71" i="3"/>
  <c r="BC69" i="3"/>
  <c r="AG67" i="3"/>
  <c r="CR64" i="3"/>
  <c r="BV62" i="3"/>
  <c r="AB60" i="3"/>
  <c r="G10" i="28"/>
  <c r="G53" i="25"/>
  <c r="D52" i="23"/>
  <c r="F57" i="21"/>
  <c r="G72" i="19"/>
  <c r="D29" i="19"/>
  <c r="E49" i="16"/>
  <c r="O64" i="14"/>
  <c r="I34" i="14"/>
  <c r="N13" i="14"/>
  <c r="H58" i="13"/>
  <c r="H42" i="13"/>
  <c r="H26" i="13"/>
  <c r="N9" i="13"/>
  <c r="E64" i="11"/>
  <c r="D56" i="9"/>
  <c r="E45" i="7"/>
  <c r="E67" i="5"/>
  <c r="E43" i="5"/>
  <c r="E19" i="5"/>
  <c r="E62" i="4"/>
  <c r="E38" i="4"/>
  <c r="E14" i="4"/>
  <c r="BX71" i="3"/>
  <c r="Q70" i="3"/>
  <c r="BC68" i="3"/>
  <c r="H67" i="3"/>
  <c r="AT65" i="3"/>
  <c r="CR63" i="3"/>
  <c r="AW62" i="3"/>
  <c r="CU60" i="3"/>
  <c r="AB59" i="3"/>
  <c r="BN57" i="3"/>
  <c r="G56" i="3"/>
  <c r="BE54" i="3"/>
  <c r="CQ52" i="3"/>
  <c r="AV51" i="3"/>
  <c r="CT49" i="3"/>
  <c r="AY48" i="3"/>
  <c r="BM46" i="3"/>
  <c r="E49" i="29"/>
  <c r="G38" i="28"/>
  <c r="F16" i="26"/>
  <c r="F29" i="25"/>
  <c r="F55" i="22"/>
  <c r="D12" i="22"/>
  <c r="G60" i="20"/>
  <c r="I67" i="19"/>
  <c r="I31" i="19"/>
  <c r="D58" i="18"/>
  <c r="G60" i="15"/>
  <c r="U65" i="14"/>
  <c r="I46" i="14"/>
  <c r="O28" i="14"/>
  <c r="K15" i="14"/>
  <c r="G66" i="13"/>
  <c r="G42" i="13"/>
  <c r="G18" i="13"/>
  <c r="E48" i="12"/>
  <c r="D53" i="11"/>
  <c r="D10" i="11"/>
  <c r="D38" i="8"/>
  <c r="D29" i="7"/>
  <c r="J66" i="6"/>
  <c r="J54" i="6"/>
  <c r="J42" i="6"/>
  <c r="J30" i="6"/>
  <c r="J18" i="6"/>
  <c r="D71" i="5"/>
  <c r="D47" i="5"/>
  <c r="D23" i="5"/>
  <c r="P70" i="4"/>
  <c r="P62" i="4"/>
  <c r="P54" i="4"/>
  <c r="P46" i="4"/>
  <c r="P38" i="4"/>
  <c r="P30" i="4"/>
  <c r="P22" i="4"/>
  <c r="P14" i="4"/>
  <c r="CT72" i="3"/>
  <c r="AY71" i="3"/>
  <c r="BM69" i="3"/>
  <c r="R68" i="3"/>
  <c r="BD66" i="3"/>
  <c r="I65" i="3"/>
  <c r="J69" i="29"/>
  <c r="M42" i="28"/>
  <c r="D45" i="26"/>
  <c r="E41" i="25"/>
  <c r="E34" i="24"/>
  <c r="E37" i="22"/>
  <c r="E28" i="21"/>
  <c r="D14" i="20"/>
  <c r="N45" i="19"/>
  <c r="E17" i="19"/>
  <c r="D48" i="16"/>
  <c r="G71" i="28"/>
  <c r="G55" i="29"/>
  <c r="F42" i="29"/>
  <c r="J19" i="25"/>
  <c r="F29" i="20"/>
  <c r="D31" i="16"/>
  <c r="F44" i="29"/>
  <c r="G39" i="22"/>
  <c r="F31" i="19"/>
  <c r="I37" i="14"/>
  <c r="F32" i="26"/>
  <c r="H40" i="22"/>
  <c r="H42" i="19"/>
  <c r="E13" i="15"/>
  <c r="G48" i="29"/>
  <c r="G63" i="25"/>
  <c r="G58" i="22"/>
  <c r="H54" i="20"/>
  <c r="P43" i="19"/>
  <c r="D37" i="17"/>
  <c r="O65" i="14"/>
  <c r="D34" i="14"/>
  <c r="F57" i="29"/>
  <c r="F58" i="26"/>
  <c r="F11" i="25"/>
  <c r="H29" i="22"/>
  <c r="G17" i="21"/>
  <c r="O67" i="19"/>
  <c r="F30" i="19"/>
  <c r="F70" i="15"/>
  <c r="I64" i="14"/>
  <c r="D39" i="14"/>
  <c r="K14" i="14"/>
  <c r="L48" i="13"/>
  <c r="G68" i="29"/>
  <c r="D42" i="28"/>
  <c r="E58" i="26"/>
  <c r="H48" i="25"/>
  <c r="E64" i="24"/>
  <c r="G47" i="22"/>
  <c r="E46" i="21"/>
  <c r="G35" i="20"/>
  <c r="Q58" i="19"/>
  <c r="K32" i="19"/>
  <c r="M72" i="28"/>
  <c r="D61" i="27"/>
  <c r="D22" i="26"/>
  <c r="G36" i="25"/>
  <c r="D28" i="24"/>
  <c r="H48" i="22"/>
  <c r="F17" i="22"/>
  <c r="E17" i="21"/>
  <c r="F23" i="20"/>
  <c r="D58" i="19"/>
  <c r="G37" i="19"/>
  <c r="P14" i="19"/>
  <c r="D41" i="16"/>
  <c r="D22" i="15"/>
  <c r="F59" i="14"/>
  <c r="G40" i="14"/>
  <c r="T21" i="14"/>
  <c r="J68" i="13"/>
  <c r="J42" i="13"/>
  <c r="J14" i="13"/>
  <c r="E60" i="11"/>
  <c r="D34" i="9"/>
  <c r="H38" i="29"/>
  <c r="G31" i="28"/>
  <c r="D29" i="26"/>
  <c r="F36" i="25"/>
  <c r="K62" i="22"/>
  <c r="K20" i="22"/>
  <c r="D17" i="21"/>
  <c r="F28" i="20"/>
  <c r="F57" i="19"/>
  <c r="F29" i="19"/>
  <c r="D12" i="18"/>
  <c r="G14" i="15"/>
  <c r="G57" i="14"/>
  <c r="T38" i="14"/>
  <c r="U19" i="14"/>
  <c r="I66" i="13"/>
  <c r="I40" i="13"/>
  <c r="I12" i="13"/>
  <c r="D72" i="10"/>
  <c r="M62" i="28"/>
  <c r="H45" i="25"/>
  <c r="L33" i="22"/>
  <c r="Q69" i="19"/>
  <c r="E12" i="19"/>
  <c r="F69" i="14"/>
  <c r="K22" i="14"/>
  <c r="K46" i="13"/>
  <c r="E44" i="12"/>
  <c r="D46" i="10"/>
  <c r="L60" i="6"/>
  <c r="L32" i="6"/>
  <c r="F71" i="5"/>
  <c r="F19" i="5"/>
  <c r="R58" i="4"/>
  <c r="F40" i="4"/>
  <c r="R22" i="4"/>
  <c r="AZ72" i="3"/>
  <c r="CB68" i="3"/>
  <c r="W65" i="3"/>
  <c r="CU61" i="3"/>
  <c r="D34" i="28"/>
  <c r="G29" i="25"/>
  <c r="I8" i="22"/>
  <c r="P57" i="19"/>
  <c r="D71" i="17"/>
  <c r="U53" i="14"/>
  <c r="L15" i="14"/>
  <c r="E53" i="13"/>
  <c r="E29" i="13"/>
  <c r="E63" i="12"/>
  <c r="D17" i="10"/>
  <c r="E29" i="7"/>
  <c r="E47" i="5"/>
  <c r="E11" i="5"/>
  <c r="E42" i="4"/>
  <c r="CU72" i="3"/>
  <c r="AO70" i="3"/>
  <c r="G68" i="3"/>
  <c r="BR65" i="3"/>
  <c r="AV63" i="3"/>
  <c r="Z61" i="3"/>
  <c r="BM58" i="3"/>
  <c r="AE56" i="3"/>
  <c r="I54" i="3"/>
  <c r="BT51" i="3"/>
  <c r="AX49" i="3"/>
  <c r="CK46" i="3"/>
  <c r="E22" i="29"/>
  <c r="D38" i="26"/>
  <c r="F21" i="25"/>
  <c r="F37" i="22"/>
  <c r="G59" i="28"/>
  <c r="G52" i="29"/>
  <c r="L42" i="28"/>
  <c r="D66" i="24"/>
  <c r="G71" i="19"/>
  <c r="D11" i="16"/>
  <c r="I36" i="28"/>
  <c r="K17" i="22"/>
  <c r="O16" i="19"/>
  <c r="P36" i="14"/>
  <c r="K56" i="25"/>
  <c r="L24" i="22"/>
  <c r="K37" i="19"/>
  <c r="F8" i="15"/>
  <c r="F47" i="28"/>
  <c r="J56" i="25"/>
  <c r="E51" i="22"/>
  <c r="E51" i="20"/>
  <c r="P35" i="19"/>
  <c r="D66" i="16"/>
  <c r="U59" i="14"/>
  <c r="K33" i="14"/>
  <c r="J16" i="29"/>
  <c r="F34" i="26"/>
  <c r="D9" i="23"/>
  <c r="F28" i="22"/>
  <c r="E56" i="20"/>
  <c r="F62" i="19"/>
  <c r="I25" i="19"/>
  <c r="D68" i="15"/>
  <c r="J57" i="14"/>
  <c r="T35" i="14"/>
  <c r="H11" i="14"/>
  <c r="L47" i="13"/>
  <c r="J45" i="29"/>
  <c r="D33" i="28"/>
  <c r="F41" i="26"/>
  <c r="E47" i="25"/>
  <c r="E24" i="24"/>
  <c r="E40" i="22"/>
  <c r="E34" i="21"/>
  <c r="I33" i="20"/>
  <c r="H53" i="19"/>
  <c r="H29" i="19"/>
  <c r="D63" i="28"/>
  <c r="D57" i="27"/>
  <c r="J69" i="25"/>
  <c r="D31" i="25"/>
  <c r="D16" i="24"/>
  <c r="F47" i="22"/>
  <c r="L8" i="22"/>
  <c r="G7" i="21"/>
  <c r="G16" i="20"/>
  <c r="G57" i="19"/>
  <c r="M31" i="19"/>
  <c r="F34" i="28"/>
  <c r="G19" i="29"/>
  <c r="D22" i="28"/>
  <c r="D61" i="23"/>
  <c r="J70" i="19"/>
  <c r="D7" i="16"/>
  <c r="D35" i="28"/>
  <c r="I16" i="22"/>
  <c r="D54" i="18"/>
  <c r="G27" i="14"/>
  <c r="E38" i="25"/>
  <c r="F15" i="22"/>
  <c r="H34" i="19"/>
  <c r="O72" i="14"/>
  <c r="I45" i="28"/>
  <c r="D54" i="25"/>
  <c r="K36" i="22"/>
  <c r="F44" i="20"/>
  <c r="G30" i="19"/>
  <c r="D38" i="16"/>
  <c r="I59" i="14"/>
  <c r="O29" i="14"/>
  <c r="G14" i="29"/>
  <c r="D32" i="26"/>
  <c r="J72" i="22"/>
  <c r="H23" i="22"/>
  <c r="G54" i="20"/>
  <c r="I61" i="19"/>
  <c r="L24" i="19"/>
  <c r="F58" i="15"/>
  <c r="Q56" i="14"/>
  <c r="H35" i="14"/>
  <c r="O10" i="14"/>
  <c r="L44" i="13"/>
  <c r="I43" i="29"/>
  <c r="I31" i="28"/>
  <c r="D39" i="26"/>
  <c r="E43" i="25"/>
  <c r="E20" i="24"/>
  <c r="K37" i="22"/>
  <c r="F29" i="21"/>
  <c r="D32" i="20"/>
  <c r="N51" i="19"/>
  <c r="F68" i="29"/>
  <c r="L59" i="28"/>
  <c r="D53" i="27"/>
  <c r="G68" i="25"/>
  <c r="G28" i="25"/>
  <c r="D8" i="24"/>
  <c r="D46" i="22"/>
  <c r="J7" i="22"/>
  <c r="F71" i="20"/>
  <c r="I14" i="20"/>
  <c r="J56" i="19"/>
  <c r="P30" i="19"/>
  <c r="M11" i="19"/>
  <c r="D25" i="16"/>
  <c r="E17" i="15"/>
  <c r="L53" i="14"/>
  <c r="P37" i="14"/>
  <c r="Q18" i="14"/>
  <c r="J66" i="13"/>
  <c r="J34" i="13"/>
  <c r="J10" i="13"/>
  <c r="E48" i="11"/>
  <c r="D10" i="9"/>
  <c r="D16" i="29"/>
  <c r="F21" i="28"/>
  <c r="D17" i="26"/>
  <c r="F32" i="25"/>
  <c r="K50" i="22"/>
  <c r="K14" i="22"/>
  <c r="E71" i="20"/>
  <c r="E23" i="20"/>
  <c r="F49" i="19"/>
  <c r="F25" i="19"/>
  <c r="D33" i="17"/>
  <c r="F7" i="15"/>
  <c r="F52" i="14"/>
  <c r="Q35" i="14"/>
  <c r="K17" i="14"/>
  <c r="I64" i="13"/>
  <c r="I32" i="13"/>
  <c r="I8" i="13"/>
  <c r="D24" i="10"/>
  <c r="D53" i="28"/>
  <c r="H13" i="25"/>
  <c r="H19" i="22"/>
  <c r="H60" i="19"/>
  <c r="F8" i="19"/>
  <c r="E57" i="14"/>
  <c r="L18" i="14"/>
  <c r="K38" i="13"/>
  <c r="E30" i="12"/>
  <c r="D56" i="8"/>
  <c r="L56" i="6"/>
  <c r="L28" i="6"/>
  <c r="F67" i="5"/>
  <c r="F72" i="4"/>
  <c r="F56" i="4"/>
  <c r="L37" i="4"/>
  <c r="L21" i="4"/>
  <c r="AO71" i="3"/>
  <c r="AF68" i="3"/>
  <c r="BT64" i="3"/>
  <c r="BW61" i="3"/>
  <c r="D40" i="27"/>
  <c r="G13" i="25"/>
  <c r="D43" i="21"/>
  <c r="D53" i="19"/>
  <c r="G72" i="15"/>
  <c r="S47" i="14"/>
  <c r="P11" i="14"/>
  <c r="H50" i="13"/>
  <c r="N23" i="13"/>
  <c r="D44" i="12"/>
  <c r="D28" i="9"/>
  <c r="E21" i="7"/>
  <c r="E39" i="5"/>
  <c r="E7" i="5"/>
  <c r="E34" i="4"/>
  <c r="BW72" i="3"/>
  <c r="CL69" i="3"/>
  <c r="CB67" i="3"/>
  <c r="V65" i="3"/>
  <c r="X63" i="3"/>
  <c r="BW60" i="3"/>
  <c r="D32" i="28"/>
  <c r="G16" i="29"/>
  <c r="I20" i="28"/>
  <c r="D49" i="23"/>
  <c r="M69" i="19"/>
  <c r="E71" i="15"/>
  <c r="I33" i="28"/>
  <c r="G15" i="22"/>
  <c r="D42" i="18"/>
  <c r="N26" i="14"/>
  <c r="K36" i="25"/>
  <c r="D14" i="22"/>
  <c r="K33" i="19"/>
  <c r="J71" i="14"/>
  <c r="F42" i="28"/>
  <c r="J52" i="25"/>
  <c r="I35" i="22"/>
  <c r="H42" i="20"/>
  <c r="J29" i="19"/>
  <c r="D34" i="16"/>
  <c r="P58" i="14"/>
  <c r="J28" i="14"/>
  <c r="F12" i="29"/>
  <c r="G29" i="26"/>
  <c r="H71" i="22"/>
  <c r="F22" i="22"/>
  <c r="I52" i="20"/>
  <c r="L60" i="19"/>
  <c r="O23" i="19"/>
  <c r="D56" i="15"/>
  <c r="E56" i="14"/>
  <c r="O34" i="14"/>
  <c r="J9" i="14"/>
  <c r="L43" i="13"/>
  <c r="F41" i="29"/>
  <c r="L25" i="28"/>
  <c r="G36" i="26"/>
  <c r="K41" i="25"/>
  <c r="E16" i="24"/>
  <c r="I36" i="22"/>
  <c r="D27" i="21"/>
  <c r="F30" i="20"/>
  <c r="Q50" i="19"/>
  <c r="I65" i="29"/>
  <c r="G58" i="28"/>
  <c r="D49" i="27"/>
  <c r="D67" i="25"/>
  <c r="D27" i="25"/>
  <c r="D67" i="23"/>
  <c r="L44" i="22"/>
  <c r="F72" i="21"/>
  <c r="H69" i="20"/>
  <c r="D13" i="20"/>
  <c r="M55" i="19"/>
  <c r="D30" i="19"/>
  <c r="P10" i="19"/>
  <c r="D21" i="16"/>
  <c r="F12" i="15"/>
  <c r="S52" i="14"/>
  <c r="D37" i="14"/>
  <c r="E18" i="14"/>
  <c r="J65" i="13"/>
  <c r="J33" i="13"/>
  <c r="J9" i="13"/>
  <c r="E45" i="11"/>
  <c r="D67" i="8"/>
  <c r="H11" i="29"/>
  <c r="L19" i="28"/>
  <c r="G14" i="26"/>
  <c r="I29" i="25"/>
  <c r="I49" i="22"/>
  <c r="I13" i="22"/>
  <c r="G69" i="20"/>
  <c r="G21" i="20"/>
  <c r="I48" i="19"/>
  <c r="I24" i="19"/>
  <c r="D21" i="17"/>
  <c r="J72" i="14"/>
  <c r="M51" i="14"/>
  <c r="E35" i="14"/>
  <c r="R16" i="14"/>
  <c r="I63" i="13"/>
  <c r="I31" i="13"/>
  <c r="I7" i="13"/>
  <c r="D12" i="10"/>
  <c r="F48" i="28"/>
  <c r="H9" i="25"/>
  <c r="L15" i="22"/>
  <c r="Q57" i="19"/>
  <c r="D62" i="18"/>
  <c r="Q55" i="14"/>
  <c r="M17" i="14"/>
  <c r="F37" i="13"/>
  <c r="D25" i="12"/>
  <c r="D40" i="8"/>
  <c r="L55" i="6"/>
  <c r="L27" i="6"/>
  <c r="F65" i="5"/>
  <c r="L71" i="4"/>
  <c r="L55" i="4"/>
  <c r="R36" i="4"/>
  <c r="R20" i="4"/>
  <c r="AC71" i="3"/>
  <c r="T68" i="3"/>
  <c r="BH64" i="3"/>
  <c r="BK61" i="3"/>
  <c r="D28" i="27"/>
  <c r="G9" i="25"/>
  <c r="G28" i="21"/>
  <c r="M50" i="19"/>
  <c r="D67" i="15"/>
  <c r="J46" i="14"/>
  <c r="S10" i="14"/>
  <c r="E49" i="13"/>
  <c r="H22" i="13"/>
  <c r="E39" i="12"/>
  <c r="D14" i="9"/>
  <c r="E17" i="7"/>
  <c r="E37" i="5"/>
  <c r="E72" i="4"/>
  <c r="E32" i="4"/>
  <c r="BK72" i="3"/>
  <c r="BZ69" i="3"/>
  <c r="BP67" i="3"/>
  <c r="J65" i="3"/>
  <c r="L63" i="3"/>
  <c r="BK60" i="3"/>
  <c r="AC58" i="3"/>
  <c r="BP55" i="3"/>
  <c r="BF53" i="3"/>
  <c r="L51" i="3"/>
  <c r="N49" i="3"/>
  <c r="AC46" i="3"/>
  <c r="I72" i="28"/>
  <c r="F69" i="25"/>
  <c r="F9" i="25"/>
  <c r="F19" i="22"/>
  <c r="I70" i="29"/>
  <c r="J71" i="29"/>
  <c r="D59" i="27"/>
  <c r="H69" i="22"/>
  <c r="M49" i="19"/>
  <c r="H63" i="14"/>
  <c r="G68" i="26"/>
  <c r="F25" i="21"/>
  <c r="E54" i="15"/>
  <c r="I23" i="29"/>
  <c r="H35" i="25"/>
  <c r="E49" i="21"/>
  <c r="N20" i="19"/>
  <c r="L57" i="14"/>
  <c r="F36" i="28"/>
  <c r="D34" i="25"/>
  <c r="K30" i="22"/>
  <c r="G70" i="19"/>
  <c r="M28" i="19"/>
  <c r="D22" i="16"/>
  <c r="H54" i="14"/>
  <c r="K21" i="14"/>
  <c r="L66" i="28"/>
  <c r="D20" i="26"/>
  <c r="D63" i="22"/>
  <c r="J12" i="22"/>
  <c r="H47" i="20"/>
  <c r="I57" i="19"/>
  <c r="O19" i="19"/>
  <c r="D32" i="15"/>
  <c r="S54" i="14"/>
  <c r="E32" i="14"/>
  <c r="L72" i="13"/>
  <c r="L35" i="13"/>
  <c r="J36" i="29"/>
  <c r="F17" i="28"/>
  <c r="G24" i="26"/>
  <c r="E31" i="25"/>
  <c r="E8" i="24"/>
  <c r="K31" i="22"/>
  <c r="F17" i="21"/>
  <c r="G11" i="20"/>
  <c r="H49" i="19"/>
  <c r="E59" i="29"/>
  <c r="F53" i="28"/>
  <c r="D13" i="27"/>
  <c r="G64" i="25"/>
  <c r="D23" i="25"/>
  <c r="D19" i="23"/>
  <c r="H36" i="22"/>
  <c r="D70" i="21"/>
  <c r="I62" i="20"/>
  <c r="J72" i="19"/>
  <c r="D50" i="19"/>
  <c r="G29" i="19"/>
  <c r="J8" i="19"/>
  <c r="D9" i="16"/>
  <c r="T69" i="14"/>
  <c r="G52" i="14"/>
  <c r="F35" i="14"/>
  <c r="G16" i="14"/>
  <c r="J58" i="13"/>
  <c r="J32" i="13"/>
  <c r="D70" i="12"/>
  <c r="E36" i="11"/>
  <c r="D68" i="7"/>
  <c r="G9" i="29"/>
  <c r="M14" i="28"/>
  <c r="F72" i="25"/>
  <c r="F16" i="25"/>
  <c r="G48" i="22"/>
  <c r="K8" i="22"/>
  <c r="F64" i="20"/>
  <c r="I7" i="20"/>
  <c r="L47" i="19"/>
  <c r="F21" i="19"/>
  <c r="F67" i="15"/>
  <c r="U67" i="14"/>
  <c r="T50" i="14"/>
  <c r="G33" i="14"/>
  <c r="T14" i="14"/>
  <c r="I56" i="13"/>
  <c r="I30" i="13"/>
  <c r="D66" i="11"/>
  <c r="D45" i="9"/>
  <c r="E40" i="27"/>
  <c r="E71" i="24"/>
  <c r="D72" i="21"/>
  <c r="N50" i="19"/>
  <c r="E51" i="16"/>
  <c r="O52" i="14"/>
  <c r="P14" i="14"/>
  <c r="K30" i="13"/>
  <c r="F57" i="11"/>
  <c r="D26" i="8"/>
  <c r="L52" i="6"/>
  <c r="L24" i="6"/>
  <c r="F51" i="5"/>
  <c r="R70" i="4"/>
  <c r="L53" i="4"/>
  <c r="R34" i="4"/>
  <c r="F16" i="4"/>
  <c r="Q71" i="3"/>
  <c r="CC67" i="3"/>
  <c r="X64" i="3"/>
  <c r="AZ60" i="3"/>
  <c r="D16" i="27"/>
  <c r="D47" i="24"/>
  <c r="D7" i="21"/>
  <c r="P33" i="19"/>
  <c r="E55" i="15"/>
  <c r="H40" i="14"/>
  <c r="T7" i="14"/>
  <c r="E45" i="13"/>
  <c r="E21" i="13"/>
  <c r="E15" i="12"/>
  <c r="D69" i="8"/>
  <c r="E71" i="5"/>
  <c r="E35" i="5"/>
  <c r="E66" i="4"/>
  <c r="E30" i="4"/>
  <c r="AA72" i="3"/>
  <c r="BN69" i="3"/>
  <c r="AF67" i="3"/>
  <c r="CQ64" i="3"/>
  <c r="BU62" i="3"/>
  <c r="AY60" i="3"/>
  <c r="D54" i="29"/>
  <c r="G65" i="28"/>
  <c r="H15" i="22"/>
  <c r="N45" i="14"/>
  <c r="D36" i="23"/>
  <c r="E41" i="14"/>
  <c r="H23" i="25"/>
  <c r="E11" i="19"/>
  <c r="I68" i="29"/>
  <c r="D41" i="24"/>
  <c r="D67" i="19"/>
  <c r="D16" i="18"/>
  <c r="N36" i="14"/>
  <c r="I58" i="28"/>
  <c r="D57" i="22"/>
  <c r="G29" i="21"/>
  <c r="O43" i="19"/>
  <c r="E15" i="15"/>
  <c r="N41" i="14"/>
  <c r="L52" i="13"/>
  <c r="I25" i="29"/>
  <c r="E10" i="26"/>
  <c r="H8" i="25"/>
  <c r="G11" i="22"/>
  <c r="Q70" i="19"/>
  <c r="N35" i="19"/>
  <c r="I9" i="28"/>
  <c r="D59" i="25"/>
  <c r="F71" i="22"/>
  <c r="D22" i="22"/>
  <c r="E42" i="20"/>
  <c r="P46" i="19"/>
  <c r="G17" i="19"/>
  <c r="F60" i="15"/>
  <c r="D61" i="14"/>
  <c r="S28" i="14"/>
  <c r="J69" i="13"/>
  <c r="J29" i="13"/>
  <c r="D18" i="12"/>
  <c r="J70" i="29"/>
  <c r="F37" i="28"/>
  <c r="I61" i="25"/>
  <c r="I67" i="22"/>
  <c r="G50" i="21"/>
  <c r="D30" i="20"/>
  <c r="I44" i="19"/>
  <c r="I8" i="19"/>
  <c r="R64" i="14"/>
  <c r="R40" i="14"/>
  <c r="E11" i="14"/>
  <c r="I43" i="13"/>
  <c r="D39" i="11"/>
  <c r="M67" i="28"/>
  <c r="E35" i="24"/>
  <c r="E40" i="20"/>
  <c r="D62" i="15"/>
  <c r="G26" i="14"/>
  <c r="F21" i="13"/>
  <c r="F10" i="11"/>
  <c r="L43" i="6"/>
  <c r="L7" i="6"/>
  <c r="R68" i="4"/>
  <c r="R44" i="4"/>
  <c r="R12" i="4"/>
  <c r="S69" i="3"/>
  <c r="BI63" i="3"/>
  <c r="J72" i="28"/>
  <c r="G55" i="22"/>
  <c r="G60" i="19"/>
  <c r="D33" i="15"/>
  <c r="J22" i="14"/>
  <c r="H38" i="13"/>
  <c r="D68" i="12"/>
  <c r="D25" i="8"/>
  <c r="E53" i="5"/>
  <c r="E56" i="4"/>
  <c r="E8" i="4"/>
  <c r="AD69" i="3"/>
  <c r="U66" i="3"/>
  <c r="M62" i="3"/>
  <c r="BY58" i="3"/>
  <c r="CB55" i="3"/>
  <c r="CE52" i="3"/>
  <c r="BI50" i="3"/>
  <c r="BL47" i="3"/>
  <c r="E29" i="29"/>
  <c r="E9" i="26"/>
  <c r="D15" i="23"/>
  <c r="F64" i="21"/>
  <c r="G24" i="20"/>
  <c r="O33" i="19"/>
  <c r="D42" i="17"/>
  <c r="F14" i="15"/>
  <c r="P47" i="14"/>
  <c r="S24" i="14"/>
  <c r="Q9" i="14"/>
  <c r="M43" i="13"/>
  <c r="G13" i="13"/>
  <c r="E10" i="12"/>
  <c r="F13" i="11"/>
  <c r="E72" i="7"/>
  <c r="J72" i="6"/>
  <c r="J55" i="6"/>
  <c r="J39" i="6"/>
  <c r="J24" i="6"/>
  <c r="J7" i="6"/>
  <c r="D41" i="5"/>
  <c r="D11" i="5"/>
  <c r="J63" i="4"/>
  <c r="P52" i="4"/>
  <c r="P42" i="4"/>
  <c r="J31" i="4"/>
  <c r="P20" i="4"/>
  <c r="P10" i="4"/>
  <c r="BK71" i="3"/>
  <c r="AC69" i="3"/>
  <c r="AE67" i="3"/>
  <c r="U65" i="3"/>
  <c r="G42" i="29"/>
  <c r="E39" i="27"/>
  <c r="E45" i="25"/>
  <c r="D50" i="23"/>
  <c r="G8" i="22"/>
  <c r="E19" i="20"/>
  <c r="K38" i="19"/>
  <c r="D57" i="18"/>
  <c r="E14" i="15"/>
  <c r="S53" i="14"/>
  <c r="U33" i="14"/>
  <c r="I18" i="14"/>
  <c r="F70" i="13"/>
  <c r="K43" i="13"/>
  <c r="F18" i="13"/>
  <c r="E33" i="12"/>
  <c r="D43" i="10"/>
  <c r="E71" i="7"/>
  <c r="I63" i="6"/>
  <c r="I49" i="6"/>
  <c r="I36" i="6"/>
  <c r="I23" i="6"/>
  <c r="I10" i="6"/>
  <c r="I63" i="4"/>
  <c r="O50" i="4"/>
  <c r="I37" i="4"/>
  <c r="O24" i="4"/>
  <c r="I11" i="4"/>
  <c r="CT71" i="3"/>
  <c r="AM70" i="3"/>
  <c r="AC68" i="3"/>
  <c r="BO66" i="3"/>
  <c r="T65" i="3"/>
  <c r="BF63" i="3"/>
  <c r="K62" i="3"/>
  <c r="BI60" i="3"/>
  <c r="N59" i="3"/>
  <c r="AN57" i="3"/>
  <c r="BZ55" i="3"/>
  <c r="S54" i="3"/>
  <c r="F28" i="28"/>
  <c r="D72" i="26"/>
  <c r="E56" i="25"/>
  <c r="E8" i="25"/>
  <c r="L57" i="22"/>
  <c r="J14" i="22"/>
  <c r="E64" i="20"/>
  <c r="N66" i="19"/>
  <c r="Q37" i="19"/>
  <c r="I11" i="19"/>
  <c r="E19" i="16"/>
  <c r="P68" i="14"/>
  <c r="P50" i="14"/>
  <c r="U30" i="14"/>
  <c r="H16" i="14"/>
  <c r="E70" i="13"/>
  <c r="E54" i="13"/>
  <c r="E38" i="13"/>
  <c r="E22" i="13"/>
  <c r="D67" i="12"/>
  <c r="D67" i="11"/>
  <c r="F23" i="11"/>
  <c r="D39" i="9"/>
  <c r="E44" i="7"/>
  <c r="H68" i="5"/>
  <c r="H44" i="5"/>
  <c r="H20" i="5"/>
  <c r="H67" i="4"/>
  <c r="H55" i="4"/>
  <c r="H43" i="4"/>
  <c r="H31" i="4"/>
  <c r="H19" i="4"/>
  <c r="H7" i="4"/>
  <c r="BI71" i="3"/>
  <c r="N70" i="3"/>
  <c r="AN68" i="3"/>
  <c r="BZ66" i="3"/>
  <c r="S65" i="3"/>
  <c r="BQ63" i="3"/>
  <c r="J62" i="3"/>
  <c r="BH60" i="3"/>
  <c r="M59" i="3"/>
  <c r="BK57" i="3"/>
  <c r="BY55" i="3"/>
  <c r="AD54" i="3"/>
  <c r="BP52" i="3"/>
  <c r="U51" i="3"/>
  <c r="BG49" i="3"/>
  <c r="L48" i="3"/>
  <c r="BJ46" i="3"/>
  <c r="O45" i="3"/>
  <c r="AC43" i="3"/>
  <c r="BO41" i="3"/>
  <c r="T40" i="3"/>
  <c r="BF38" i="3"/>
  <c r="K37" i="3"/>
  <c r="I13" i="29"/>
  <c r="D72" i="27"/>
  <c r="E14" i="26"/>
  <c r="D32" i="25"/>
  <c r="D7" i="24"/>
  <c r="G25" i="22"/>
  <c r="E69" i="20"/>
  <c r="D69" i="19"/>
  <c r="G40" i="19"/>
  <c r="D13" i="19"/>
  <c r="E17" i="16"/>
  <c r="M68" i="14"/>
  <c r="T48" i="14"/>
  <c r="R30" i="14"/>
  <c r="H15" i="14"/>
  <c r="G67" i="13"/>
  <c r="G43" i="13"/>
  <c r="G19" i="13"/>
  <c r="E37" i="12"/>
  <c r="D55" i="10"/>
  <c r="D21" i="8"/>
  <c r="D16" i="7"/>
  <c r="G63" i="6"/>
  <c r="G51" i="6"/>
  <c r="G39" i="6"/>
  <c r="G27" i="6"/>
  <c r="G15" i="6"/>
  <c r="G66" i="5"/>
  <c r="G42" i="5"/>
  <c r="G18" i="5"/>
  <c r="M68" i="4"/>
  <c r="M60" i="4"/>
  <c r="M52" i="4"/>
  <c r="M44" i="4"/>
  <c r="M36" i="4"/>
  <c r="M28" i="4"/>
  <c r="M20" i="4"/>
  <c r="M12" i="4"/>
  <c r="BG72" i="3"/>
  <c r="L71" i="3"/>
  <c r="BJ69" i="3"/>
  <c r="O68" i="3"/>
  <c r="H43" i="29"/>
  <c r="F64" i="28"/>
  <c r="L11" i="22"/>
  <c r="U44" i="14"/>
  <c r="F34" i="20"/>
  <c r="L40" i="14"/>
  <c r="D35" i="23"/>
  <c r="H10" i="19"/>
  <c r="G66" i="29"/>
  <c r="D29" i="24"/>
  <c r="J65" i="19"/>
  <c r="D37" i="15"/>
  <c r="U35" i="14"/>
  <c r="I24" i="28"/>
  <c r="L55" i="22"/>
  <c r="E27" i="21"/>
  <c r="F42" i="19"/>
  <c r="F10" i="15"/>
  <c r="R25" i="14"/>
  <c r="L51" i="13"/>
  <c r="I7" i="29"/>
  <c r="H72" i="25"/>
  <c r="E7" i="25"/>
  <c r="E10" i="22"/>
  <c r="E70" i="19"/>
  <c r="I38" i="29"/>
  <c r="D69" i="27"/>
  <c r="G48" i="25"/>
  <c r="D70" i="22"/>
  <c r="L20" i="22"/>
  <c r="G40" i="20"/>
  <c r="D46" i="19"/>
  <c r="J12" i="19"/>
  <c r="E53" i="15"/>
  <c r="E54" i="14"/>
  <c r="G28" i="14"/>
  <c r="J67" i="13"/>
  <c r="J22" i="13"/>
  <c r="E51" i="11"/>
  <c r="G63" i="29"/>
  <c r="J22" i="28"/>
  <c r="F56" i="25"/>
  <c r="E53" i="22"/>
  <c r="E48" i="21"/>
  <c r="H26" i="20"/>
  <c r="F37" i="19"/>
  <c r="D45" i="17"/>
  <c r="T62" i="14"/>
  <c r="J36" i="14"/>
  <c r="G9" i="14"/>
  <c r="I33" i="13"/>
  <c r="D36" i="11"/>
  <c r="D58" i="28"/>
  <c r="J62" i="22"/>
  <c r="N62" i="19"/>
  <c r="F38" i="15"/>
  <c r="K19" i="14"/>
  <c r="M14" i="13"/>
  <c r="D70" i="8"/>
  <c r="L42" i="6"/>
  <c r="F69" i="5"/>
  <c r="F64" i="4"/>
  <c r="F38" i="4"/>
  <c r="R10" i="4"/>
  <c r="AR68" i="3"/>
  <c r="Y63" i="3"/>
  <c r="D52" i="27"/>
  <c r="K51" i="22"/>
  <c r="J55" i="19"/>
  <c r="E69" i="14"/>
  <c r="Q12" i="14"/>
  <c r="E37" i="13"/>
  <c r="E53" i="12"/>
  <c r="D58" i="7"/>
  <c r="E41" i="5"/>
  <c r="E54" i="4"/>
  <c r="CI72" i="3"/>
  <c r="CA68" i="3"/>
  <c r="AH65" i="3"/>
  <c r="CT61" i="3"/>
  <c r="BA58" i="3"/>
  <c r="BD55" i="3"/>
  <c r="BS52" i="3"/>
  <c r="Y50" i="3"/>
  <c r="AZ47" i="3"/>
  <c r="I15" i="29"/>
  <c r="F65" i="25"/>
  <c r="H62" i="22"/>
  <c r="E57" i="21"/>
  <c r="F19" i="20"/>
  <c r="Q26" i="19"/>
  <c r="D11" i="17"/>
  <c r="E9" i="15"/>
  <c r="P44" i="14"/>
  <c r="N23" i="14"/>
  <c r="T8" i="14"/>
  <c r="M39" i="13"/>
  <c r="E12" i="13"/>
  <c r="D71" i="11"/>
  <c r="D58" i="10"/>
  <c r="D67" i="7"/>
  <c r="J71" i="6"/>
  <c r="J53" i="6"/>
  <c r="J38" i="6"/>
  <c r="J23" i="6"/>
  <c r="D69" i="5"/>
  <c r="D39" i="5"/>
  <c r="D9" i="5"/>
  <c r="D62" i="4"/>
  <c r="D52" i="4"/>
  <c r="D42" i="4"/>
  <c r="D30" i="4"/>
  <c r="D20" i="4"/>
  <c r="D10" i="4"/>
  <c r="AM71" i="3"/>
  <c r="Q69" i="3"/>
  <c r="S67" i="3"/>
  <c r="CD64" i="3"/>
  <c r="H35" i="29"/>
  <c r="E27" i="27"/>
  <c r="E37" i="25"/>
  <c r="D14" i="23"/>
  <c r="F71" i="21"/>
  <c r="E72" i="19"/>
  <c r="E36" i="19"/>
  <c r="D26" i="18"/>
  <c r="D9" i="15"/>
  <c r="E52" i="14"/>
  <c r="L32" i="14"/>
  <c r="H17" i="14"/>
  <c r="D42" i="29"/>
  <c r="D47" i="27"/>
  <c r="D40" i="21"/>
  <c r="F41" i="14"/>
  <c r="H20" i="20"/>
  <c r="N38" i="14"/>
  <c r="F69" i="22"/>
  <c r="N8" i="19"/>
  <c r="G33" i="28"/>
  <c r="D25" i="24"/>
  <c r="J57" i="19"/>
  <c r="F27" i="15"/>
  <c r="I35" i="14"/>
  <c r="J8" i="28"/>
  <c r="J54" i="22"/>
  <c r="E44" i="20"/>
  <c r="O39" i="19"/>
  <c r="H71" i="14"/>
  <c r="F25" i="14"/>
  <c r="L50" i="13"/>
  <c r="M51" i="28"/>
  <c r="E71" i="25"/>
  <c r="D68" i="23"/>
  <c r="G72" i="21"/>
  <c r="Q66" i="19"/>
  <c r="I36" i="29"/>
  <c r="D65" i="27"/>
  <c r="D43" i="25"/>
  <c r="L68" i="22"/>
  <c r="G67" i="21"/>
  <c r="I38" i="20"/>
  <c r="M43" i="19"/>
  <c r="D70" i="17"/>
  <c r="G31" i="15"/>
  <c r="N51" i="14"/>
  <c r="N27" i="14"/>
  <c r="J55" i="13"/>
  <c r="J19" i="13"/>
  <c r="E27" i="11"/>
  <c r="G54" i="29"/>
  <c r="F67" i="26"/>
  <c r="I41" i="25"/>
  <c r="E47" i="22"/>
  <c r="F43" i="21"/>
  <c r="O70" i="19"/>
  <c r="O34" i="19"/>
  <c r="E60" i="15"/>
  <c r="J60" i="14"/>
  <c r="R28" i="14"/>
  <c r="I69" i="13"/>
  <c r="I29" i="13"/>
  <c r="D33" i="11"/>
  <c r="E67" i="26"/>
  <c r="L51" i="22"/>
  <c r="K43" i="19"/>
  <c r="F21" i="15"/>
  <c r="E7" i="14"/>
  <c r="D59" i="12"/>
  <c r="D12" i="8"/>
  <c r="L41" i="6"/>
  <c r="F45" i="5"/>
  <c r="F62" i="4"/>
  <c r="R32" i="4"/>
  <c r="R8" i="4"/>
  <c r="CD66" i="3"/>
  <c r="AL62" i="3"/>
  <c r="D67" i="26"/>
  <c r="E48" i="22"/>
  <c r="H27" i="19"/>
  <c r="M61" i="14"/>
  <c r="H70" i="13"/>
  <c r="N35" i="13"/>
  <c r="E53" i="11"/>
  <c r="E41" i="7"/>
  <c r="E33" i="5"/>
  <c r="E52" i="4"/>
  <c r="BL71" i="3"/>
  <c r="AQ68" i="3"/>
  <c r="CE64" i="3"/>
  <c r="CH61" i="3"/>
  <c r="AO58" i="3"/>
  <c r="AR55" i="3"/>
  <c r="BG52" i="3"/>
  <c r="CH49" i="3"/>
  <c r="AN47" i="3"/>
  <c r="I8" i="29"/>
  <c r="F61" i="25"/>
  <c r="L58" i="22"/>
  <c r="D50" i="21"/>
  <c r="F72" i="19"/>
  <c r="D25" i="19"/>
  <c r="D68" i="16"/>
  <c r="D69" i="14"/>
  <c r="G43" i="14"/>
  <c r="I22" i="14"/>
  <c r="G70" i="13"/>
  <c r="G38" i="13"/>
  <c r="M9" i="13"/>
  <c r="F60" i="11"/>
  <c r="D44" i="10"/>
  <c r="E62" i="7"/>
  <c r="J68" i="6"/>
  <c r="J52" i="6"/>
  <c r="J37" i="6"/>
  <c r="J20" i="6"/>
  <c r="D67" i="5"/>
  <c r="D37" i="5"/>
  <c r="D72" i="4"/>
  <c r="J61" i="4"/>
  <c r="J51" i="4"/>
  <c r="D40" i="4"/>
  <c r="J29" i="4"/>
  <c r="J19" i="4"/>
  <c r="D8" i="4"/>
  <c r="AA71" i="3"/>
  <c r="E69" i="3"/>
  <c r="CB66" i="3"/>
  <c r="BR64" i="3"/>
  <c r="D22" i="29"/>
  <c r="F59" i="26"/>
  <c r="E33" i="25"/>
  <c r="I69" i="22"/>
  <c r="G42" i="21"/>
  <c r="N69" i="19"/>
  <c r="N33" i="19"/>
  <c r="D8" i="17"/>
  <c r="S71" i="14"/>
  <c r="Q50" i="14"/>
  <c r="E31" i="14"/>
  <c r="K16" i="14"/>
  <c r="F66" i="13"/>
  <c r="K39" i="13"/>
  <c r="H14" i="13"/>
  <c r="E19" i="12"/>
  <c r="D15" i="10"/>
  <c r="D53" i="7"/>
  <c r="I60" i="6"/>
  <c r="I47" i="6"/>
  <c r="I34" i="6"/>
  <c r="I21" i="6"/>
  <c r="I8" i="6"/>
  <c r="I61" i="4"/>
  <c r="O48" i="4"/>
  <c r="I35" i="4"/>
  <c r="O22" i="4"/>
  <c r="I9" i="4"/>
  <c r="BJ71" i="3"/>
  <c r="BX69" i="3"/>
  <c r="E68" i="3"/>
  <c r="AQ66" i="3"/>
  <c r="CO64" i="3"/>
  <c r="AH63" i="3"/>
  <c r="CF61" i="3"/>
  <c r="AK60" i="3"/>
  <c r="CI58" i="3"/>
  <c r="P57" i="3"/>
  <c r="BB55" i="3"/>
  <c r="G47" i="29"/>
  <c r="I19" i="28"/>
  <c r="F50" i="26"/>
  <c r="E48" i="25"/>
  <c r="E55" i="24"/>
  <c r="J50" i="22"/>
  <c r="H7" i="22"/>
  <c r="I48" i="20"/>
  <c r="Q61" i="19"/>
  <c r="E33" i="19"/>
  <c r="J7" i="19"/>
  <c r="G71" i="15"/>
  <c r="S65" i="14"/>
  <c r="N47" i="14"/>
  <c r="K28" i="14"/>
  <c r="J14" i="14"/>
  <c r="H67" i="13"/>
  <c r="H51" i="13"/>
  <c r="H35" i="13"/>
  <c r="H19" i="13"/>
  <c r="D57" i="12"/>
  <c r="F59" i="11"/>
  <c r="F16" i="11"/>
  <c r="D11" i="9"/>
  <c r="E36" i="7"/>
  <c r="H64" i="5"/>
  <c r="H40" i="5"/>
  <c r="H16" i="5"/>
  <c r="H65" i="4"/>
  <c r="H53" i="4"/>
  <c r="H41" i="4"/>
  <c r="H29" i="4"/>
  <c r="H17" i="4"/>
  <c r="CF72" i="3"/>
  <c r="AK71" i="3"/>
  <c r="CI69" i="3"/>
  <c r="P68" i="3"/>
  <c r="BB66" i="3"/>
  <c r="CN64" i="3"/>
  <c r="AS63" i="3"/>
  <c r="CE61" i="3"/>
  <c r="AJ60" i="3"/>
  <c r="CH58" i="3"/>
  <c r="AM57" i="3"/>
  <c r="BA55" i="3"/>
  <c r="F54" i="3"/>
  <c r="AR52" i="3"/>
  <c r="CD50" i="3"/>
  <c r="AI49" i="3"/>
  <c r="CG47" i="3"/>
  <c r="AL46" i="3"/>
  <c r="BL44" i="3"/>
  <c r="E43" i="3"/>
  <c r="AQ41" i="3"/>
  <c r="CO39" i="3"/>
  <c r="AH38" i="3"/>
  <c r="CF36" i="3"/>
  <c r="D66" i="28"/>
  <c r="D48" i="27"/>
  <c r="D72" i="25"/>
  <c r="D24" i="25"/>
  <c r="E72" i="22"/>
  <c r="E18" i="22"/>
  <c r="I53" i="20"/>
  <c r="G64" i="19"/>
  <c r="J35" i="19"/>
  <c r="E9" i="19"/>
  <c r="F71" i="15"/>
  <c r="M65" i="14"/>
  <c r="R45" i="14"/>
  <c r="H28" i="14"/>
  <c r="J13" i="14"/>
  <c r="G63" i="13"/>
  <c r="G39" i="13"/>
  <c r="H15" i="13"/>
  <c r="E23" i="12"/>
  <c r="D27" i="10"/>
  <c r="E61" i="7"/>
  <c r="D8" i="7"/>
  <c r="G61" i="6"/>
  <c r="G49" i="6"/>
  <c r="G37" i="6"/>
  <c r="G25" i="6"/>
  <c r="G13" i="6"/>
  <c r="G62" i="5"/>
  <c r="G38" i="5"/>
  <c r="G14" i="5"/>
  <c r="G67" i="4"/>
  <c r="G59" i="4"/>
  <c r="D21" i="29"/>
  <c r="D43" i="27"/>
  <c r="G37" i="21"/>
  <c r="D31" i="14"/>
  <c r="E17" i="20"/>
  <c r="L63" i="28"/>
  <c r="H52" i="22"/>
  <c r="E54" i="16"/>
  <c r="M10" i="28"/>
  <c r="D21" i="24"/>
  <c r="J53" i="19"/>
  <c r="D25" i="15"/>
  <c r="H18" i="14"/>
  <c r="I7" i="28"/>
  <c r="H47" i="22"/>
  <c r="D39" i="20"/>
  <c r="F38" i="19"/>
  <c r="L67" i="14"/>
  <c r="M24" i="14"/>
  <c r="L30" i="13"/>
  <c r="G50" i="28"/>
  <c r="E67" i="25"/>
  <c r="D32" i="23"/>
  <c r="E70" i="21"/>
  <c r="K64" i="19"/>
  <c r="E34" i="29"/>
  <c r="D70" i="26"/>
  <c r="J41" i="25"/>
  <c r="L62" i="22"/>
  <c r="E65" i="21"/>
  <c r="D37" i="20"/>
  <c r="G41" i="19"/>
  <c r="D58" i="17"/>
  <c r="E29" i="15"/>
  <c r="U50" i="14"/>
  <c r="U26" i="14"/>
  <c r="J54" i="13"/>
  <c r="J18" i="13"/>
  <c r="E24" i="11"/>
  <c r="D52" i="29"/>
  <c r="D65" i="26"/>
  <c r="F40" i="25"/>
  <c r="K44" i="22"/>
  <c r="D41" i="21"/>
  <c r="F69" i="19"/>
  <c r="F33" i="19"/>
  <c r="F55" i="15"/>
  <c r="Q59" i="14"/>
  <c r="F28" i="14"/>
  <c r="I68" i="13"/>
  <c r="I28" i="13"/>
  <c r="D30" i="11"/>
  <c r="D60" i="26"/>
  <c r="F48" i="22"/>
  <c r="E41" i="19"/>
  <c r="E16" i="15"/>
  <c r="K70" i="13"/>
  <c r="E54" i="12"/>
  <c r="E68" i="7"/>
  <c r="L40" i="6"/>
  <c r="F43" i="5"/>
  <c r="L61" i="4"/>
  <c r="F32" i="4"/>
  <c r="F8" i="4"/>
  <c r="BR66" i="3"/>
  <c r="Z62" i="3"/>
  <c r="G52" i="26"/>
  <c r="I44" i="22"/>
  <c r="E25" i="19"/>
  <c r="F60" i="14"/>
  <c r="E69" i="13"/>
  <c r="H34" i="13"/>
  <c r="E46" i="11"/>
  <c r="E37" i="7"/>
  <c r="E31" i="5"/>
  <c r="E50" i="4"/>
  <c r="AZ71" i="3"/>
  <c r="AE68" i="3"/>
  <c r="BS64" i="3"/>
  <c r="BV61" i="3"/>
  <c r="CL57" i="3"/>
  <c r="AF55" i="3"/>
  <c r="AU52" i="3"/>
  <c r="BV49" i="3"/>
  <c r="BA46" i="3"/>
  <c r="L47" i="28"/>
  <c r="F57" i="25"/>
  <c r="J51" i="22"/>
  <c r="G35" i="21"/>
  <c r="O69" i="19"/>
  <c r="H23" i="19"/>
  <c r="E59" i="16"/>
  <c r="K67" i="14"/>
  <c r="S41" i="14"/>
  <c r="E21" i="14"/>
  <c r="M67" i="13"/>
  <c r="M35" i="13"/>
  <c r="K8" i="13"/>
  <c r="F56" i="11"/>
  <c r="D30" i="10"/>
  <c r="E53" i="7"/>
  <c r="J67" i="6"/>
  <c r="J51" i="6"/>
  <c r="J36" i="6"/>
  <c r="J19" i="6"/>
  <c r="D65" i="5"/>
  <c r="D35" i="5"/>
  <c r="J71" i="4"/>
  <c r="P60" i="4"/>
  <c r="P50" i="4"/>
  <c r="J39" i="4"/>
  <c r="P28" i="4"/>
  <c r="P18" i="4"/>
  <c r="J7" i="4"/>
  <c r="O71" i="3"/>
  <c r="CL68" i="3"/>
  <c r="BP66" i="3"/>
  <c r="BF64" i="3"/>
  <c r="G15" i="29"/>
  <c r="E52" i="26"/>
  <c r="E29" i="25"/>
  <c r="G62" i="22"/>
  <c r="F35" i="21"/>
  <c r="H67" i="19"/>
  <c r="H31" i="19"/>
  <c r="E57" i="16"/>
  <c r="J70" i="14"/>
  <c r="E49" i="14"/>
  <c r="S29" i="14"/>
  <c r="J15" i="14"/>
  <c r="K63" i="13"/>
  <c r="F38" i="13"/>
  <c r="F13" i="13"/>
  <c r="E9" i="12"/>
  <c r="D54" i="9"/>
  <c r="I72" i="6"/>
  <c r="I59" i="6"/>
  <c r="I46" i="6"/>
  <c r="I33" i="6"/>
  <c r="I20" i="6"/>
  <c r="I7" i="6"/>
  <c r="O60" i="4"/>
  <c r="I47" i="4"/>
  <c r="O34" i="4"/>
  <c r="I21" i="4"/>
  <c r="I7" i="4"/>
  <c r="AX71" i="3"/>
  <c r="BL69" i="3"/>
  <c r="CL67" i="3"/>
  <c r="AE66" i="3"/>
  <c r="CC64" i="3"/>
  <c r="V63" i="3"/>
  <c r="BT61" i="3"/>
  <c r="Y60" i="3"/>
  <c r="BW58" i="3"/>
  <c r="CK56" i="3"/>
  <c r="AP55" i="3"/>
  <c r="J40" i="29"/>
  <c r="M15" i="28"/>
  <c r="E43" i="26"/>
  <c r="E44" i="25"/>
  <c r="E43" i="24"/>
  <c r="D47" i="22"/>
  <c r="G69" i="21"/>
  <c r="H43" i="20"/>
  <c r="K59" i="19"/>
  <c r="N30" i="19"/>
  <c r="D56" i="18"/>
  <c r="F65" i="15"/>
  <c r="E64" i="14"/>
  <c r="U45" i="14"/>
  <c r="F27" i="14"/>
  <c r="K13" i="14"/>
  <c r="E66" i="13"/>
  <c r="E50" i="13"/>
  <c r="E34" i="13"/>
  <c r="E18" i="13"/>
  <c r="E52" i="12"/>
  <c r="D56" i="11"/>
  <c r="D13" i="11"/>
  <c r="D64" i="8"/>
  <c r="E32" i="7"/>
  <c r="H62" i="5"/>
  <c r="H38" i="5"/>
  <c r="H14" i="5"/>
  <c r="T63" i="4"/>
  <c r="T51" i="4"/>
  <c r="T39" i="4"/>
  <c r="T27" i="4"/>
  <c r="T15" i="4"/>
  <c r="BT72" i="3"/>
  <c r="Y71" i="3"/>
  <c r="BW69" i="3"/>
  <c r="CK67" i="3"/>
  <c r="AP66" i="3"/>
  <c r="CB64" i="3"/>
  <c r="AG63" i="3"/>
  <c r="BS61" i="3"/>
  <c r="X60" i="3"/>
  <c r="BV58" i="3"/>
  <c r="AA57" i="3"/>
  <c r="AO55" i="3"/>
  <c r="CA53" i="3"/>
  <c r="AF52" i="3"/>
  <c r="BR50" i="3"/>
  <c r="W49" i="3"/>
  <c r="BU47" i="3"/>
  <c r="Z46" i="3"/>
  <c r="AZ44" i="3"/>
  <c r="CL42" i="3"/>
  <c r="AE41" i="3"/>
  <c r="CC39" i="3"/>
  <c r="V38" i="3"/>
  <c r="BT36" i="3"/>
  <c r="F61" i="28"/>
  <c r="D36" i="27"/>
  <c r="D68" i="25"/>
  <c r="D20" i="25"/>
  <c r="I68" i="22"/>
  <c r="I14" i="22"/>
  <c r="H48" i="20"/>
  <c r="P61" i="19"/>
  <c r="D33" i="19"/>
  <c r="I7" i="19"/>
  <c r="G59" i="15"/>
  <c r="D64" i="14"/>
  <c r="K44" i="14"/>
  <c r="Q25" i="14"/>
  <c r="I12" i="14"/>
  <c r="M60" i="13"/>
  <c r="M36" i="13"/>
  <c r="F14" i="13"/>
  <c r="E13" i="12"/>
  <c r="D11" i="10"/>
  <c r="E52" i="7"/>
  <c r="G72" i="6"/>
  <c r="G60" i="6"/>
  <c r="G48" i="6"/>
  <c r="G36" i="6"/>
  <c r="G24" i="6"/>
  <c r="G12" i="6"/>
  <c r="G60" i="5"/>
  <c r="G36" i="5"/>
  <c r="G12" i="5"/>
  <c r="M66" i="4"/>
  <c r="M58" i="4"/>
  <c r="M50" i="4"/>
  <c r="M42" i="4"/>
  <c r="M34" i="4"/>
  <c r="M26" i="4"/>
  <c r="M18" i="4"/>
  <c r="M10" i="4"/>
  <c r="W72" i="3"/>
  <c r="BU70" i="3"/>
  <c r="Z69" i="3"/>
  <c r="F38" i="28"/>
  <c r="D39" i="27"/>
  <c r="J46" i="19"/>
  <c r="L23" i="14"/>
  <c r="I66" i="19"/>
  <c r="I60" i="28"/>
  <c r="F51" i="22"/>
  <c r="D54" i="15"/>
  <c r="L9" i="28"/>
  <c r="I17" i="22"/>
  <c r="D51" i="19"/>
  <c r="E20" i="15"/>
  <c r="O17" i="14"/>
  <c r="F70" i="26"/>
  <c r="F34" i="22"/>
  <c r="F37" i="20"/>
  <c r="F14" i="19"/>
  <c r="S66" i="14"/>
  <c r="H23" i="14"/>
  <c r="L29" i="13"/>
  <c r="J48" i="28"/>
  <c r="K53" i="25"/>
  <c r="D20" i="23"/>
  <c r="G71" i="20"/>
  <c r="N63" i="19"/>
  <c r="E32" i="29"/>
  <c r="G67" i="26"/>
  <c r="G40" i="25"/>
  <c r="H54" i="22"/>
  <c r="F60" i="21"/>
  <c r="D70" i="19"/>
  <c r="J40" i="19"/>
  <c r="D46" i="17"/>
  <c r="F24" i="15"/>
  <c r="I50" i="14"/>
  <c r="I26" i="14"/>
  <c r="J53" i="13"/>
  <c r="J17" i="13"/>
  <c r="E21" i="11"/>
  <c r="H47" i="29"/>
  <c r="G62" i="26"/>
  <c r="I37" i="25"/>
  <c r="I43" i="22"/>
  <c r="G38" i="21"/>
  <c r="I68" i="19"/>
  <c r="I32" i="19"/>
  <c r="D53" i="15"/>
  <c r="E59" i="14"/>
  <c r="M27" i="14"/>
  <c r="I67" i="13"/>
  <c r="I27" i="13"/>
  <c r="D27" i="11"/>
  <c r="G45" i="26"/>
  <c r="J44" i="22"/>
  <c r="N38" i="19"/>
  <c r="G9" i="15"/>
  <c r="F69" i="13"/>
  <c r="D49" i="12"/>
  <c r="D63" i="7"/>
  <c r="L39" i="6"/>
  <c r="F41" i="5"/>
  <c r="R60" i="4"/>
  <c r="L31" i="4"/>
  <c r="L7" i="4"/>
  <c r="BF66" i="3"/>
  <c r="N62" i="3"/>
  <c r="F45" i="26"/>
  <c r="G37" i="22"/>
  <c r="I23" i="19"/>
  <c r="K58" i="14"/>
  <c r="N67" i="13"/>
  <c r="E33" i="13"/>
  <c r="E35" i="11"/>
  <c r="E33" i="7"/>
  <c r="E29" i="5"/>
  <c r="E48" i="4"/>
  <c r="AN71" i="3"/>
  <c r="S68" i="3"/>
  <c r="BG64" i="3"/>
  <c r="BJ61" i="3"/>
  <c r="BB57" i="3"/>
  <c r="T55" i="3"/>
  <c r="AI52" i="3"/>
  <c r="BJ49" i="3"/>
  <c r="AO46" i="3"/>
  <c r="J29" i="28"/>
  <c r="F53" i="25"/>
  <c r="D48" i="22"/>
  <c r="F28" i="21"/>
  <c r="L62" i="19"/>
  <c r="E21" i="19"/>
  <c r="E48" i="16"/>
  <c r="N64" i="14"/>
  <c r="E40" i="14"/>
  <c r="H20" i="14"/>
  <c r="M63" i="13"/>
  <c r="G34" i="13"/>
  <c r="G7" i="13"/>
  <c r="F49" i="11"/>
  <c r="D16" i="10"/>
  <c r="D49" i="7"/>
  <c r="J65" i="6"/>
  <c r="J50" i="6"/>
  <c r="J35" i="6"/>
  <c r="J17" i="6"/>
  <c r="D63" i="5"/>
  <c r="D33" i="5"/>
  <c r="D70" i="4"/>
  <c r="D60" i="4"/>
  <c r="D50" i="4"/>
  <c r="D38" i="4"/>
  <c r="D28" i="4"/>
  <c r="D18" i="4"/>
  <c r="CH72" i="3"/>
  <c r="BX70" i="3"/>
  <c r="BZ68" i="3"/>
  <c r="AR66" i="3"/>
  <c r="AT64" i="3"/>
  <c r="H8" i="29"/>
  <c r="G30" i="26"/>
  <c r="E25" i="25"/>
  <c r="K58" i="22"/>
  <c r="D21" i="21"/>
  <c r="Q64" i="19"/>
  <c r="Q28" i="19"/>
  <c r="E39" i="16"/>
  <c r="H67" i="14"/>
  <c r="O47" i="14"/>
  <c r="N28" i="14"/>
  <c r="M14" i="14"/>
  <c r="F62" i="13"/>
  <c r="K35" i="13"/>
  <c r="N10" i="13"/>
  <c r="E56" i="11"/>
  <c r="D40" i="9"/>
  <c r="I71" i="6"/>
  <c r="I58" i="6"/>
  <c r="I45" i="6"/>
  <c r="I32" i="6"/>
  <c r="I19" i="6"/>
  <c r="O72" i="4"/>
  <c r="I59" i="4"/>
  <c r="O46" i="4"/>
  <c r="I33" i="4"/>
  <c r="I19" i="4"/>
  <c r="CS72" i="3"/>
  <c r="AL71" i="3"/>
  <c r="AZ69" i="3"/>
  <c r="BZ67" i="3"/>
  <c r="S66" i="3"/>
  <c r="BQ64" i="3"/>
  <c r="J63" i="3"/>
  <c r="BH61" i="3"/>
  <c r="M60" i="3"/>
  <c r="BK58" i="3"/>
  <c r="BY56" i="3"/>
  <c r="AD55" i="3"/>
  <c r="F27" i="29"/>
  <c r="J12" i="28"/>
  <c r="D36" i="26"/>
  <c r="E40" i="25"/>
  <c r="E31" i="24"/>
  <c r="H43" i="22"/>
  <c r="F62" i="21"/>
  <c r="G38" i="20"/>
  <c r="E57" i="19"/>
  <c r="K28" i="19"/>
  <c r="D23" i="18"/>
  <c r="G54" i="15"/>
  <c r="Q62" i="14"/>
  <c r="L44" i="14"/>
  <c r="T25" i="14"/>
  <c r="L12" i="14"/>
  <c r="N64" i="13"/>
  <c r="N48" i="13"/>
  <c r="N32" i="13"/>
  <c r="N16" i="13"/>
  <c r="D43" i="12"/>
  <c r="F52" i="11"/>
  <c r="F9" i="11"/>
  <c r="D50" i="8"/>
  <c r="E28" i="7"/>
  <c r="H60" i="5"/>
  <c r="H36" i="5"/>
  <c r="H12" i="5"/>
  <c r="H63" i="4"/>
  <c r="H51" i="4"/>
  <c r="H39" i="4"/>
  <c r="H27" i="4"/>
  <c r="H15" i="4"/>
  <c r="BH72" i="3"/>
  <c r="M71" i="3"/>
  <c r="BK69" i="3"/>
  <c r="BY67" i="3"/>
  <c r="AD66" i="3"/>
  <c r="BP64" i="3"/>
  <c r="U63" i="3"/>
  <c r="BG61" i="3"/>
  <c r="L60" i="3"/>
  <c r="BJ58" i="3"/>
  <c r="O57" i="3"/>
  <c r="AC55" i="3"/>
  <c r="BO53" i="3"/>
  <c r="T52" i="3"/>
  <c r="BF50" i="3"/>
  <c r="K49" i="3"/>
  <c r="BI47" i="3"/>
  <c r="N46" i="3"/>
  <c r="AN44" i="3"/>
  <c r="BZ42" i="3"/>
  <c r="S41" i="3"/>
  <c r="BQ39" i="3"/>
  <c r="J38" i="3"/>
  <c r="J67" i="29"/>
  <c r="F56" i="28"/>
  <c r="D24" i="27"/>
  <c r="D64" i="25"/>
  <c r="D16" i="25"/>
  <c r="G61" i="22"/>
  <c r="G7" i="22"/>
  <c r="G43" i="20"/>
  <c r="J59" i="19"/>
  <c r="M30" i="19"/>
  <c r="D50" i="18"/>
  <c r="F53" i="15"/>
  <c r="P62" i="14"/>
  <c r="R42" i="14"/>
  <c r="L24" i="14"/>
  <c r="L11" i="14"/>
  <c r="G59" i="13"/>
  <c r="G35" i="13"/>
  <c r="N11" i="13"/>
  <c r="E70" i="11"/>
  <c r="D66" i="9"/>
  <c r="D48" i="7"/>
  <c r="G71" i="6"/>
  <c r="G59" i="6"/>
  <c r="G47" i="6"/>
  <c r="G35" i="6"/>
  <c r="G23" i="6"/>
  <c r="G11" i="6"/>
  <c r="G58" i="5"/>
  <c r="G34" i="5"/>
  <c r="G10" i="5"/>
  <c r="S65" i="4"/>
  <c r="L32" i="28"/>
  <c r="F20" i="22"/>
  <c r="E42" i="26"/>
  <c r="M9" i="28"/>
  <c r="K69" i="19"/>
  <c r="D14" i="25"/>
  <c r="D27" i="19"/>
  <c r="Q15" i="14"/>
  <c r="F35" i="25"/>
  <c r="O71" i="19"/>
  <c r="G54" i="14"/>
  <c r="L62" i="13"/>
  <c r="E33" i="27"/>
  <c r="I54" i="22"/>
  <c r="Q62" i="19"/>
  <c r="L35" i="28"/>
  <c r="D7" i="25"/>
  <c r="G31" i="21"/>
  <c r="M47" i="19"/>
  <c r="D29" i="16"/>
  <c r="Q42" i="14"/>
  <c r="J50" i="13"/>
  <c r="D26" i="12"/>
  <c r="F71" i="28"/>
  <c r="I9" i="25"/>
  <c r="D53" i="21"/>
  <c r="O50" i="19"/>
  <c r="F19" i="15"/>
  <c r="T26" i="14"/>
  <c r="I45" i="13"/>
  <c r="D54" i="8"/>
  <c r="E7" i="21"/>
  <c r="E67" i="15"/>
  <c r="F41" i="13"/>
  <c r="L64" i="6"/>
  <c r="F35" i="5"/>
  <c r="F46" i="4"/>
  <c r="BZ70" i="3"/>
  <c r="D70" i="29"/>
  <c r="I62" i="22"/>
  <c r="E20" i="16"/>
  <c r="N55" i="13"/>
  <c r="E28" i="11"/>
  <c r="E57" i="5"/>
  <c r="E24" i="4"/>
  <c r="CO66" i="3"/>
  <c r="Y62" i="3"/>
  <c r="CA56" i="3"/>
  <c r="AJ51" i="3"/>
  <c r="Q46" i="3"/>
  <c r="G59" i="26"/>
  <c r="D30" i="22"/>
  <c r="O57" i="19"/>
  <c r="D68" i="17"/>
  <c r="H55" i="14"/>
  <c r="N14" i="14"/>
  <c r="M31" i="13"/>
  <c r="E24" i="12"/>
  <c r="D68" i="8"/>
  <c r="J63" i="6"/>
  <c r="J40" i="6"/>
  <c r="J12" i="6"/>
  <c r="D21" i="5"/>
  <c r="J59" i="4"/>
  <c r="D44" i="4"/>
  <c r="D24" i="4"/>
  <c r="BJ72" i="3"/>
  <c r="AO69" i="3"/>
  <c r="CC65" i="3"/>
  <c r="D38" i="28"/>
  <c r="E21" i="25"/>
  <c r="E19" i="22"/>
  <c r="K50" i="19"/>
  <c r="E9" i="16"/>
  <c r="G55" i="14"/>
  <c r="D21" i="14"/>
  <c r="F58" i="13"/>
  <c r="F22" i="13"/>
  <c r="E38" i="11"/>
  <c r="D23" i="8"/>
  <c r="I56" i="6"/>
  <c r="I39" i="6"/>
  <c r="I17" i="6"/>
  <c r="I65" i="4"/>
  <c r="I43" i="4"/>
  <c r="O26" i="4"/>
  <c r="BU72" i="3"/>
  <c r="BK70" i="3"/>
  <c r="BB67" i="3"/>
  <c r="AR65" i="3"/>
  <c r="CE62" i="3"/>
  <c r="CG60" i="3"/>
  <c r="AM58" i="3"/>
  <c r="E56" i="3"/>
  <c r="J13" i="29"/>
  <c r="E24" i="27"/>
  <c r="E32" i="25"/>
  <c r="D65" i="22"/>
  <c r="D48" i="21"/>
  <c r="K71" i="19"/>
  <c r="Q24" i="19"/>
  <c r="E37" i="16"/>
  <c r="O59" i="14"/>
  <c r="R33" i="14"/>
  <c r="N10" i="14"/>
  <c r="N56" i="13"/>
  <c r="E30" i="13"/>
  <c r="G8" i="13"/>
  <c r="F45" i="11"/>
  <c r="D67" i="9"/>
  <c r="E20" i="7"/>
  <c r="H48" i="5"/>
  <c r="H8" i="5"/>
  <c r="H57" i="4"/>
  <c r="H37" i="4"/>
  <c r="H21" i="4"/>
  <c r="AJ72" i="3"/>
  <c r="AL70" i="3"/>
  <c r="BA67" i="3"/>
  <c r="AQ65" i="3"/>
  <c r="CD62" i="3"/>
  <c r="CF60" i="3"/>
  <c r="AL58" i="3"/>
  <c r="P56" i="3"/>
  <c r="AQ53" i="3"/>
  <c r="AS51" i="3"/>
  <c r="CF48" i="3"/>
  <c r="CH46" i="3"/>
  <c r="P44" i="3"/>
  <c r="F42" i="3"/>
  <c r="AS39" i="3"/>
  <c r="AI37" i="3"/>
  <c r="M36" i="28"/>
  <c r="G28" i="26"/>
  <c r="D8" i="25"/>
  <c r="E36" i="22"/>
  <c r="E33" i="20"/>
  <c r="D45" i="19"/>
  <c r="D65" i="17"/>
  <c r="O71" i="14"/>
  <c r="U39" i="14"/>
  <c r="F17" i="14"/>
  <c r="G55" i="13"/>
  <c r="G23" i="13"/>
  <c r="E52" i="11"/>
  <c r="D49" i="8"/>
  <c r="G69" i="6"/>
  <c r="G53" i="6"/>
  <c r="G33" i="6"/>
  <c r="G17" i="6"/>
  <c r="G54" i="5"/>
  <c r="G22" i="5"/>
  <c r="M64" i="4"/>
  <c r="M54" i="4"/>
  <c r="G45" i="4"/>
  <c r="G35" i="4"/>
  <c r="G25" i="4"/>
  <c r="S15" i="4"/>
  <c r="CQ72" i="3"/>
  <c r="X71" i="3"/>
  <c r="AL69" i="3"/>
  <c r="AN67" i="3"/>
  <c r="BZ65" i="3"/>
  <c r="S64" i="3"/>
  <c r="BQ62" i="3"/>
  <c r="J61" i="3"/>
  <c r="BH59" i="3"/>
  <c r="M58" i="3"/>
  <c r="BK56" i="3"/>
  <c r="BY54" i="3"/>
  <c r="AD53" i="3"/>
  <c r="BP51" i="3"/>
  <c r="U50" i="3"/>
  <c r="BG48" i="3"/>
  <c r="L47" i="3"/>
  <c r="BJ45" i="3"/>
  <c r="O44" i="3"/>
  <c r="AC42" i="3"/>
  <c r="BO40" i="3"/>
  <c r="T39" i="3"/>
  <c r="BF37" i="3"/>
  <c r="E47" i="29"/>
  <c r="G19" i="28"/>
  <c r="L64" i="22"/>
  <c r="J21" i="22"/>
  <c r="D69" i="20"/>
  <c r="L66" i="19"/>
  <c r="L30" i="19"/>
  <c r="D47" i="18"/>
  <c r="G47" i="15"/>
  <c r="J62" i="14"/>
  <c r="J44" i="14"/>
  <c r="S26" i="14"/>
  <c r="I13" i="14"/>
  <c r="F63" i="13"/>
  <c r="F39" i="13"/>
  <c r="G15" i="13"/>
  <c r="D37" i="12"/>
  <c r="F48" i="11"/>
  <c r="D68" i="10"/>
  <c r="D34" i="8"/>
  <c r="F65" i="6"/>
  <c r="F53" i="6"/>
  <c r="F41" i="6"/>
  <c r="F29" i="6"/>
  <c r="F17" i="6"/>
  <c r="F70" i="5"/>
  <c r="F46" i="5"/>
  <c r="F22" i="5"/>
  <c r="R69" i="4"/>
  <c r="R61" i="4"/>
  <c r="R53" i="4"/>
  <c r="R45" i="4"/>
  <c r="R37" i="4"/>
  <c r="R29" i="4"/>
  <c r="R21" i="4"/>
  <c r="R13" i="4"/>
  <c r="BR72" i="3"/>
  <c r="W71" i="3"/>
  <c r="BU69" i="3"/>
  <c r="Z68" i="3"/>
  <c r="AZ66" i="3"/>
  <c r="CL64" i="3"/>
  <c r="AE63" i="3"/>
  <c r="CC61" i="3"/>
  <c r="V60" i="3"/>
  <c r="BT58" i="3"/>
  <c r="Y57" i="3"/>
  <c r="BW55" i="3"/>
  <c r="CK53" i="3"/>
  <c r="AP52" i="3"/>
  <c r="CB50" i="3"/>
  <c r="AG49" i="3"/>
  <c r="BS47" i="3"/>
  <c r="X46" i="3"/>
  <c r="BV44" i="3"/>
  <c r="AA43" i="3"/>
  <c r="AO41" i="3"/>
  <c r="J30" i="28"/>
  <c r="D19" i="22"/>
  <c r="I15" i="25"/>
  <c r="E50" i="27"/>
  <c r="G39" i="15"/>
  <c r="D49" i="24"/>
  <c r="G26" i="19"/>
  <c r="U11" i="14"/>
  <c r="F31" i="25"/>
  <c r="O47" i="19"/>
  <c r="I52" i="14"/>
  <c r="L28" i="13"/>
  <c r="E21" i="27"/>
  <c r="G53" i="22"/>
  <c r="K48" i="19"/>
  <c r="F24" i="28"/>
  <c r="D72" i="24"/>
  <c r="E29" i="21"/>
  <c r="M39" i="19"/>
  <c r="G67" i="15"/>
  <c r="E42" i="14"/>
  <c r="J47" i="13"/>
  <c r="D22" i="12"/>
  <c r="J46" i="28"/>
  <c r="F8" i="25"/>
  <c r="F7" i="21"/>
  <c r="O46" i="19"/>
  <c r="D17" i="15"/>
  <c r="H26" i="14"/>
  <c r="I44" i="13"/>
  <c r="D18" i="8"/>
  <c r="D71" i="20"/>
  <c r="N58" i="14"/>
  <c r="F25" i="13"/>
  <c r="L63" i="6"/>
  <c r="F29" i="5"/>
  <c r="L45" i="4"/>
  <c r="CA69" i="3"/>
  <c r="E63" i="29"/>
  <c r="E50" i="21"/>
  <c r="D50" i="15"/>
  <c r="H54" i="13"/>
  <c r="E17" i="11"/>
  <c r="E55" i="5"/>
  <c r="E18" i="4"/>
  <c r="CC66" i="3"/>
  <c r="CI60" i="3"/>
  <c r="BO56" i="3"/>
  <c r="X51" i="3"/>
  <c r="E46" i="3"/>
  <c r="G23" i="26"/>
  <c r="J15" i="22"/>
  <c r="I55" i="19"/>
  <c r="E11" i="16"/>
  <c r="T53" i="14"/>
  <c r="M13" i="14"/>
  <c r="G30" i="13"/>
  <c r="D15" i="12"/>
  <c r="D52" i="8"/>
  <c r="J62" i="6"/>
  <c r="J32" i="6"/>
  <c r="J11" i="6"/>
  <c r="D19" i="5"/>
  <c r="P58" i="4"/>
  <c r="J43" i="4"/>
  <c r="J23" i="4"/>
  <c r="AX72" i="3"/>
  <c r="AP68" i="3"/>
  <c r="BQ65" i="3"/>
  <c r="G29" i="28"/>
  <c r="E17" i="25"/>
  <c r="I15" i="22"/>
  <c r="E48" i="19"/>
  <c r="G66" i="15"/>
  <c r="H46" i="14"/>
  <c r="G20" i="14"/>
  <c r="F54" i="13"/>
  <c r="K19" i="13"/>
  <c r="E31" i="11"/>
  <c r="D9" i="8"/>
  <c r="I55" i="6"/>
  <c r="I37" i="6"/>
  <c r="I16" i="6"/>
  <c r="O64" i="4"/>
  <c r="O42" i="4"/>
  <c r="I25" i="4"/>
  <c r="BI72" i="3"/>
  <c r="AY70" i="3"/>
  <c r="AP67" i="3"/>
  <c r="AF65" i="3"/>
  <c r="BS62" i="3"/>
  <c r="BU60" i="3"/>
  <c r="AA58" i="3"/>
  <c r="CL55" i="3"/>
  <c r="G61" i="28"/>
  <c r="E12" i="27"/>
  <c r="E28" i="25"/>
  <c r="H61" i="22"/>
  <c r="G33" i="21"/>
  <c r="E69" i="19"/>
  <c r="N22" i="19"/>
  <c r="D28" i="16"/>
  <c r="H58" i="14"/>
  <c r="K32" i="14"/>
  <c r="O9" i="14"/>
  <c r="H55" i="13"/>
  <c r="N28" i="13"/>
  <c r="E7" i="13"/>
  <c r="F41" i="11"/>
  <c r="D53" i="9"/>
  <c r="E16" i="7"/>
  <c r="H46" i="5"/>
  <c r="T71" i="4"/>
  <c r="T55" i="4"/>
  <c r="T35" i="4"/>
  <c r="T19" i="4"/>
  <c r="X72" i="3"/>
  <c r="J56" i="29"/>
  <c r="D44" i="19"/>
  <c r="I7" i="25"/>
  <c r="E42" i="27"/>
  <c r="E37" i="15"/>
  <c r="D45" i="24"/>
  <c r="M12" i="19"/>
  <c r="F8" i="14"/>
  <c r="D33" i="22"/>
  <c r="F46" i="19"/>
  <c r="P51" i="14"/>
  <c r="L24" i="13"/>
  <c r="E17" i="27"/>
  <c r="G17" i="22"/>
  <c r="N47" i="19"/>
  <c r="E65" i="26"/>
  <c r="D68" i="24"/>
  <c r="F24" i="21"/>
  <c r="J28" i="19"/>
  <c r="E65" i="15"/>
  <c r="I38" i="14"/>
  <c r="J46" i="13"/>
  <c r="E12" i="11"/>
  <c r="L41" i="28"/>
  <c r="D66" i="23"/>
  <c r="G57" i="20"/>
  <c r="F45" i="19"/>
  <c r="E12" i="15"/>
  <c r="O25" i="14"/>
  <c r="I20" i="13"/>
  <c r="J22" i="29"/>
  <c r="I60" i="20"/>
  <c r="M49" i="14"/>
  <c r="K22" i="13"/>
  <c r="L57" i="6"/>
  <c r="F27" i="5"/>
  <c r="L29" i="4"/>
  <c r="AQ69" i="3"/>
  <c r="F56" i="29"/>
  <c r="G55" i="20"/>
  <c r="E38" i="15"/>
  <c r="N51" i="13"/>
  <c r="E10" i="11"/>
  <c r="E23" i="5"/>
  <c r="E12" i="4"/>
  <c r="BQ66" i="3"/>
  <c r="AM60" i="3"/>
  <c r="CN55" i="3"/>
  <c r="CS50" i="3"/>
  <c r="CL45" i="3"/>
  <c r="F49" i="25"/>
  <c r="H8" i="22"/>
  <c r="L50" i="19"/>
  <c r="D72" i="15"/>
  <c r="K49" i="14"/>
  <c r="P12" i="14"/>
  <c r="M27" i="13"/>
  <c r="D46" i="11"/>
  <c r="D24" i="8"/>
  <c r="J61" i="6"/>
  <c r="J31" i="6"/>
  <c r="J8" i="6"/>
  <c r="D17" i="5"/>
  <c r="D58" i="4"/>
  <c r="J37" i="4"/>
  <c r="D22" i="4"/>
  <c r="AL72" i="3"/>
  <c r="AD68" i="3"/>
  <c r="AG65" i="3"/>
  <c r="J20" i="28"/>
  <c r="E13" i="25"/>
  <c r="H70" i="20"/>
  <c r="H43" i="19"/>
  <c r="D60" i="15"/>
  <c r="M44" i="14"/>
  <c r="F19" i="14"/>
  <c r="K51" i="13"/>
  <c r="L15" i="13"/>
  <c r="E20" i="11"/>
  <c r="D62" i="7"/>
  <c r="I54" i="6"/>
  <c r="I35" i="6"/>
  <c r="I15" i="6"/>
  <c r="O62" i="4"/>
  <c r="I41" i="4"/>
  <c r="I23" i="4"/>
  <c r="AW72" i="3"/>
  <c r="O70" i="3"/>
  <c r="AD67" i="3"/>
  <c r="H65" i="3"/>
  <c r="BG62" i="3"/>
  <c r="AW60" i="3"/>
  <c r="O58" i="3"/>
  <c r="BN55" i="3"/>
  <c r="G56" i="28"/>
  <c r="G57" i="26"/>
  <c r="E24" i="25"/>
  <c r="F54" i="22"/>
  <c r="F26" i="21"/>
  <c r="H64" i="19"/>
  <c r="Q18" i="19"/>
  <c r="E8" i="16"/>
  <c r="M56" i="14"/>
  <c r="P29" i="14"/>
  <c r="P8" i="14"/>
  <c r="N52" i="13"/>
  <c r="H27" i="13"/>
  <c r="E62" i="12"/>
  <c r="D38" i="11"/>
  <c r="D25" i="9"/>
  <c r="E12" i="7"/>
  <c r="H42" i="5"/>
  <c r="H71" i="4"/>
  <c r="T53" i="4"/>
  <c r="H35" i="4"/>
  <c r="T17" i="4"/>
  <c r="L72" i="3"/>
  <c r="CU69" i="3"/>
  <c r="AC67" i="3"/>
  <c r="G65" i="3"/>
  <c r="BF62" i="3"/>
  <c r="AV60" i="3"/>
  <c r="N58" i="3"/>
  <c r="BM55" i="3"/>
  <c r="S53" i="3"/>
  <c r="I51" i="3"/>
  <c r="BH48" i="3"/>
  <c r="AX46" i="3"/>
  <c r="BY43" i="3"/>
  <c r="BC41" i="3"/>
  <c r="U39" i="3"/>
  <c r="CR36" i="3"/>
  <c r="L23" i="28"/>
  <c r="D7" i="26"/>
  <c r="D55" i="24"/>
  <c r="K21" i="22"/>
  <c r="I17" i="20"/>
  <c r="P37" i="19"/>
  <c r="E65" i="16"/>
  <c r="F67" i="14"/>
  <c r="S36" i="14"/>
  <c r="G14" i="14"/>
  <c r="G51" i="13"/>
  <c r="M16" i="13"/>
  <c r="E34" i="11"/>
  <c r="D66" i="7"/>
  <c r="G67" i="6"/>
  <c r="G50" i="6"/>
  <c r="G31" i="6"/>
  <c r="G14" i="6"/>
  <c r="G50" i="5"/>
  <c r="G16" i="5"/>
  <c r="G63" i="4"/>
  <c r="G53" i="4"/>
  <c r="G43" i="4"/>
  <c r="G33" i="4"/>
  <c r="S23" i="4"/>
  <c r="M14" i="4"/>
  <c r="BS72" i="3"/>
  <c r="CG70" i="3"/>
  <c r="CU68" i="3"/>
  <c r="P67" i="3"/>
  <c r="BB65" i="3"/>
  <c r="CN63" i="3"/>
  <c r="AS62" i="3"/>
  <c r="CE60" i="3"/>
  <c r="AJ59" i="3"/>
  <c r="CH57" i="3"/>
  <c r="AM56" i="3"/>
  <c r="BA54" i="3"/>
  <c r="F53" i="3"/>
  <c r="AR51" i="3"/>
  <c r="CD49" i="3"/>
  <c r="AI48" i="3"/>
  <c r="CG46" i="3"/>
  <c r="AL45" i="3"/>
  <c r="BL43" i="3"/>
  <c r="E42" i="3"/>
  <c r="AQ40" i="3"/>
  <c r="CO38" i="3"/>
  <c r="AH37" i="3"/>
  <c r="I33" i="29"/>
  <c r="F64" i="26"/>
  <c r="J57" i="22"/>
  <c r="H14" i="22"/>
  <c r="H53" i="20"/>
  <c r="O61" i="19"/>
  <c r="K26" i="19"/>
  <c r="D59" i="17"/>
  <c r="G30" i="15"/>
  <c r="M59" i="14"/>
  <c r="H41" i="14"/>
  <c r="I24" i="14"/>
  <c r="K11" i="14"/>
  <c r="F59" i="13"/>
  <c r="F35" i="13"/>
  <c r="M11" i="13"/>
  <c r="D23" i="12"/>
  <c r="D41" i="11"/>
  <c r="D40" i="10"/>
  <c r="E70" i="7"/>
  <c r="F63" i="6"/>
  <c r="F51" i="6"/>
  <c r="F39" i="6"/>
  <c r="F27" i="6"/>
  <c r="F15" i="6"/>
  <c r="F66" i="5"/>
  <c r="F42" i="5"/>
  <c r="F18" i="5"/>
  <c r="L68" i="4"/>
  <c r="L60" i="4"/>
  <c r="L52" i="4"/>
  <c r="L44" i="4"/>
  <c r="L36" i="4"/>
  <c r="L28" i="4"/>
  <c r="L20" i="4"/>
  <c r="L12" i="4"/>
  <c r="AT72" i="3"/>
  <c r="CR70" i="3"/>
  <c r="AW69" i="3"/>
  <c r="CU67" i="3"/>
  <c r="AB66" i="3"/>
  <c r="BN64" i="3"/>
  <c r="G63" i="3"/>
  <c r="BE61" i="3"/>
  <c r="CQ59" i="3"/>
  <c r="AV58" i="3"/>
  <c r="CT56" i="3"/>
  <c r="AY55" i="3"/>
  <c r="BM53" i="3"/>
  <c r="R52" i="3"/>
  <c r="BD50" i="3"/>
  <c r="I49" i="3"/>
  <c r="AU47" i="3"/>
  <c r="CS45" i="3"/>
  <c r="AX44" i="3"/>
  <c r="BX42" i="3"/>
  <c r="Q41" i="3"/>
  <c r="BC39" i="3"/>
  <c r="H38" i="3"/>
  <c r="D67" i="29"/>
  <c r="F19" i="28"/>
  <c r="D57" i="26"/>
  <c r="K43" i="25"/>
  <c r="E42" i="24"/>
  <c r="G32" i="22"/>
  <c r="G18" i="21"/>
  <c r="E7" i="20"/>
  <c r="Q44" i="19"/>
  <c r="L18" i="19"/>
  <c r="E25" i="16"/>
  <c r="T72" i="14"/>
  <c r="O54" i="14"/>
  <c r="L36" i="14"/>
  <c r="U18" i="14"/>
  <c r="F55" i="29"/>
  <c r="G43" i="19"/>
  <c r="D48" i="23"/>
  <c r="E34" i="27"/>
  <c r="F51" i="14"/>
  <c r="I11" i="22"/>
  <c r="J9" i="19"/>
  <c r="H68" i="29"/>
  <c r="L31" i="22"/>
  <c r="I45" i="19"/>
  <c r="O46" i="14"/>
  <c r="L19" i="13"/>
  <c r="H52" i="25"/>
  <c r="E16" i="22"/>
  <c r="Q46" i="19"/>
  <c r="F48" i="26"/>
  <c r="D64" i="24"/>
  <c r="D49" i="20"/>
  <c r="M27" i="19"/>
  <c r="G19" i="15"/>
  <c r="E30" i="14"/>
  <c r="J45" i="13"/>
  <c r="D70" i="9"/>
  <c r="D40" i="28"/>
  <c r="D30" i="23"/>
  <c r="I55" i="20"/>
  <c r="O26" i="19"/>
  <c r="D66" i="14"/>
  <c r="J24" i="14"/>
  <c r="I17" i="13"/>
  <c r="F9" i="29"/>
  <c r="H55" i="20"/>
  <c r="F48" i="14"/>
  <c r="D35" i="12"/>
  <c r="L45" i="6"/>
  <c r="F25" i="5"/>
  <c r="R24" i="4"/>
  <c r="AE69" i="3"/>
  <c r="E36" i="29"/>
  <c r="F50" i="20"/>
  <c r="L49" i="14"/>
  <c r="E41" i="13"/>
  <c r="D59" i="10"/>
  <c r="E17" i="5"/>
  <c r="E10" i="4"/>
  <c r="BE66" i="3"/>
  <c r="AA60" i="3"/>
  <c r="CC54" i="3"/>
  <c r="CG50" i="3"/>
  <c r="BZ45" i="3"/>
  <c r="F37" i="25"/>
  <c r="G71" i="21"/>
  <c r="F48" i="19"/>
  <c r="D55" i="15"/>
  <c r="Q38" i="14"/>
  <c r="O11" i="14"/>
  <c r="G22" i="13"/>
  <c r="F42" i="11"/>
  <c r="D10" i="8"/>
  <c r="J60" i="6"/>
  <c r="J29" i="6"/>
  <c r="D61" i="5"/>
  <c r="D15" i="5"/>
  <c r="D56" i="4"/>
  <c r="P36" i="4"/>
  <c r="J21" i="4"/>
  <c r="Z72" i="3"/>
  <c r="F68" i="3"/>
  <c r="AH64" i="3"/>
  <c r="E63" i="27"/>
  <c r="E58" i="24"/>
  <c r="G65" i="20"/>
  <c r="Q40" i="19"/>
  <c r="G48" i="15"/>
  <c r="F43" i="14"/>
  <c r="L13" i="14"/>
  <c r="F50" i="13"/>
  <c r="H8" i="13"/>
  <c r="E13" i="11"/>
  <c r="I70" i="6"/>
  <c r="I53" i="6"/>
  <c r="I31" i="6"/>
  <c r="I13" i="6"/>
  <c r="O58" i="4"/>
  <c r="O40" i="4"/>
  <c r="O18" i="4"/>
  <c r="AK72" i="3"/>
  <c r="AN69" i="3"/>
  <c r="R67" i="3"/>
  <c r="BE64" i="3"/>
  <c r="AU62" i="3"/>
  <c r="CT59" i="3"/>
  <c r="BX57" i="3"/>
  <c r="R55" i="3"/>
  <c r="I51" i="28"/>
  <c r="G21" i="26"/>
  <c r="E20" i="25"/>
  <c r="L39" i="22"/>
  <c r="E19" i="21"/>
  <c r="N54" i="19"/>
  <c r="D17" i="19"/>
  <c r="D48" i="15"/>
  <c r="F55" i="14"/>
  <c r="O24" i="14"/>
  <c r="Q7" i="14"/>
  <c r="H47" i="13"/>
  <c r="E26" i="13"/>
  <c r="E38" i="12"/>
  <c r="F34" i="11"/>
  <c r="D36" i="8"/>
  <c r="E8" i="7"/>
  <c r="H34" i="5"/>
  <c r="T69" i="4"/>
  <c r="T49" i="4"/>
  <c r="T33" i="4"/>
  <c r="T13" i="4"/>
  <c r="CS71" i="3"/>
  <c r="AY69" i="3"/>
  <c r="Q67" i="3"/>
  <c r="BD64" i="3"/>
  <c r="AT62" i="3"/>
  <c r="CS59" i="3"/>
  <c r="CU57" i="3"/>
  <c r="Q55" i="3"/>
  <c r="G53" i="3"/>
  <c r="AT50" i="3"/>
  <c r="AV48" i="3"/>
  <c r="CU45" i="3"/>
  <c r="BM43" i="3"/>
  <c r="G41" i="3"/>
  <c r="I39" i="3"/>
  <c r="J60" i="29"/>
  <c r="L15" i="28"/>
  <c r="D60" i="25"/>
  <c r="D43" i="24"/>
  <c r="F69" i="21"/>
  <c r="H12" i="20"/>
  <c r="H28" i="19"/>
  <c r="D56" i="16"/>
  <c r="U60" i="14"/>
  <c r="G35" i="14"/>
  <c r="K10" i="14"/>
  <c r="M48" i="13"/>
  <c r="L10" i="13"/>
  <c r="E23" i="11"/>
  <c r="D44" i="7"/>
  <c r="G66" i="6"/>
  <c r="G46" i="6"/>
  <c r="G30" i="6"/>
  <c r="G10" i="6"/>
  <c r="G48" i="5"/>
  <c r="G8" i="5"/>
  <c r="M62" i="4"/>
  <c r="S51" i="4"/>
  <c r="S41" i="4"/>
  <c r="M32" i="4"/>
  <c r="G23" i="4"/>
  <c r="S13" i="4"/>
  <c r="AU72" i="3"/>
  <c r="BI70" i="3"/>
  <c r="CI68" i="3"/>
  <c r="CK66" i="3"/>
  <c r="AP65" i="3"/>
  <c r="CB63" i="3"/>
  <c r="AG62" i="3"/>
  <c r="BS60" i="3"/>
  <c r="X59" i="3"/>
  <c r="BV57" i="3"/>
  <c r="AA56" i="3"/>
  <c r="AO54" i="3"/>
  <c r="CA52" i="3"/>
  <c r="AF51" i="3"/>
  <c r="BR49" i="3"/>
  <c r="W48" i="3"/>
  <c r="BU46" i="3"/>
  <c r="Z45" i="3"/>
  <c r="AZ43" i="3"/>
  <c r="CL41" i="3"/>
  <c r="AE40" i="3"/>
  <c r="CC38" i="3"/>
  <c r="V37" i="3"/>
  <c r="I26" i="29"/>
  <c r="E57" i="26"/>
  <c r="D54" i="22"/>
  <c r="L10" i="22"/>
  <c r="G48" i="20"/>
  <c r="I59" i="19"/>
  <c r="H24" i="19"/>
  <c r="D31" i="17"/>
  <c r="D24" i="15"/>
  <c r="R57" i="14"/>
  <c r="O39" i="14"/>
  <c r="D23" i="14"/>
  <c r="J10" i="14"/>
  <c r="K56" i="13"/>
  <c r="K32" i="13"/>
  <c r="K10" i="13"/>
  <c r="E18" i="12"/>
  <c r="F37" i="11"/>
  <c r="D26" i="10"/>
  <c r="D61" i="7"/>
  <c r="F62" i="6"/>
  <c r="F50" i="6"/>
  <c r="F38" i="6"/>
  <c r="F26" i="6"/>
  <c r="F14" i="6"/>
  <c r="F64" i="5"/>
  <c r="F40" i="5"/>
  <c r="F16" i="5"/>
  <c r="R67" i="4"/>
  <c r="R59" i="4"/>
  <c r="R51" i="4"/>
  <c r="R43" i="4"/>
  <c r="R35" i="4"/>
  <c r="R27" i="4"/>
  <c r="R19" i="4"/>
  <c r="R11" i="4"/>
  <c r="AH72" i="3"/>
  <c r="CF70" i="3"/>
  <c r="AK69" i="3"/>
  <c r="CI67" i="3"/>
  <c r="P66" i="3"/>
  <c r="BB64" i="3"/>
  <c r="CN62" i="3"/>
  <c r="AS61" i="3"/>
  <c r="CE59" i="3"/>
  <c r="AJ58" i="3"/>
  <c r="CH56" i="3"/>
  <c r="AM55" i="3"/>
  <c r="BA53" i="3"/>
  <c r="F52" i="3"/>
  <c r="AR50" i="3"/>
  <c r="CD48" i="3"/>
  <c r="AI47" i="3"/>
  <c r="CG45" i="3"/>
  <c r="AL44" i="3"/>
  <c r="BL42" i="3"/>
  <c r="J53" i="29"/>
  <c r="G23" i="19"/>
  <c r="L65" i="19"/>
  <c r="E30" i="25"/>
  <c r="J47" i="14"/>
  <c r="G10" i="22"/>
  <c r="D52" i="18"/>
  <c r="F66" i="29"/>
  <c r="D68" i="21"/>
  <c r="I13" i="19"/>
  <c r="S42" i="14"/>
  <c r="L18" i="13"/>
  <c r="E51" i="25"/>
  <c r="K13" i="22"/>
  <c r="N39" i="19"/>
  <c r="E41" i="26"/>
  <c r="D52" i="22"/>
  <c r="F47" i="20"/>
  <c r="P26" i="19"/>
  <c r="J67" i="14"/>
  <c r="L29" i="14"/>
  <c r="J35" i="13"/>
  <c r="D58" i="9"/>
  <c r="E60" i="26"/>
  <c r="E71" i="22"/>
  <c r="D54" i="20"/>
  <c r="O14" i="19"/>
  <c r="K65" i="14"/>
  <c r="D18" i="14"/>
  <c r="I16" i="13"/>
  <c r="D24" i="26"/>
  <c r="G50" i="20"/>
  <c r="K46" i="14"/>
  <c r="F46" i="11"/>
  <c r="L44" i="6"/>
  <c r="R72" i="4"/>
  <c r="F24" i="4"/>
  <c r="AT66" i="3"/>
  <c r="J15" i="29"/>
  <c r="E45" i="20"/>
  <c r="U29" i="14"/>
  <c r="N39" i="13"/>
  <c r="D42" i="9"/>
  <c r="E15" i="5"/>
  <c r="AB71" i="3"/>
  <c r="AS66" i="3"/>
  <c r="O60" i="3"/>
  <c r="AS54" i="3"/>
  <c r="BU50" i="3"/>
  <c r="I62" i="29"/>
  <c r="F33" i="25"/>
  <c r="I70" i="20"/>
  <c r="O45" i="19"/>
  <c r="E43" i="15"/>
  <c r="E37" i="14"/>
  <c r="R10" i="14"/>
  <c r="M19" i="13"/>
  <c r="F38" i="11"/>
  <c r="D37" i="7"/>
  <c r="J59" i="6"/>
  <c r="J28" i="6"/>
  <c r="D59" i="5"/>
  <c r="D13" i="5"/>
  <c r="J55" i="4"/>
  <c r="D36" i="4"/>
  <c r="D16" i="4"/>
  <c r="N72" i="3"/>
  <c r="CA67" i="3"/>
  <c r="V64" i="3"/>
  <c r="E51" i="27"/>
  <c r="E46" i="24"/>
  <c r="F60" i="20"/>
  <c r="D21" i="19"/>
  <c r="D43" i="15"/>
  <c r="M41" i="14"/>
  <c r="O12" i="14"/>
  <c r="K47" i="13"/>
  <c r="F7" i="13"/>
  <c r="D71" i="10"/>
  <c r="I69" i="6"/>
  <c r="I52" i="6"/>
  <c r="I30" i="6"/>
  <c r="I12" i="6"/>
  <c r="I57" i="4"/>
  <c r="I39" i="4"/>
  <c r="I17" i="4"/>
  <c r="Y72" i="3"/>
  <c r="AB69" i="3"/>
  <c r="F67" i="3"/>
  <c r="AS64" i="3"/>
  <c r="AI62" i="3"/>
  <c r="CH59" i="3"/>
  <c r="BL57" i="3"/>
  <c r="F55" i="3"/>
  <c r="I46" i="28"/>
  <c r="F14" i="26"/>
  <c r="E16" i="25"/>
  <c r="F36" i="22"/>
  <c r="D12" i="21"/>
  <c r="H52" i="19"/>
  <c r="H15" i="19"/>
  <c r="G36" i="15"/>
  <c r="M53" i="14"/>
  <c r="J23" i="14"/>
  <c r="N72" i="13"/>
  <c r="E46" i="13"/>
  <c r="N24" i="13"/>
  <c r="D33" i="12"/>
  <c r="D31" i="11"/>
  <c r="D22" i="8"/>
  <c r="H72" i="5"/>
  <c r="H32" i="5"/>
  <c r="H69" i="4"/>
  <c r="H49" i="4"/>
  <c r="H33" i="4"/>
  <c r="H13" i="4"/>
  <c r="CG71" i="3"/>
  <c r="AM69" i="3"/>
  <c r="E67" i="3"/>
  <c r="AR64" i="3"/>
  <c r="AH62" i="3"/>
  <c r="CG59" i="3"/>
  <c r="CI57" i="3"/>
  <c r="E55" i="3"/>
  <c r="CN52" i="3"/>
  <c r="AH50" i="3"/>
  <c r="AJ48" i="3"/>
  <c r="CI45" i="3"/>
  <c r="BA43" i="3"/>
  <c r="CN40" i="3"/>
  <c r="CD38" i="3"/>
  <c r="E54" i="29"/>
  <c r="I12" i="28"/>
  <c r="D56" i="25"/>
  <c r="D31" i="24"/>
  <c r="E62" i="21"/>
  <c r="G7" i="20"/>
  <c r="L26" i="19"/>
  <c r="E47" i="16"/>
  <c r="N59" i="14"/>
  <c r="Q33" i="14"/>
  <c r="N9" i="14"/>
  <c r="G47" i="13"/>
  <c r="H9" i="13"/>
  <c r="E16" i="11"/>
  <c r="D40" i="7"/>
  <c r="G65" i="6"/>
  <c r="G45" i="6"/>
  <c r="G29" i="6"/>
  <c r="G9" i="6"/>
  <c r="G46" i="5"/>
  <c r="M72" i="4"/>
  <c r="S61" i="4"/>
  <c r="G51" i="4"/>
  <c r="G41" i="4"/>
  <c r="S31" i="4"/>
  <c r="M22" i="4"/>
  <c r="G13" i="4"/>
  <c r="AI72" i="3"/>
  <c r="AW70" i="3"/>
  <c r="BW68" i="3"/>
  <c r="BY66" i="3"/>
  <c r="AD65" i="3"/>
  <c r="BP63" i="3"/>
  <c r="U62" i="3"/>
  <c r="BG60" i="3"/>
  <c r="L59" i="3"/>
  <c r="BJ57" i="3"/>
  <c r="O56" i="3"/>
  <c r="AC54" i="3"/>
  <c r="BO52" i="3"/>
  <c r="T51" i="3"/>
  <c r="BF49" i="3"/>
  <c r="K48" i="3"/>
  <c r="BI46" i="3"/>
  <c r="N45" i="3"/>
  <c r="AN43" i="3"/>
  <c r="BZ41" i="3"/>
  <c r="S40" i="3"/>
  <c r="BQ38" i="3"/>
  <c r="J37" i="3"/>
  <c r="E20" i="29"/>
  <c r="D50" i="26"/>
  <c r="H50" i="22"/>
  <c r="F7" i="22"/>
  <c r="F43" i="20"/>
  <c r="L54" i="19"/>
  <c r="L22" i="19"/>
  <c r="E64" i="16"/>
  <c r="G12" i="15"/>
  <c r="K56" i="14"/>
  <c r="F38" i="14"/>
  <c r="R21" i="14"/>
  <c r="M9" i="14"/>
  <c r="F22" i="29"/>
  <c r="E66" i="26"/>
  <c r="F39" i="20"/>
  <c r="I71" i="20"/>
  <c r="K45" i="14"/>
  <c r="G18" i="20"/>
  <c r="E20" i="14"/>
  <c r="H24" i="25"/>
  <c r="E37" i="20"/>
  <c r="G60" i="25"/>
  <c r="G69" i="19"/>
  <c r="D69" i="16"/>
  <c r="F11" i="14"/>
  <c r="D56" i="7"/>
  <c r="K68" i="22"/>
  <c r="F61" i="19"/>
  <c r="J48" i="14"/>
  <c r="I9" i="13"/>
  <c r="D23" i="22"/>
  <c r="F65" i="13"/>
  <c r="L20" i="6"/>
  <c r="L23" i="4"/>
  <c r="BU63" i="3"/>
  <c r="N17" i="19"/>
  <c r="N19" i="13"/>
  <c r="E59" i="5"/>
  <c r="BB69" i="3"/>
  <c r="CK58" i="3"/>
  <c r="AL49" i="3"/>
  <c r="I13" i="28"/>
  <c r="D45" i="20"/>
  <c r="E26" i="15"/>
  <c r="L16" i="14"/>
  <c r="D39" i="12"/>
  <c r="D21" i="7"/>
  <c r="J27" i="6"/>
  <c r="D27" i="5"/>
  <c r="J47" i="4"/>
  <c r="D14" i="4"/>
  <c r="BA69" i="3"/>
  <c r="D49" i="29"/>
  <c r="G44" i="22"/>
  <c r="H19" i="19"/>
  <c r="P59" i="14"/>
  <c r="R7" i="14"/>
  <c r="E67" i="12"/>
  <c r="D37" i="8"/>
  <c r="I42" i="6"/>
  <c r="I71" i="4"/>
  <c r="O38" i="4"/>
  <c r="O10" i="4"/>
  <c r="BM68" i="3"/>
  <c r="U64" i="3"/>
  <c r="CS60" i="3"/>
  <c r="AO56" i="3"/>
  <c r="G9" i="28"/>
  <c r="E12" i="25"/>
  <c r="D11" i="22"/>
  <c r="N42" i="19"/>
  <c r="E19" i="15"/>
  <c r="M35" i="14"/>
  <c r="N60" i="13"/>
  <c r="K15" i="13"/>
  <c r="F27" i="11"/>
  <c r="E40" i="7"/>
  <c r="H24" i="5"/>
  <c r="H47" i="4"/>
  <c r="T21" i="4"/>
  <c r="BV70" i="3"/>
  <c r="CL66" i="3"/>
  <c r="CC63" i="3"/>
  <c r="BU59" i="3"/>
  <c r="AZ56" i="3"/>
  <c r="CB52" i="3"/>
  <c r="BS49" i="3"/>
  <c r="BW45" i="3"/>
  <c r="AP42" i="3"/>
  <c r="BR38" i="3"/>
  <c r="F20" i="29"/>
  <c r="D52" i="25"/>
  <c r="I50" i="22"/>
  <c r="J71" i="19"/>
  <c r="Q14" i="19"/>
  <c r="U57" i="14"/>
  <c r="U20" i="14"/>
  <c r="M44" i="13"/>
  <c r="E47" i="12"/>
  <c r="D36" i="7"/>
  <c r="G56" i="6"/>
  <c r="G28" i="6"/>
  <c r="G68" i="5"/>
  <c r="S71" i="4"/>
  <c r="M56" i="4"/>
  <c r="M40" i="4"/>
  <c r="S27" i="4"/>
  <c r="S11" i="4"/>
  <c r="BH71" i="3"/>
  <c r="BK68" i="3"/>
  <c r="Q66" i="3"/>
  <c r="BD63" i="3"/>
  <c r="AT61" i="3"/>
  <c r="CS58" i="3"/>
  <c r="CU56" i="3"/>
  <c r="Q54" i="3"/>
  <c r="G52" i="3"/>
  <c r="AT49" i="3"/>
  <c r="AV47" i="3"/>
  <c r="CU44" i="3"/>
  <c r="BM42" i="3"/>
  <c r="G40" i="3"/>
  <c r="I38" i="3"/>
  <c r="E13" i="29"/>
  <c r="D39" i="23"/>
  <c r="E69" i="21"/>
  <c r="G12" i="20"/>
  <c r="K20" i="19"/>
  <c r="E70" i="15"/>
  <c r="R54" i="14"/>
  <c r="O30" i="14"/>
  <c r="L8" i="14"/>
  <c r="F47" i="13"/>
  <c r="K16" i="13"/>
  <c r="E8" i="12"/>
  <c r="F19" i="11"/>
  <c r="D48" i="8"/>
  <c r="F60" i="6"/>
  <c r="F45" i="6"/>
  <c r="F30" i="6"/>
  <c r="F12" i="6"/>
  <c r="F54" i="5"/>
  <c r="F24" i="5"/>
  <c r="L66" i="4"/>
  <c r="L56" i="4"/>
  <c r="L46" i="4"/>
  <c r="L34" i="4"/>
  <c r="L24" i="4"/>
  <c r="L14" i="4"/>
  <c r="J72" i="3"/>
  <c r="X70" i="3"/>
  <c r="AL68" i="3"/>
  <c r="BY65" i="3"/>
  <c r="CA63" i="3"/>
  <c r="CO61" i="3"/>
  <c r="BG59" i="3"/>
  <c r="BU57" i="3"/>
  <c r="CI55" i="3"/>
  <c r="AC53" i="3"/>
  <c r="AE51" i="3"/>
  <c r="AS49" i="3"/>
  <c r="K47" i="3"/>
  <c r="Y45" i="3"/>
  <c r="AM43" i="3"/>
  <c r="CL40" i="3"/>
  <c r="S39" i="3"/>
  <c r="BE37" i="3"/>
  <c r="H26" i="29"/>
  <c r="E47" i="27"/>
  <c r="K63" i="25"/>
  <c r="K11" i="25"/>
  <c r="K46" i="22"/>
  <c r="E40" i="21"/>
  <c r="F12" i="20"/>
  <c r="K42" i="19"/>
  <c r="M14" i="19"/>
  <c r="G69" i="15"/>
  <c r="R66" i="14"/>
  <c r="D47" i="14"/>
  <c r="R26" i="14"/>
  <c r="J11" i="14"/>
  <c r="E63" i="13"/>
  <c r="E47" i="13"/>
  <c r="E31" i="13"/>
  <c r="F15" i="13"/>
  <c r="D8" i="12"/>
  <c r="D9" i="10"/>
  <c r="E47" i="7"/>
  <c r="E70" i="5"/>
  <c r="E46" i="5"/>
  <c r="E22" i="5"/>
  <c r="E63" i="4"/>
  <c r="E39" i="4"/>
  <c r="E15" i="4"/>
  <c r="I72" i="3"/>
  <c r="AU70" i="3"/>
  <c r="CS68" i="3"/>
  <c r="AX67" i="3"/>
  <c r="BX65" i="3"/>
  <c r="Q64" i="3"/>
  <c r="BC62" i="3"/>
  <c r="H61" i="3"/>
  <c r="AT59" i="3"/>
  <c r="CR57" i="3"/>
  <c r="AW56" i="3"/>
  <c r="CU54" i="3"/>
  <c r="AB53" i="3"/>
  <c r="BN51" i="3"/>
  <c r="G50" i="3"/>
  <c r="BE48" i="3"/>
  <c r="CQ46" i="3"/>
  <c r="AV45" i="3"/>
  <c r="CT43" i="3"/>
  <c r="AY42" i="3"/>
  <c r="BM40" i="3"/>
  <c r="R39" i="3"/>
  <c r="G38" i="29"/>
  <c r="L14" i="28"/>
  <c r="D48" i="26"/>
  <c r="K42" i="25"/>
  <c r="E27" i="24"/>
  <c r="F42" i="22"/>
  <c r="G45" i="21"/>
  <c r="H31" i="20"/>
  <c r="Q53" i="19"/>
  <c r="Q25" i="19"/>
  <c r="D14" i="18"/>
  <c r="E46" i="15"/>
  <c r="F62" i="14"/>
  <c r="M42" i="14"/>
  <c r="G24" i="14"/>
  <c r="G11" i="14"/>
  <c r="M57" i="13"/>
  <c r="M33" i="13"/>
  <c r="K11" i="13"/>
  <c r="D17" i="12"/>
  <c r="F33" i="11"/>
  <c r="D8" i="10"/>
  <c r="D51" i="7"/>
  <c r="D72" i="6"/>
  <c r="D60" i="6"/>
  <c r="D48" i="6"/>
  <c r="D36" i="6"/>
  <c r="D24" i="6"/>
  <c r="D12" i="6"/>
  <c r="D60" i="5"/>
  <c r="D36" i="5"/>
  <c r="D12" i="5"/>
  <c r="J66" i="4"/>
  <c r="J58" i="4"/>
  <c r="J50" i="4"/>
  <c r="J42" i="4"/>
  <c r="J34" i="4"/>
  <c r="E31" i="27"/>
  <c r="D45" i="21"/>
  <c r="D9" i="18"/>
  <c r="F30" i="14"/>
  <c r="N14" i="13"/>
  <c r="M66" i="6"/>
  <c r="M18" i="6"/>
  <c r="M69" i="4"/>
  <c r="M37" i="4"/>
  <c r="BR69" i="3"/>
  <c r="Z65" i="3"/>
  <c r="F61" i="3"/>
  <c r="BQ57" i="3"/>
  <c r="AV54" i="3"/>
  <c r="BM51" i="3"/>
  <c r="CL48" i="3"/>
  <c r="R46" i="3"/>
  <c r="BO43" i="3"/>
  <c r="AS41" i="3"/>
  <c r="W39" i="3"/>
  <c r="BX36" i="3"/>
  <c r="X35" i="3"/>
  <c r="BV33" i="3"/>
  <c r="AA32" i="3"/>
  <c r="AO30" i="3"/>
  <c r="I67" i="28"/>
  <c r="G44" i="26"/>
  <c r="E22" i="20"/>
  <c r="D70" i="20"/>
  <c r="D65" i="28"/>
  <c r="E8" i="20"/>
  <c r="L19" i="14"/>
  <c r="E23" i="25"/>
  <c r="K72" i="19"/>
  <c r="D11" i="25"/>
  <c r="J68" i="19"/>
  <c r="Q66" i="14"/>
  <c r="J71" i="13"/>
  <c r="D52" i="7"/>
  <c r="K32" i="22"/>
  <c r="I60" i="19"/>
  <c r="U43" i="14"/>
  <c r="D45" i="11"/>
  <c r="F45" i="20"/>
  <c r="K62" i="13"/>
  <c r="L19" i="6"/>
  <c r="F22" i="4"/>
  <c r="CI61" i="3"/>
  <c r="N11" i="19"/>
  <c r="H18" i="13"/>
  <c r="E13" i="5"/>
  <c r="AP69" i="3"/>
  <c r="AP57" i="3"/>
  <c r="Z49" i="3"/>
  <c r="F10" i="28"/>
  <c r="I34" i="20"/>
  <c r="D21" i="15"/>
  <c r="G62" i="13"/>
  <c r="E34" i="12"/>
  <c r="D17" i="7"/>
  <c r="J26" i="6"/>
  <c r="D25" i="5"/>
  <c r="D46" i="4"/>
  <c r="J13" i="4"/>
  <c r="BO67" i="3"/>
  <c r="I62" i="28"/>
  <c r="K40" i="22"/>
  <c r="I15" i="19"/>
  <c r="I58" i="14"/>
  <c r="K71" i="13"/>
  <c r="E57" i="12"/>
  <c r="I68" i="6"/>
  <c r="I41" i="6"/>
  <c r="O70" i="4"/>
  <c r="O36" i="4"/>
  <c r="CG72" i="3"/>
  <c r="BA68" i="3"/>
  <c r="I64" i="3"/>
  <c r="BV59" i="3"/>
  <c r="AC56" i="3"/>
  <c r="E72" i="27"/>
  <c r="E67" i="24"/>
  <c r="E55" i="21"/>
  <c r="H40" i="19"/>
  <c r="D14" i="15"/>
  <c r="E22" i="14"/>
  <c r="H59" i="13"/>
  <c r="G14" i="13"/>
  <c r="D20" i="11"/>
  <c r="E24" i="7"/>
  <c r="H22" i="5"/>
  <c r="T45" i="4"/>
  <c r="T11" i="4"/>
  <c r="BJ70" i="3"/>
  <c r="BN66" i="3"/>
  <c r="BE63" i="3"/>
  <c r="BI59" i="3"/>
  <c r="AN56" i="3"/>
  <c r="BD52" i="3"/>
  <c r="AU49" i="3"/>
  <c r="BK45" i="3"/>
  <c r="AD42" i="3"/>
  <c r="AT38" i="3"/>
  <c r="D71" i="28"/>
  <c r="D48" i="25"/>
  <c r="G43" i="22"/>
  <c r="M66" i="19"/>
  <c r="H11" i="19"/>
  <c r="L56" i="14"/>
  <c r="T19" i="14"/>
  <c r="M40" i="13"/>
  <c r="D28" i="12"/>
  <c r="D32" i="7"/>
  <c r="G55" i="6"/>
  <c r="G26" i="6"/>
  <c r="G64" i="5"/>
  <c r="G71" i="4"/>
  <c r="S55" i="4"/>
  <c r="S39" i="4"/>
  <c r="G27" i="4"/>
  <c r="G11" i="4"/>
  <c r="AV71" i="3"/>
  <c r="AY68" i="3"/>
  <c r="E66" i="3"/>
  <c r="AR63" i="3"/>
  <c r="AH61" i="3"/>
  <c r="CG58" i="3"/>
  <c r="CI56" i="3"/>
  <c r="E54" i="3"/>
  <c r="CN51" i="3"/>
  <c r="AH49" i="3"/>
  <c r="AJ47" i="3"/>
  <c r="CI44" i="3"/>
  <c r="BA42" i="3"/>
  <c r="CN39" i="3"/>
  <c r="CD37" i="3"/>
  <c r="M60" i="28"/>
  <c r="D72" i="22"/>
  <c r="D62" i="21"/>
  <c r="F7" i="20"/>
  <c r="M18" i="19"/>
  <c r="G64" i="15"/>
  <c r="I53" i="14"/>
  <c r="J29" i="14"/>
  <c r="O7" i="14"/>
  <c r="K44" i="13"/>
  <c r="E14" i="13"/>
  <c r="D70" i="11"/>
  <c r="D16" i="11"/>
  <c r="D20" i="8"/>
  <c r="F59" i="6"/>
  <c r="F44" i="6"/>
  <c r="F28" i="6"/>
  <c r="F11" i="6"/>
  <c r="F52" i="5"/>
  <c r="F20" i="5"/>
  <c r="R65" i="4"/>
  <c r="R55" i="4"/>
  <c r="F45" i="4"/>
  <c r="R33" i="4"/>
  <c r="R23" i="4"/>
  <c r="F13" i="4"/>
  <c r="CQ71" i="3"/>
  <c r="L70" i="3"/>
  <c r="N68" i="3"/>
  <c r="BM65" i="3"/>
  <c r="BO63" i="3"/>
  <c r="BQ61" i="3"/>
  <c r="AU59" i="3"/>
  <c r="BI57" i="3"/>
  <c r="BK55" i="3"/>
  <c r="Q53" i="3"/>
  <c r="D69" i="25"/>
  <c r="O64" i="19"/>
  <c r="F15" i="20"/>
  <c r="F68" i="20"/>
  <c r="F60" i="28"/>
  <c r="L72" i="19"/>
  <c r="L67" i="13"/>
  <c r="K21" i="25"/>
  <c r="H37" i="19"/>
  <c r="J9" i="25"/>
  <c r="D66" i="19"/>
  <c r="E66" i="14"/>
  <c r="J70" i="13"/>
  <c r="G18" i="29"/>
  <c r="E29" i="22"/>
  <c r="F13" i="19"/>
  <c r="D42" i="14"/>
  <c r="D42" i="11"/>
  <c r="K31" i="19"/>
  <c r="F61" i="13"/>
  <c r="L16" i="6"/>
  <c r="F14" i="4"/>
  <c r="E9" i="29"/>
  <c r="P9" i="19"/>
  <c r="E17" i="13"/>
  <c r="E9" i="5"/>
  <c r="CN67" i="3"/>
  <c r="AD57" i="3"/>
  <c r="BW48" i="3"/>
  <c r="F25" i="25"/>
  <c r="H29" i="20"/>
  <c r="S62" i="14"/>
  <c r="M59" i="13"/>
  <c r="D29" i="12"/>
  <c r="D13" i="7"/>
  <c r="J25" i="6"/>
  <c r="J69" i="4"/>
  <c r="J45" i="4"/>
  <c r="P12" i="4"/>
  <c r="BC67" i="3"/>
  <c r="I57" i="28"/>
  <c r="I33" i="22"/>
  <c r="H13" i="19"/>
  <c r="D40" i="14"/>
  <c r="K67" i="13"/>
  <c r="D48" i="12"/>
  <c r="I67" i="6"/>
  <c r="I40" i="6"/>
  <c r="I69" i="4"/>
  <c r="I31" i="4"/>
  <c r="M72" i="3"/>
  <c r="Q68" i="3"/>
  <c r="CD63" i="3"/>
  <c r="BJ59" i="3"/>
  <c r="Q56" i="3"/>
  <c r="E60" i="27"/>
  <c r="E19" i="24"/>
  <c r="F69" i="20"/>
  <c r="K35" i="19"/>
  <c r="P71" i="14"/>
  <c r="D20" i="14"/>
  <c r="E58" i="13"/>
  <c r="E13" i="13"/>
  <c r="D70" i="10"/>
  <c r="H70" i="5"/>
  <c r="H18" i="5"/>
  <c r="H45" i="4"/>
  <c r="H11" i="4"/>
  <c r="AX70" i="3"/>
  <c r="R66" i="3"/>
  <c r="I63" i="3"/>
  <c r="AW59" i="3"/>
  <c r="AB56" i="3"/>
  <c r="H52" i="3"/>
  <c r="CR48" i="3"/>
  <c r="AY45" i="3"/>
  <c r="R42" i="3"/>
  <c r="CQ37" i="3"/>
  <c r="J41" i="28"/>
  <c r="D44" i="25"/>
  <c r="K39" i="22"/>
  <c r="D57" i="19"/>
  <c r="D22" i="18"/>
  <c r="E55" i="14"/>
  <c r="D19" i="14"/>
  <c r="M32" i="13"/>
  <c r="E59" i="11"/>
  <c r="D28" i="7"/>
  <c r="G54" i="6"/>
  <c r="G22" i="6"/>
  <c r="G56" i="5"/>
  <c r="M70" i="4"/>
  <c r="G55" i="4"/>
  <c r="G39" i="4"/>
  <c r="S25" i="4"/>
  <c r="S9" i="4"/>
  <c r="AJ71" i="3"/>
  <c r="AM68" i="3"/>
  <c r="CL65" i="3"/>
  <c r="AF63" i="3"/>
  <c r="V61" i="3"/>
  <c r="BU58" i="3"/>
  <c r="BW56" i="3"/>
  <c r="CL53" i="3"/>
  <c r="CB51" i="3"/>
  <c r="V49" i="3"/>
  <c r="X47" i="3"/>
  <c r="BW44" i="3"/>
  <c r="AO42" i="3"/>
  <c r="CB39" i="3"/>
  <c r="BR37" i="3"/>
  <c r="D51" i="28"/>
  <c r="H68" i="22"/>
  <c r="G47" i="21"/>
  <c r="I71" i="19"/>
  <c r="Q16" i="19"/>
  <c r="F59" i="15"/>
  <c r="U51" i="14"/>
  <c r="E28" i="14"/>
  <c r="K72" i="13"/>
  <c r="F43" i="13"/>
  <c r="G9" i="13"/>
  <c r="F66" i="11"/>
  <c r="F12" i="11"/>
  <c r="E56" i="7"/>
  <c r="F58" i="6"/>
  <c r="F43" i="6"/>
  <c r="F25" i="6"/>
  <c r="F10" i="6"/>
  <c r="F50" i="5"/>
  <c r="F14" i="5"/>
  <c r="F65" i="4"/>
  <c r="F55" i="4"/>
  <c r="F43" i="4"/>
  <c r="F33" i="4"/>
  <c r="F23" i="4"/>
  <c r="F11" i="4"/>
  <c r="CE71" i="3"/>
  <c r="CS69" i="3"/>
  <c r="BW67" i="3"/>
  <c r="BA65" i="3"/>
  <c r="BC63" i="3"/>
  <c r="AG61" i="3"/>
  <c r="AI59" i="3"/>
  <c r="AW57" i="3"/>
  <c r="AA55" i="3"/>
  <c r="E53" i="3"/>
  <c r="G51" i="3"/>
  <c r="BR48" i="3"/>
  <c r="CF46" i="3"/>
  <c r="CT44" i="3"/>
  <c r="AZ42" i="3"/>
  <c r="BN40" i="3"/>
  <c r="CN38" i="3"/>
  <c r="AG37" i="3"/>
  <c r="J70" i="28"/>
  <c r="E23" i="27"/>
  <c r="K55" i="25"/>
  <c r="E66" i="24"/>
  <c r="I39" i="22"/>
  <c r="F11" i="21"/>
  <c r="Q68" i="19"/>
  <c r="N37" i="19"/>
  <c r="N10" i="19"/>
  <c r="E58" i="15"/>
  <c r="U63" i="14"/>
  <c r="D44" i="14"/>
  <c r="H24" i="14"/>
  <c r="L9" i="14"/>
  <c r="H60" i="13"/>
  <c r="H44" i="13"/>
  <c r="H28" i="13"/>
  <c r="L11" i="13"/>
  <c r="E55" i="11"/>
  <c r="D50" i="9"/>
  <c r="E39" i="7"/>
  <c r="E66" i="5"/>
  <c r="E42" i="5"/>
  <c r="E18" i="5"/>
  <c r="E59" i="4"/>
  <c r="E35" i="4"/>
  <c r="E11" i="4"/>
  <c r="BR71" i="3"/>
  <c r="W70" i="3"/>
  <c r="BU68" i="3"/>
  <c r="Z67" i="3"/>
  <c r="AZ65" i="3"/>
  <c r="CL63" i="3"/>
  <c r="AE62" i="3"/>
  <c r="CC60" i="3"/>
  <c r="V59" i="3"/>
  <c r="BT57" i="3"/>
  <c r="Y56" i="3"/>
  <c r="BW54" i="3"/>
  <c r="CK52" i="3"/>
  <c r="AP51" i="3"/>
  <c r="CB49" i="3"/>
  <c r="AG48" i="3"/>
  <c r="BS46" i="3"/>
  <c r="X45" i="3"/>
  <c r="BV43" i="3"/>
  <c r="AA42" i="3"/>
  <c r="AO40" i="3"/>
  <c r="CA38" i="3"/>
  <c r="F18" i="29"/>
  <c r="F8" i="28"/>
  <c r="F26" i="26"/>
  <c r="K34" i="25"/>
  <c r="D65" i="23"/>
  <c r="D35" i="22"/>
  <c r="E31" i="21"/>
  <c r="F21" i="20"/>
  <c r="E49" i="19"/>
  <c r="E22" i="19"/>
  <c r="D29" i="17"/>
  <c r="F35" i="15"/>
  <c r="D59" i="14"/>
  <c r="K39" i="14"/>
  <c r="P21" i="14"/>
  <c r="I9" i="14"/>
  <c r="M53" i="13"/>
  <c r="M29" i="13"/>
  <c r="E9" i="13"/>
  <c r="F69" i="11"/>
  <c r="D26" i="11"/>
  <c r="D49" i="9"/>
  <c r="D43" i="7"/>
  <c r="D70" i="6"/>
  <c r="D58" i="6"/>
  <c r="D46" i="6"/>
  <c r="D34" i="6"/>
  <c r="D22" i="6"/>
  <c r="D10" i="6"/>
  <c r="D56" i="5"/>
  <c r="D32" i="5"/>
  <c r="D8" i="5"/>
  <c r="D65" i="4"/>
  <c r="D57" i="4"/>
  <c r="D49" i="4"/>
  <c r="D41" i="4"/>
  <c r="D33" i="4"/>
  <c r="H58" i="25"/>
  <c r="D62" i="20"/>
  <c r="E23" i="16"/>
  <c r="K20" i="14"/>
  <c r="E11" i="12"/>
  <c r="M58" i="6"/>
  <c r="M10" i="6"/>
  <c r="G64" i="4"/>
  <c r="G32" i="4"/>
  <c r="CQ68" i="3"/>
  <c r="AY64" i="3"/>
  <c r="AR60" i="3"/>
  <c r="U57" i="3"/>
  <c r="CT53" i="3"/>
  <c r="Z51" i="3"/>
  <c r="D49" i="25"/>
  <c r="F63" i="19"/>
  <c r="H70" i="19"/>
  <c r="P67" i="19"/>
  <c r="F55" i="25"/>
  <c r="L12" i="19"/>
  <c r="L66" i="13"/>
  <c r="H16" i="25"/>
  <c r="K36" i="19"/>
  <c r="G8" i="25"/>
  <c r="J60" i="19"/>
  <c r="G64" i="14"/>
  <c r="J31" i="13"/>
  <c r="D7" i="29"/>
  <c r="K26" i="22"/>
  <c r="I12" i="19"/>
  <c r="K41" i="14"/>
  <c r="D36" i="10"/>
  <c r="O17" i="19"/>
  <c r="D43" i="11"/>
  <c r="L9" i="6"/>
  <c r="L13" i="4"/>
  <c r="G61" i="25"/>
  <c r="E8" i="19"/>
  <c r="H13" i="13"/>
  <c r="E60" i="4"/>
  <c r="AG66" i="3"/>
  <c r="R57" i="3"/>
  <c r="AM48" i="3"/>
  <c r="F17" i="25"/>
  <c r="F60" i="19"/>
  <c r="L61" i="14"/>
  <c r="G58" i="13"/>
  <c r="D35" i="11"/>
  <c r="D9" i="7"/>
  <c r="J16" i="6"/>
  <c r="P68" i="4"/>
  <c r="P44" i="4"/>
  <c r="D12" i="4"/>
  <c r="AQ67" i="3"/>
  <c r="F23" i="26"/>
  <c r="G26" i="22"/>
  <c r="J11" i="19"/>
  <c r="U36" i="14"/>
  <c r="K59" i="13"/>
  <c r="E43" i="12"/>
  <c r="I66" i="6"/>
  <c r="I29" i="6"/>
  <c r="I67" i="4"/>
  <c r="O30" i="4"/>
  <c r="CH71" i="3"/>
  <c r="BN67" i="3"/>
  <c r="BR63" i="3"/>
  <c r="AX59" i="3"/>
  <c r="CA54" i="3"/>
  <c r="E48" i="27"/>
  <c r="E7" i="24"/>
  <c r="D59" i="20"/>
  <c r="M26" i="19"/>
  <c r="I70" i="14"/>
  <c r="E19" i="14"/>
  <c r="N44" i="13"/>
  <c r="M10" i="13"/>
  <c r="D56" i="10"/>
  <c r="H66" i="5"/>
  <c r="H10" i="5"/>
  <c r="T43" i="4"/>
  <c r="T9" i="4"/>
  <c r="Z70" i="3"/>
  <c r="F66" i="3"/>
  <c r="BR62" i="3"/>
  <c r="AK59" i="3"/>
  <c r="CK55" i="3"/>
  <c r="CO51" i="3"/>
  <c r="BT48" i="3"/>
  <c r="AM45" i="3"/>
  <c r="CA41" i="3"/>
  <c r="CE37" i="3"/>
  <c r="I32" i="28"/>
  <c r="D40" i="25"/>
  <c r="I32" i="22"/>
  <c r="M54" i="19"/>
  <c r="D32" i="17"/>
  <c r="J53" i="14"/>
  <c r="E16" i="14"/>
  <c r="G31" i="13"/>
  <c r="E41" i="11"/>
  <c r="D24" i="7"/>
  <c r="G52" i="6"/>
  <c r="G21" i="6"/>
  <c r="G52" i="5"/>
  <c r="S69" i="4"/>
  <c r="S53" i="4"/>
  <c r="M38" i="4"/>
  <c r="M24" i="4"/>
  <c r="G9" i="4"/>
  <c r="CS70" i="3"/>
  <c r="AA68" i="3"/>
  <c r="BN65" i="3"/>
  <c r="T63" i="3"/>
  <c r="CQ60" i="3"/>
  <c r="BI58" i="3"/>
  <c r="AY56" i="3"/>
  <c r="BZ53" i="3"/>
  <c r="BD51" i="3"/>
  <c r="J49" i="3"/>
  <c r="CS46" i="3"/>
  <c r="BK44" i="3"/>
  <c r="Q42" i="3"/>
  <c r="BP39" i="3"/>
  <c r="AT37" i="3"/>
  <c r="G46" i="28"/>
  <c r="F61" i="22"/>
  <c r="F40" i="21"/>
  <c r="F64" i="19"/>
  <c r="N14" i="19"/>
  <c r="F41" i="15"/>
  <c r="G50" i="14"/>
  <c r="N25" i="14"/>
  <c r="F71" i="13"/>
  <c r="K40" i="13"/>
  <c r="E8" i="13"/>
  <c r="F62" i="11"/>
  <c r="F8" i="11"/>
  <c r="F72" i="6"/>
  <c r="F57" i="6"/>
  <c r="F42" i="6"/>
  <c r="F24" i="6"/>
  <c r="F9" i="6"/>
  <c r="F48" i="5"/>
  <c r="F12" i="5"/>
  <c r="L64" i="4"/>
  <c r="L54" i="4"/>
  <c r="L42" i="4"/>
  <c r="L32" i="4"/>
  <c r="L22" i="4"/>
  <c r="L10" i="4"/>
  <c r="BS71" i="3"/>
  <c r="CG69" i="3"/>
  <c r="BK67" i="3"/>
  <c r="AO65" i="3"/>
  <c r="AQ63" i="3"/>
  <c r="U61" i="3"/>
  <c r="W59" i="3"/>
  <c r="AK57" i="3"/>
  <c r="O55" i="3"/>
  <c r="CL52" i="3"/>
  <c r="CN50" i="3"/>
  <c r="BF48" i="3"/>
  <c r="BT46" i="3"/>
  <c r="CH44" i="3"/>
  <c r="AN42" i="3"/>
  <c r="BB40" i="3"/>
  <c r="CB38" i="3"/>
  <c r="U37" i="3"/>
  <c r="L65" i="28"/>
  <c r="E11" i="27"/>
  <c r="K51" i="25"/>
  <c r="E54" i="24"/>
  <c r="K28" i="22"/>
  <c r="I63" i="20"/>
  <c r="K66" i="19"/>
  <c r="H35" i="19"/>
  <c r="D46" i="18"/>
  <c r="G52" i="15"/>
  <c r="G62" i="14"/>
  <c r="N42" i="14"/>
  <c r="Q21" i="14"/>
  <c r="K8" i="14"/>
  <c r="E59" i="13"/>
  <c r="E43" i="13"/>
  <c r="E27" i="13"/>
  <c r="H10" i="13"/>
  <c r="E44" i="11"/>
  <c r="D36" i="9"/>
  <c r="E35" i="7"/>
  <c r="E64" i="5"/>
  <c r="E40" i="5"/>
  <c r="E16" i="5"/>
  <c r="E57" i="4"/>
  <c r="E33" i="4"/>
  <c r="E9" i="4"/>
  <c r="BF71" i="3"/>
  <c r="K70" i="3"/>
  <c r="BI68" i="3"/>
  <c r="N67" i="3"/>
  <c r="AN65" i="3"/>
  <c r="BZ63" i="3"/>
  <c r="S62" i="3"/>
  <c r="BQ60" i="3"/>
  <c r="J59" i="3"/>
  <c r="BH57" i="3"/>
  <c r="M56" i="3"/>
  <c r="BK54" i="3"/>
  <c r="BY52" i="3"/>
  <c r="AD51" i="3"/>
  <c r="BP49" i="3"/>
  <c r="U48" i="3"/>
  <c r="BG46" i="3"/>
  <c r="L45" i="3"/>
  <c r="BJ43" i="3"/>
  <c r="O42" i="3"/>
  <c r="AC40" i="3"/>
  <c r="BO38" i="3"/>
  <c r="G11" i="29"/>
  <c r="E68" i="27"/>
  <c r="E19" i="26"/>
  <c r="K30" i="25"/>
  <c r="D29" i="23"/>
  <c r="H31" i="22"/>
  <c r="D24" i="21"/>
  <c r="E16" i="20"/>
  <c r="N46" i="19"/>
  <c r="G20" i="19"/>
  <c r="E72" i="16"/>
  <c r="G23" i="15"/>
  <c r="P57" i="14"/>
  <c r="D38" i="14"/>
  <c r="P20" i="14"/>
  <c r="J8" i="14"/>
  <c r="G52" i="13"/>
  <c r="G28" i="13"/>
  <c r="E70" i="12"/>
  <c r="F65" i="11"/>
  <c r="F22" i="11"/>
  <c r="D35" i="9"/>
  <c r="D39" i="7"/>
  <c r="D69" i="6"/>
  <c r="D57" i="6"/>
  <c r="D45" i="6"/>
  <c r="D33" i="6"/>
  <c r="D21" i="6"/>
  <c r="D9" i="6"/>
  <c r="D54" i="5"/>
  <c r="D30" i="5"/>
  <c r="J72" i="4"/>
  <c r="J64" i="4"/>
  <c r="J56" i="4"/>
  <c r="J48" i="4"/>
  <c r="J40" i="4"/>
  <c r="J32" i="4"/>
  <c r="H42" i="25"/>
  <c r="G41" i="20"/>
  <c r="E62" i="15"/>
  <c r="O16" i="14"/>
  <c r="E50" i="11"/>
  <c r="M54" i="6"/>
  <c r="G67" i="5"/>
  <c r="M61" i="4"/>
  <c r="M29" i="4"/>
  <c r="BG68" i="3"/>
  <c r="O64" i="3"/>
  <c r="R60" i="3"/>
  <c r="BR56" i="3"/>
  <c r="CB53" i="3"/>
  <c r="CE50" i="3"/>
  <c r="AC48" i="3"/>
  <c r="BA45" i="3"/>
  <c r="K43" i="3"/>
  <c r="CH40" i="3"/>
  <c r="AV38" i="3"/>
  <c r="AI36" i="3"/>
  <c r="CG34" i="3"/>
  <c r="AL33" i="3"/>
  <c r="BL31" i="3"/>
  <c r="E30" i="3"/>
  <c r="J39" i="25"/>
  <c r="G32" i="15"/>
  <c r="Q46" i="14"/>
  <c r="G50" i="19"/>
  <c r="I48" i="25"/>
  <c r="I9" i="19"/>
  <c r="L65" i="13"/>
  <c r="K9" i="25"/>
  <c r="I29" i="29"/>
  <c r="L50" i="22"/>
  <c r="M59" i="19"/>
  <c r="I62" i="14"/>
  <c r="J30" i="13"/>
  <c r="L72" i="28"/>
  <c r="I25" i="22"/>
  <c r="L11" i="19"/>
  <c r="J12" i="14"/>
  <c r="D9" i="9"/>
  <c r="N15" i="19"/>
  <c r="F39" i="11"/>
  <c r="L8" i="6"/>
  <c r="BA71" i="3"/>
  <c r="G49" i="25"/>
  <c r="P28" i="14"/>
  <c r="L8" i="13"/>
  <c r="E58" i="4"/>
  <c r="W64" i="3"/>
  <c r="F57" i="3"/>
  <c r="AA48" i="3"/>
  <c r="F13" i="25"/>
  <c r="F36" i="19"/>
  <c r="S59" i="14"/>
  <c r="M55" i="13"/>
  <c r="F31" i="11"/>
  <c r="J64" i="6"/>
  <c r="J15" i="6"/>
  <c r="D68" i="4"/>
  <c r="J35" i="4"/>
  <c r="J11" i="4"/>
  <c r="AF66" i="3"/>
  <c r="E16" i="26"/>
  <c r="K22" i="22"/>
  <c r="N9" i="19"/>
  <c r="N35" i="14"/>
  <c r="F46" i="13"/>
  <c r="D24" i="12"/>
  <c r="I65" i="6"/>
  <c r="I28" i="6"/>
  <c r="O66" i="4"/>
  <c r="I29" i="4"/>
  <c r="Z71" i="3"/>
  <c r="CA66" i="3"/>
  <c r="AT63" i="3"/>
  <c r="AL59" i="3"/>
  <c r="BO54" i="3"/>
  <c r="E36" i="27"/>
  <c r="D41" i="23"/>
  <c r="F33" i="20"/>
  <c r="E13" i="19"/>
  <c r="G67" i="14"/>
  <c r="F18" i="14"/>
  <c r="H43" i="13"/>
  <c r="K9" i="13"/>
  <c r="D42" i="10"/>
  <c r="H58" i="5"/>
  <c r="T67" i="4"/>
  <c r="T41" i="4"/>
  <c r="H9" i="4"/>
  <c r="AA69" i="3"/>
  <c r="CA65" i="3"/>
  <c r="V62" i="3"/>
  <c r="Y59" i="3"/>
  <c r="CL54" i="3"/>
  <c r="CC51" i="3"/>
  <c r="X48" i="3"/>
  <c r="AA45" i="3"/>
  <c r="CB40" i="3"/>
  <c r="BS37" i="3"/>
  <c r="F9" i="28"/>
  <c r="D36" i="25"/>
  <c r="D55" i="21"/>
  <c r="G52" i="19"/>
  <c r="E36" i="16"/>
  <c r="J50" i="14"/>
  <c r="M8" i="14"/>
  <c r="M28" i="13"/>
  <c r="D69" i="10"/>
  <c r="D20" i="7"/>
  <c r="G44" i="6"/>
  <c r="G20" i="6"/>
  <c r="G44" i="5"/>
  <c r="G69" i="4"/>
  <c r="S49" i="4"/>
  <c r="S37" i="4"/>
  <c r="S21" i="4"/>
  <c r="M8" i="4"/>
  <c r="AK70" i="3"/>
  <c r="BX67" i="3"/>
  <c r="R65" i="3"/>
  <c r="H63" i="3"/>
  <c r="AU60" i="3"/>
  <c r="AW58" i="3"/>
  <c r="BX55" i="3"/>
  <c r="BN53" i="3"/>
  <c r="H51" i="3"/>
  <c r="CQ48" i="3"/>
  <c r="AW46" i="3"/>
  <c r="AY44" i="3"/>
  <c r="BN41" i="3"/>
  <c r="BD39" i="3"/>
  <c r="CQ36" i="3"/>
  <c r="F41" i="28"/>
  <c r="L46" i="22"/>
  <c r="E33" i="21"/>
  <c r="F52" i="19"/>
  <c r="Q10" i="19"/>
  <c r="D7" i="15"/>
  <c r="S48" i="14"/>
  <c r="T20" i="14"/>
  <c r="K68" i="13"/>
  <c r="K36" i="13"/>
  <c r="D71" i="12"/>
  <c r="D59" i="11"/>
  <c r="D54" i="10"/>
  <c r="F71" i="6"/>
  <c r="F56" i="6"/>
  <c r="F40" i="6"/>
  <c r="F23" i="6"/>
  <c r="F8" i="6"/>
  <c r="F44" i="5"/>
  <c r="F10" i="5"/>
  <c r="R63" i="4"/>
  <c r="F53" i="4"/>
  <c r="R41" i="4"/>
  <c r="R31" i="4"/>
  <c r="F21" i="4"/>
  <c r="R9" i="4"/>
  <c r="BG71" i="3"/>
  <c r="BI69" i="3"/>
  <c r="AY67" i="3"/>
  <c r="AC65" i="3"/>
  <c r="S63" i="3"/>
  <c r="I61" i="3"/>
  <c r="K59" i="3"/>
  <c r="M57" i="3"/>
  <c r="BX54" i="3"/>
  <c r="BZ52" i="3"/>
  <c r="BP50" i="3"/>
  <c r="AT48" i="3"/>
  <c r="BH46" i="3"/>
  <c r="BJ44" i="3"/>
  <c r="AB42" i="3"/>
  <c r="AP40" i="3"/>
  <c r="BP38" i="3"/>
  <c r="I37" i="3"/>
  <c r="L60" i="28"/>
  <c r="F71" i="26"/>
  <c r="K47" i="25"/>
  <c r="E30" i="24"/>
  <c r="E25" i="22"/>
  <c r="H58" i="20"/>
  <c r="E64" i="19"/>
  <c r="Q32" i="19"/>
  <c r="D20" i="18"/>
  <c r="F47" i="15"/>
  <c r="S60" i="14"/>
  <c r="G41" i="14"/>
  <c r="S20" i="14"/>
  <c r="N7" i="14"/>
  <c r="N57" i="13"/>
  <c r="N41" i="13"/>
  <c r="N25" i="13"/>
  <c r="F9" i="13"/>
  <c r="E37" i="11"/>
  <c r="D20" i="9"/>
  <c r="E31" i="7"/>
  <c r="E62" i="5"/>
  <c r="E38" i="5"/>
  <c r="E14" i="5"/>
  <c r="E55" i="4"/>
  <c r="E31" i="4"/>
  <c r="E7" i="4"/>
  <c r="AT71" i="3"/>
  <c r="CR69" i="3"/>
  <c r="AW68" i="3"/>
  <c r="CU66" i="3"/>
  <c r="AB65" i="3"/>
  <c r="BN63" i="3"/>
  <c r="G62" i="3"/>
  <c r="BE60" i="3"/>
  <c r="CQ58" i="3"/>
  <c r="AV57" i="3"/>
  <c r="CT55" i="3"/>
  <c r="AY54" i="3"/>
  <c r="BM52" i="3"/>
  <c r="R51" i="3"/>
  <c r="BD49" i="3"/>
  <c r="I48" i="3"/>
  <c r="AU46" i="3"/>
  <c r="CS44" i="3"/>
  <c r="AX43" i="3"/>
  <c r="BX41" i="3"/>
  <c r="Q40" i="3"/>
  <c r="BC38" i="3"/>
  <c r="J64" i="28"/>
  <c r="E56" i="27"/>
  <c r="D12" i="26"/>
  <c r="K26" i="25"/>
  <c r="D71" i="22"/>
  <c r="L27" i="22"/>
  <c r="G9" i="21"/>
  <c r="D11" i="20"/>
  <c r="H44" i="19"/>
  <c r="K18" i="19"/>
  <c r="E53" i="16"/>
  <c r="F17" i="15"/>
  <c r="D56" i="14"/>
  <c r="I36" i="14"/>
  <c r="Q19" i="14"/>
  <c r="K7" i="14"/>
  <c r="M49" i="13"/>
  <c r="M25" i="13"/>
  <c r="D65" i="12"/>
  <c r="D62" i="11"/>
  <c r="D19" i="11"/>
  <c r="D19" i="9"/>
  <c r="D35" i="7"/>
  <c r="D68" i="6"/>
  <c r="D56" i="6"/>
  <c r="D44" i="6"/>
  <c r="D32" i="6"/>
  <c r="D20" i="6"/>
  <c r="D8" i="6"/>
  <c r="D52" i="5"/>
  <c r="D28" i="5"/>
  <c r="P71" i="4"/>
  <c r="P63" i="4"/>
  <c r="P55" i="4"/>
  <c r="P47" i="4"/>
  <c r="P39" i="4"/>
  <c r="P31" i="4"/>
  <c r="H26" i="25"/>
  <c r="Q72" i="19"/>
  <c r="D39" i="15"/>
  <c r="S12" i="14"/>
  <c r="E7" i="11"/>
  <c r="M50" i="6"/>
  <c r="G59" i="5"/>
  <c r="S58" i="4"/>
  <c r="BO72" i="3"/>
  <c r="W68" i="3"/>
  <c r="BX63" i="3"/>
  <c r="BO59" i="3"/>
  <c r="AT56" i="3"/>
  <c r="BG53" i="3"/>
  <c r="G38" i="25"/>
  <c r="E46" i="20"/>
  <c r="U71" i="14"/>
  <c r="D36" i="17"/>
  <c r="E37" i="27"/>
  <c r="F36" i="26"/>
  <c r="P18" i="19"/>
  <c r="J11" i="13"/>
  <c r="F64" i="25"/>
  <c r="E24" i="15"/>
  <c r="H65" i="25"/>
  <c r="K66" i="13"/>
  <c r="F48" i="4"/>
  <c r="G17" i="25"/>
  <c r="H7" i="13"/>
  <c r="BY70" i="3"/>
  <c r="BR53" i="3"/>
  <c r="H44" i="22"/>
  <c r="D38" i="15"/>
  <c r="K14" i="13"/>
  <c r="J48" i="6"/>
  <c r="J67" i="4"/>
  <c r="D26" i="4"/>
  <c r="J64" i="3"/>
  <c r="D50" i="20"/>
  <c r="K61" i="14"/>
  <c r="F26" i="13"/>
  <c r="I57" i="6"/>
  <c r="I55" i="4"/>
  <c r="I13" i="4"/>
  <c r="CB65" i="3"/>
  <c r="CU58" i="3"/>
  <c r="M23" i="28"/>
  <c r="H25" i="22"/>
  <c r="D35" i="17"/>
  <c r="G17" i="14"/>
  <c r="H23" i="13"/>
  <c r="D71" i="7"/>
  <c r="T61" i="4"/>
  <c r="H23" i="4"/>
  <c r="AB68" i="3"/>
  <c r="AI61" i="3"/>
  <c r="BZ54" i="3"/>
  <c r="CQ49" i="3"/>
  <c r="AO43" i="3"/>
  <c r="AU37" i="3"/>
  <c r="F21" i="26"/>
  <c r="D64" i="20"/>
  <c r="D36" i="15"/>
  <c r="P7" i="14"/>
  <c r="E61" i="12"/>
  <c r="G64" i="6"/>
  <c r="G18" i="6"/>
  <c r="G20" i="5"/>
  <c r="M46" i="4"/>
  <c r="G19" i="4"/>
  <c r="Y70" i="3"/>
  <c r="AO66" i="3"/>
  <c r="I62" i="3"/>
  <c r="Y58" i="3"/>
  <c r="BM54" i="3"/>
  <c r="AS50" i="3"/>
  <c r="M46" i="3"/>
  <c r="BB41" i="3"/>
  <c r="AG38" i="3"/>
  <c r="G35" i="26"/>
  <c r="G11" i="21"/>
  <c r="G28" i="19"/>
  <c r="E67" i="14"/>
  <c r="E17" i="14"/>
  <c r="F31" i="13"/>
  <c r="E32" i="12"/>
  <c r="D37" i="9"/>
  <c r="F54" i="6"/>
  <c r="F31" i="6"/>
  <c r="F60" i="5"/>
  <c r="R71" i="4"/>
  <c r="F51" i="4"/>
  <c r="F37" i="4"/>
  <c r="F17" i="4"/>
  <c r="AI71" i="3"/>
  <c r="AX68" i="3"/>
  <c r="AD64" i="3"/>
  <c r="BF60" i="3"/>
  <c r="BV56" i="3"/>
  <c r="BY53" i="3"/>
  <c r="H50" i="3"/>
  <c r="W47" i="3"/>
  <c r="CU43" i="3"/>
  <c r="E41" i="3"/>
  <c r="AF38" i="3"/>
  <c r="G33" i="29"/>
  <c r="F35" i="26"/>
  <c r="K15" i="25"/>
  <c r="K10" i="22"/>
  <c r="G17" i="20"/>
  <c r="E26" i="19"/>
  <c r="E7" i="16"/>
  <c r="J56" i="14"/>
  <c r="D28" i="14"/>
  <c r="N69" i="13"/>
  <c r="H48" i="13"/>
  <c r="N21" i="13"/>
  <c r="E17" i="12"/>
  <c r="D33" i="8"/>
  <c r="E72" i="5"/>
  <c r="E32" i="5"/>
  <c r="E65" i="4"/>
  <c r="E25" i="4"/>
  <c r="U72" i="3"/>
  <c r="BH69" i="3"/>
  <c r="BJ67" i="3"/>
  <c r="BY64" i="3"/>
  <c r="BO62" i="3"/>
  <c r="U60" i="3"/>
  <c r="K58" i="3"/>
  <c r="BJ55" i="3"/>
  <c r="AN53" i="3"/>
  <c r="BO50" i="3"/>
  <c r="BQ48" i="3"/>
  <c r="K46" i="3"/>
  <c r="M44" i="3"/>
  <c r="AN41" i="3"/>
  <c r="AD39" i="3"/>
  <c r="L49" i="28"/>
  <c r="E55" i="26"/>
  <c r="K14" i="25"/>
  <c r="L45" i="22"/>
  <c r="G62" i="20"/>
  <c r="H56" i="19"/>
  <c r="K12" i="19"/>
  <c r="F52" i="15"/>
  <c r="L51" i="14"/>
  <c r="L25" i="14"/>
  <c r="G68" i="13"/>
  <c r="G36" i="13"/>
  <c r="E46" i="12"/>
  <c r="D37" i="11"/>
  <c r="D32" i="8"/>
  <c r="D7" i="7"/>
  <c r="D53" i="6"/>
  <c r="D37" i="6"/>
  <c r="D17" i="6"/>
  <c r="D62" i="5"/>
  <c r="D22" i="5"/>
  <c r="D67" i="4"/>
  <c r="P53" i="4"/>
  <c r="D43" i="4"/>
  <c r="P29" i="4"/>
  <c r="G20" i="22"/>
  <c r="L66" i="14"/>
  <c r="G25" i="13"/>
  <c r="M38" i="6"/>
  <c r="G72" i="4"/>
  <c r="BD71" i="3"/>
  <c r="BJ65" i="3"/>
  <c r="CN58" i="3"/>
  <c r="BT54" i="3"/>
  <c r="R50" i="3"/>
  <c r="U47" i="3"/>
  <c r="F44" i="3"/>
  <c r="Y41" i="3"/>
  <c r="AB38" i="3"/>
  <c r="CR35" i="3"/>
  <c r="Y34" i="3"/>
  <c r="AY32" i="3"/>
  <c r="AC30" i="3"/>
  <c r="BC28" i="3"/>
  <c r="H27" i="3"/>
  <c r="AT25" i="3"/>
  <c r="CR23" i="3"/>
  <c r="AW22" i="3"/>
  <c r="CU20" i="3"/>
  <c r="AB19" i="3"/>
  <c r="BN17" i="3"/>
  <c r="G16" i="3"/>
  <c r="BE14" i="3"/>
  <c r="CQ12" i="3"/>
  <c r="AV11" i="3"/>
  <c r="CT9" i="3"/>
  <c r="AY8" i="3"/>
  <c r="D70" i="2"/>
  <c r="D58" i="2"/>
  <c r="D46" i="2"/>
  <c r="D34" i="2"/>
  <c r="D22" i="2"/>
  <c r="D10" i="2"/>
  <c r="D121" i="1"/>
  <c r="D106" i="1"/>
  <c r="D91" i="1"/>
  <c r="D79" i="1"/>
  <c r="D63" i="1"/>
  <c r="D51" i="1"/>
  <c r="D36" i="1"/>
  <c r="D18" i="1"/>
  <c r="D18" i="28"/>
  <c r="G31" i="22"/>
  <c r="E24" i="19"/>
  <c r="U46" i="14"/>
  <c r="K45" i="13"/>
  <c r="O71" i="4"/>
  <c r="T24" i="4"/>
  <c r="S71" i="3"/>
  <c r="AJ66" i="3"/>
  <c r="X62" i="3"/>
  <c r="BO58" i="3"/>
  <c r="AT55" i="3"/>
  <c r="BT52" i="3"/>
  <c r="CR49" i="3"/>
  <c r="AP47" i="3"/>
  <c r="CO44" i="3"/>
  <c r="BC42" i="3"/>
  <c r="AG40" i="3"/>
  <c r="CK37" i="3"/>
  <c r="J36" i="3"/>
  <c r="BH34" i="3"/>
  <c r="M33" i="3"/>
  <c r="BK31" i="3"/>
  <c r="BY29" i="3"/>
  <c r="AD28" i="3"/>
  <c r="BP26" i="3"/>
  <c r="U25" i="3"/>
  <c r="BG23" i="3"/>
  <c r="L22" i="3"/>
  <c r="BJ20" i="3"/>
  <c r="O19" i="3"/>
  <c r="AC17" i="3"/>
  <c r="BO15" i="3"/>
  <c r="T14" i="3"/>
  <c r="BF12" i="3"/>
  <c r="K11" i="3"/>
  <c r="BI9" i="3"/>
  <c r="N8" i="3"/>
  <c r="C126" i="1"/>
  <c r="C111" i="1"/>
  <c r="C97" i="1"/>
  <c r="C84" i="1"/>
  <c r="C68" i="1"/>
  <c r="C56" i="1"/>
  <c r="C43" i="1"/>
  <c r="C25" i="1"/>
  <c r="C8" i="1"/>
  <c r="F31" i="22"/>
  <c r="H8" i="19"/>
  <c r="N34" i="14"/>
  <c r="E40" i="13"/>
  <c r="F32" i="11"/>
  <c r="N57" i="6"/>
  <c r="N9" i="6"/>
  <c r="H58" i="4"/>
  <c r="S18" i="4"/>
  <c r="AQ70" i="3"/>
  <c r="CR65" i="3"/>
  <c r="CK61" i="3"/>
  <c r="AP58" i="3"/>
  <c r="U55" i="3"/>
  <c r="I52" i="3"/>
  <c r="AD49" i="3"/>
  <c r="AG46" i="3"/>
  <c r="CC43" i="3"/>
  <c r="BG41" i="3"/>
  <c r="Q39" i="3"/>
  <c r="CK36" i="3"/>
  <c r="V35" i="3"/>
  <c r="BT33" i="3"/>
  <c r="Y32" i="3"/>
  <c r="BW30" i="3"/>
  <c r="CK28" i="3"/>
  <c r="AP27" i="3"/>
  <c r="CB25" i="3"/>
  <c r="AG24" i="3"/>
  <c r="BS22" i="3"/>
  <c r="X21" i="3"/>
  <c r="BV19" i="3"/>
  <c r="AA18" i="3"/>
  <c r="AO16" i="3"/>
  <c r="CA14" i="3"/>
  <c r="AF13" i="3"/>
  <c r="BR11" i="3"/>
  <c r="W10" i="3"/>
  <c r="BU8" i="3"/>
  <c r="Z7" i="3"/>
  <c r="H38" i="25"/>
  <c r="H51" i="19"/>
  <c r="Q64" i="14"/>
  <c r="G61" i="13"/>
  <c r="D63" i="10"/>
  <c r="M49" i="6"/>
  <c r="G57" i="5"/>
  <c r="G58" i="4"/>
  <c r="J26" i="4"/>
  <c r="T72" i="3"/>
  <c r="BU67" i="3"/>
  <c r="E63" i="3"/>
  <c r="AM59" i="3"/>
  <c r="R56" i="3"/>
  <c r="L53" i="3"/>
  <c r="AJ50" i="3"/>
  <c r="BE47" i="3"/>
  <c r="J45" i="3"/>
  <c r="BQ42" i="3"/>
  <c r="AA40" i="3"/>
  <c r="CI37" i="3"/>
  <c r="CO35" i="3"/>
  <c r="AH34" i="3"/>
  <c r="CF32" i="3"/>
  <c r="AK31" i="3"/>
  <c r="CI29" i="3"/>
  <c r="P28" i="3"/>
  <c r="BB26" i="3"/>
  <c r="CN24" i="3"/>
  <c r="AS23" i="3"/>
  <c r="CE21" i="3"/>
  <c r="AJ20" i="3"/>
  <c r="CH18" i="3"/>
  <c r="AM17" i="3"/>
  <c r="BA15" i="3"/>
  <c r="F14" i="3"/>
  <c r="AR12" i="3"/>
  <c r="CD10" i="3"/>
  <c r="AI9" i="3"/>
  <c r="CG7" i="3"/>
  <c r="D19" i="26"/>
  <c r="H72" i="20"/>
  <c r="E52" i="15"/>
  <c r="S14" i="14"/>
  <c r="D60" i="12"/>
  <c r="I52" i="4"/>
  <c r="I16" i="4"/>
  <c r="BF69" i="3"/>
  <c r="N65" i="3"/>
  <c r="BN60" i="3"/>
  <c r="BG57" i="3"/>
  <c r="BJ54" i="3"/>
  <c r="CD51" i="3"/>
  <c r="AB49" i="3"/>
  <c r="BR46" i="3"/>
  <c r="R44" i="3"/>
  <c r="CO41" i="3"/>
  <c r="BS39" i="3"/>
  <c r="AL37" i="3"/>
  <c r="BP35" i="3"/>
  <c r="U34" i="3"/>
  <c r="BG32" i="3"/>
  <c r="L31" i="3"/>
  <c r="BJ29" i="3"/>
  <c r="O28" i="3"/>
  <c r="AC26" i="3"/>
  <c r="BO24" i="3"/>
  <c r="T23" i="3"/>
  <c r="BF21" i="3"/>
  <c r="K20" i="3"/>
  <c r="BI18" i="3"/>
  <c r="N17" i="3"/>
  <c r="AN15" i="3"/>
  <c r="BZ13" i="3"/>
  <c r="S12" i="3"/>
  <c r="BQ10" i="3"/>
  <c r="J9" i="3"/>
  <c r="BH7" i="3"/>
  <c r="I66" i="25"/>
  <c r="I10" i="20"/>
  <c r="O69" i="14"/>
  <c r="N70" i="13"/>
  <c r="M7" i="13"/>
  <c r="D59" i="7"/>
  <c r="N40" i="6"/>
  <c r="H47" i="5"/>
  <c r="T46" i="4"/>
  <c r="H14" i="4"/>
  <c r="CO69" i="3"/>
  <c r="AW65" i="3"/>
  <c r="Y61" i="3"/>
  <c r="CD57" i="3"/>
  <c r="CG54" i="3"/>
  <c r="X52" i="3"/>
  <c r="AV49" i="3"/>
  <c r="BQ46" i="3"/>
  <c r="AG44" i="3"/>
  <c r="CN41" i="3"/>
  <c r="BR39" i="3"/>
  <c r="AK37" i="3"/>
  <c r="AQ35" i="3"/>
  <c r="CO33" i="3"/>
  <c r="AH32" i="3"/>
  <c r="CF30" i="3"/>
  <c r="AK29" i="3"/>
  <c r="CI27" i="3"/>
  <c r="P26" i="3"/>
  <c r="BB24" i="3"/>
  <c r="CN22" i="3"/>
  <c r="AS21" i="3"/>
  <c r="CE19" i="3"/>
  <c r="AJ18" i="3"/>
  <c r="CH16" i="3"/>
  <c r="AM15" i="3"/>
  <c r="BA13" i="3"/>
  <c r="F12" i="3"/>
  <c r="AR10" i="3"/>
  <c r="CD8" i="3"/>
  <c r="AI7" i="3"/>
  <c r="H66" i="25"/>
  <c r="F72" i="20"/>
  <c r="D19" i="17"/>
  <c r="M18" i="14"/>
  <c r="H12" i="13"/>
  <c r="D10" i="7"/>
  <c r="M28" i="6"/>
  <c r="G23" i="5"/>
  <c r="S46" i="4"/>
  <c r="G18" i="4"/>
  <c r="BO70" i="3"/>
  <c r="W66" i="3"/>
  <c r="L62" i="3"/>
  <c r="CB58" i="3"/>
  <c r="CE55" i="3"/>
  <c r="H53" i="3"/>
  <c r="AY50" i="3"/>
  <c r="BW47" i="3"/>
  <c r="W45" i="3"/>
  <c r="CT42" i="3"/>
  <c r="BX40" i="3"/>
  <c r="AL38" i="3"/>
  <c r="AC36" i="3"/>
  <c r="BO34" i="3"/>
  <c r="T33" i="3"/>
  <c r="BF31" i="3"/>
  <c r="K30" i="3"/>
  <c r="BI28" i="3"/>
  <c r="N27" i="3"/>
  <c r="AN25" i="3"/>
  <c r="BZ23" i="3"/>
  <c r="S22" i="3"/>
  <c r="BQ20" i="3"/>
  <c r="J19" i="3"/>
  <c r="BH17" i="3"/>
  <c r="M16" i="3"/>
  <c r="BK14" i="3"/>
  <c r="BY12" i="3"/>
  <c r="AD11" i="3"/>
  <c r="BP9" i="3"/>
  <c r="U8" i="3"/>
  <c r="I64" i="28"/>
  <c r="G67" i="22"/>
  <c r="F20" i="19"/>
  <c r="S43" i="14"/>
  <c r="F32" i="13"/>
  <c r="I70" i="4"/>
  <c r="P25" i="4"/>
  <c r="H72" i="3"/>
  <c r="Y67" i="3"/>
  <c r="BM62" i="3"/>
  <c r="AD59" i="3"/>
  <c r="AG56" i="3"/>
  <c r="AU53" i="3"/>
  <c r="BS50" i="3"/>
  <c r="CN47" i="3"/>
  <c r="V45" i="3"/>
  <c r="CS42" i="3"/>
  <c r="BW40" i="3"/>
  <c r="AK38" i="3"/>
  <c r="AN36" i="3"/>
  <c r="BZ34" i="3"/>
  <c r="S33" i="3"/>
  <c r="BQ31" i="3"/>
  <c r="J30" i="3"/>
  <c r="BH28" i="3"/>
  <c r="M27" i="3"/>
  <c r="BK25" i="3"/>
  <c r="BY23" i="3"/>
  <c r="AD22" i="3"/>
  <c r="BP20" i="3"/>
  <c r="U19" i="3"/>
  <c r="BG17" i="3"/>
  <c r="L16" i="3"/>
  <c r="BJ14" i="3"/>
  <c r="O13" i="3"/>
  <c r="AC11" i="3"/>
  <c r="BO9" i="3"/>
  <c r="T8" i="3"/>
  <c r="I17" i="29"/>
  <c r="L52" i="22"/>
  <c r="K27" i="19"/>
  <c r="R43" i="14"/>
  <c r="E48" i="13"/>
  <c r="D40" i="11"/>
  <c r="N55" i="6"/>
  <c r="N7" i="6"/>
  <c r="H62" i="4"/>
  <c r="O21" i="4"/>
  <c r="AF71" i="3"/>
  <c r="CG66" i="3"/>
  <c r="AJ62" i="3"/>
  <c r="BZ58" i="3"/>
  <c r="CC55" i="3"/>
  <c r="CU52" i="3"/>
  <c r="AA50" i="3"/>
  <c r="AY47" i="3"/>
  <c r="CD44" i="3"/>
  <c r="AR42" i="3"/>
  <c r="CU39" i="3"/>
  <c r="BL37" i="3"/>
  <c r="BL35" i="3"/>
  <c r="E34" i="3"/>
  <c r="AQ32" i="3"/>
  <c r="CO30" i="3"/>
  <c r="AH29" i="3"/>
  <c r="CF27" i="3"/>
  <c r="AK26" i="3"/>
  <c r="CI24" i="3"/>
  <c r="P23" i="3"/>
  <c r="H21" i="22"/>
  <c r="I42" i="20"/>
  <c r="L50" i="14"/>
  <c r="D24" i="17"/>
  <c r="E64" i="22"/>
  <c r="D34" i="26"/>
  <c r="D18" i="19"/>
  <c r="D42" i="12"/>
  <c r="I33" i="25"/>
  <c r="R52" i="14"/>
  <c r="H61" i="25"/>
  <c r="F28" i="11"/>
  <c r="L47" i="4"/>
  <c r="E66" i="22"/>
  <c r="D53" i="8"/>
  <c r="E70" i="3"/>
  <c r="V53" i="3"/>
  <c r="L40" i="22"/>
  <c r="J58" i="14"/>
  <c r="E58" i="12"/>
  <c r="J47" i="6"/>
  <c r="P66" i="4"/>
  <c r="J15" i="4"/>
  <c r="BS63" i="3"/>
  <c r="I39" i="20"/>
  <c r="I27" i="14"/>
  <c r="K23" i="13"/>
  <c r="I51" i="6"/>
  <c r="O54" i="4"/>
  <c r="O12" i="4"/>
  <c r="BP65" i="3"/>
  <c r="AY58" i="3"/>
  <c r="E7" i="26"/>
  <c r="L21" i="22"/>
  <c r="D7" i="17"/>
  <c r="I15" i="14"/>
  <c r="N20" i="13"/>
  <c r="E66" i="7"/>
  <c r="H61" i="4"/>
  <c r="T7" i="4"/>
  <c r="BM67" i="3"/>
  <c r="W61" i="3"/>
  <c r="BN54" i="3"/>
  <c r="CE49" i="3"/>
  <c r="Q43" i="3"/>
  <c r="W37" i="3"/>
  <c r="D28" i="25"/>
  <c r="F38" i="20"/>
  <c r="G24" i="15"/>
  <c r="M72" i="13"/>
  <c r="D52" i="12"/>
  <c r="G62" i="6"/>
  <c r="G16" i="6"/>
  <c r="S67" i="4"/>
  <c r="S45" i="4"/>
  <c r="S17" i="4"/>
  <c r="M70" i="3"/>
  <c r="AC66" i="3"/>
  <c r="CD61" i="3"/>
  <c r="CT57" i="3"/>
  <c r="BB53" i="3"/>
  <c r="AG50" i="3"/>
  <c r="CT45" i="3"/>
  <c r="AP41" i="3"/>
  <c r="U38" i="3"/>
  <c r="F28" i="26"/>
  <c r="I58" i="20"/>
  <c r="D9" i="19"/>
  <c r="J65" i="14"/>
  <c r="D16" i="14"/>
  <c r="K28" i="13"/>
  <c r="D13" i="12"/>
  <c r="D23" i="9"/>
  <c r="F52" i="6"/>
  <c r="F22" i="6"/>
  <c r="F58" i="5"/>
  <c r="F71" i="4"/>
  <c r="L50" i="4"/>
  <c r="F35" i="4"/>
  <c r="L16" i="4"/>
  <c r="K71" i="3"/>
  <c r="AM67" i="3"/>
  <c r="R64" i="3"/>
  <c r="AT60" i="3"/>
  <c r="BJ56" i="3"/>
  <c r="AO53" i="3"/>
  <c r="CO49" i="3"/>
  <c r="CR46" i="3"/>
  <c r="CI43" i="3"/>
  <c r="BZ40" i="3"/>
  <c r="T38" i="3"/>
  <c r="D13" i="29"/>
  <c r="E28" i="26"/>
  <c r="K7" i="25"/>
  <c r="E7" i="22"/>
  <c r="H71" i="19"/>
  <c r="G24" i="19"/>
  <c r="F64" i="15"/>
  <c r="H53" i="14"/>
  <c r="M25" i="14"/>
  <c r="H68" i="13"/>
  <c r="N45" i="13"/>
  <c r="H20" i="13"/>
  <c r="E62" i="11"/>
  <c r="D17" i="8"/>
  <c r="E68" i="5"/>
  <c r="E30" i="5"/>
  <c r="E61" i="4"/>
  <c r="E23" i="4"/>
  <c r="CD71" i="3"/>
  <c r="AV69" i="3"/>
  <c r="AL67" i="3"/>
  <c r="BM64" i="3"/>
  <c r="AQ62" i="3"/>
  <c r="I60" i="3"/>
  <c r="CF57" i="3"/>
  <c r="AX55" i="3"/>
  <c r="P53" i="3"/>
  <c r="BC50" i="3"/>
  <c r="AS48" i="3"/>
  <c r="CR45" i="3"/>
  <c r="CH43" i="3"/>
  <c r="AB41" i="3"/>
  <c r="F39" i="3"/>
  <c r="J35" i="28"/>
  <c r="G33" i="26"/>
  <c r="K10" i="25"/>
  <c r="J38" i="22"/>
  <c r="F57" i="20"/>
  <c r="K51" i="19"/>
  <c r="M10" i="19"/>
  <c r="G40" i="15"/>
  <c r="E50" i="14"/>
  <c r="U22" i="14"/>
  <c r="M65" i="13"/>
  <c r="G32" i="13"/>
  <c r="D41" i="12"/>
  <c r="F29" i="11"/>
  <c r="D16" i="8"/>
  <c r="D71" i="6"/>
  <c r="D52" i="6"/>
  <c r="D35" i="6"/>
  <c r="D16" i="6"/>
  <c r="D58" i="5"/>
  <c r="D20" i="5"/>
  <c r="P65" i="4"/>
  <c r="D53" i="4"/>
  <c r="P41" i="4"/>
  <c r="D29" i="4"/>
  <c r="E16" i="21"/>
  <c r="H60" i="14"/>
  <c r="E49" i="12"/>
  <c r="M34" i="6"/>
  <c r="S66" i="4"/>
  <c r="T71" i="3"/>
  <c r="CI64" i="3"/>
  <c r="BP58" i="3"/>
  <c r="X54" i="3"/>
  <c r="CS49" i="3"/>
  <c r="CA46" i="3"/>
  <c r="CE43" i="3"/>
  <c r="I41" i="3"/>
  <c r="L38" i="3"/>
  <c r="CF35" i="3"/>
  <c r="M34" i="3"/>
  <c r="AM32" i="3"/>
  <c r="Q30" i="3"/>
  <c r="AQ28" i="3"/>
  <c r="CO26" i="3"/>
  <c r="AH25" i="3"/>
  <c r="CF23" i="3"/>
  <c r="AK22" i="3"/>
  <c r="CI20" i="3"/>
  <c r="P19" i="3"/>
  <c r="BB17" i="3"/>
  <c r="CN15" i="3"/>
  <c r="AS14" i="3"/>
  <c r="CE12" i="3"/>
  <c r="AJ11" i="3"/>
  <c r="CH9" i="3"/>
  <c r="AM8" i="3"/>
  <c r="D69" i="2"/>
  <c r="D57" i="2"/>
  <c r="D45" i="2"/>
  <c r="D33" i="2"/>
  <c r="D21" i="2"/>
  <c r="D9" i="2"/>
  <c r="D119" i="1"/>
  <c r="D104" i="1"/>
  <c r="D90" i="1"/>
  <c r="D77" i="1"/>
  <c r="D62" i="1"/>
  <c r="D49" i="1"/>
  <c r="D34" i="1"/>
  <c r="D16" i="1"/>
  <c r="D68" i="27"/>
  <c r="D67" i="21"/>
  <c r="G16" i="19"/>
  <c r="Q40" i="14"/>
  <c r="F40" i="13"/>
  <c r="I66" i="4"/>
  <c r="T22" i="4"/>
  <c r="CB70" i="3"/>
  <c r="CS65" i="3"/>
  <c r="CL61" i="3"/>
  <c r="AQ58" i="3"/>
  <c r="V55" i="3"/>
  <c r="AX52" i="3"/>
  <c r="BW49" i="3"/>
  <c r="T47" i="3"/>
  <c r="BY44" i="3"/>
  <c r="AI42" i="3"/>
  <c r="M40" i="3"/>
  <c r="BV37" i="3"/>
  <c r="CQ35" i="3"/>
  <c r="AV34" i="3"/>
  <c r="CT32" i="3"/>
  <c r="AY31" i="3"/>
  <c r="BM29" i="3"/>
  <c r="R28" i="3"/>
  <c r="BD26" i="3"/>
  <c r="I25" i="3"/>
  <c r="AU23" i="3"/>
  <c r="CS21" i="3"/>
  <c r="AX20" i="3"/>
  <c r="BX18" i="3"/>
  <c r="Q17" i="3"/>
  <c r="BC15" i="3"/>
  <c r="H14" i="3"/>
  <c r="AT12" i="3"/>
  <c r="CR10" i="3"/>
  <c r="AW9" i="3"/>
  <c r="CU7" i="3"/>
  <c r="C125" i="1"/>
  <c r="C110" i="1"/>
  <c r="C96" i="1"/>
  <c r="C83" i="1"/>
  <c r="C67" i="1"/>
  <c r="C55" i="1"/>
  <c r="C42" i="1"/>
  <c r="C23" i="1"/>
  <c r="C7" i="1"/>
  <c r="L16" i="22"/>
  <c r="D53" i="17"/>
  <c r="D29" i="14"/>
  <c r="N34" i="13"/>
  <c r="F18" i="11"/>
  <c r="N53" i="6"/>
  <c r="H65" i="5"/>
  <c r="T52" i="4"/>
  <c r="S16" i="4"/>
  <c r="G70" i="3"/>
  <c r="BH65" i="3"/>
  <c r="BI61" i="3"/>
  <c r="R58" i="3"/>
  <c r="BR54" i="3"/>
  <c r="CG51" i="3"/>
  <c r="L49" i="3"/>
  <c r="O46" i="3"/>
  <c r="BI43" i="3"/>
  <c r="AM41" i="3"/>
  <c r="CT38" i="3"/>
  <c r="BV36" i="3"/>
  <c r="J35" i="3"/>
  <c r="BH33" i="3"/>
  <c r="M32" i="3"/>
  <c r="BK30" i="3"/>
  <c r="BY28" i="3"/>
  <c r="AD27" i="3"/>
  <c r="BP25" i="3"/>
  <c r="U24" i="3"/>
  <c r="BG22" i="3"/>
  <c r="L21" i="3"/>
  <c r="BJ19" i="3"/>
  <c r="O18" i="3"/>
  <c r="AC16" i="3"/>
  <c r="BO14" i="3"/>
  <c r="T13" i="3"/>
  <c r="BF11" i="3"/>
  <c r="K10" i="3"/>
  <c r="BI8" i="3"/>
  <c r="N7" i="3"/>
  <c r="H22" i="25"/>
  <c r="N41" i="19"/>
  <c r="T58" i="14"/>
  <c r="M50" i="13"/>
  <c r="D16" i="9"/>
  <c r="M45" i="6"/>
  <c r="G49" i="5"/>
  <c r="M55" i="4"/>
  <c r="J24" i="4"/>
  <c r="CC71" i="3"/>
  <c r="AK67" i="3"/>
  <c r="BX62" i="3"/>
  <c r="O59" i="3"/>
  <c r="BO55" i="3"/>
  <c r="CI52" i="3"/>
  <c r="O50" i="3"/>
  <c r="AM47" i="3"/>
  <c r="BS44" i="3"/>
  <c r="AW42" i="3"/>
  <c r="K40" i="3"/>
  <c r="BT37" i="3"/>
  <c r="CC35" i="3"/>
  <c r="V34" i="3"/>
  <c r="BT32" i="3"/>
  <c r="Y31" i="3"/>
  <c r="BW29" i="3"/>
  <c r="CK27" i="3"/>
  <c r="AP26" i="3"/>
  <c r="CB24" i="3"/>
  <c r="AG23" i="3"/>
  <c r="BS21" i="3"/>
  <c r="X20" i="3"/>
  <c r="BV18" i="3"/>
  <c r="AA17" i="3"/>
  <c r="AO15" i="3"/>
  <c r="CA13" i="3"/>
  <c r="AF12" i="3"/>
  <c r="BR10" i="3"/>
  <c r="W9" i="3"/>
  <c r="BU7" i="3"/>
  <c r="J66" i="25"/>
  <c r="D52" i="20"/>
  <c r="G28" i="15"/>
  <c r="D11" i="14"/>
  <c r="E21" i="12"/>
  <c r="O49" i="4"/>
  <c r="I14" i="4"/>
  <c r="V69" i="3"/>
  <c r="BW64" i="3"/>
  <c r="AL60" i="3"/>
  <c r="AI57" i="3"/>
  <c r="AL54" i="3"/>
  <c r="BI51" i="3"/>
  <c r="F49" i="3"/>
  <c r="AZ46" i="3"/>
  <c r="CQ43" i="3"/>
  <c r="BU41" i="3"/>
  <c r="AY39" i="3"/>
  <c r="T37" i="3"/>
  <c r="BD35" i="3"/>
  <c r="I34" i="3"/>
  <c r="AU32" i="3"/>
  <c r="CS30" i="3"/>
  <c r="AX29" i="3"/>
  <c r="BX27" i="3"/>
  <c r="Q26" i="3"/>
  <c r="BC24" i="3"/>
  <c r="H23" i="3"/>
  <c r="AT21" i="3"/>
  <c r="CR19" i="3"/>
  <c r="AW18" i="3"/>
  <c r="CU16" i="3"/>
  <c r="AB15" i="3"/>
  <c r="BN13" i="3"/>
  <c r="G12" i="3"/>
  <c r="BE10" i="3"/>
  <c r="CQ8" i="3"/>
  <c r="AV7" i="3"/>
  <c r="I50" i="25"/>
  <c r="F68" i="19"/>
  <c r="K63" i="14"/>
  <c r="H65" i="13"/>
  <c r="E40" i="12"/>
  <c r="E42" i="7"/>
  <c r="N36" i="6"/>
  <c r="H39" i="5"/>
  <c r="H44" i="4"/>
  <c r="H12" i="4"/>
  <c r="BE69" i="3"/>
  <c r="M65" i="3"/>
  <c r="BM60" i="3"/>
  <c r="BF57" i="3"/>
  <c r="BI54" i="3"/>
  <c r="CU51" i="3"/>
  <c r="AA49" i="3"/>
  <c r="AY46" i="3"/>
  <c r="Q44" i="3"/>
  <c r="BT41" i="3"/>
  <c r="AX39" i="3"/>
  <c r="S37" i="3"/>
  <c r="AE35" i="3"/>
  <c r="CC33" i="3"/>
  <c r="V32" i="3"/>
  <c r="BT30" i="3"/>
  <c r="Y29" i="3"/>
  <c r="BW27" i="3"/>
  <c r="CK25" i="3"/>
  <c r="AP24" i="3"/>
  <c r="CB22" i="3"/>
  <c r="AG21" i="3"/>
  <c r="BS19" i="3"/>
  <c r="X18" i="3"/>
  <c r="BV16" i="3"/>
  <c r="D55" i="18"/>
  <c r="K40" i="14"/>
  <c r="S49" i="14"/>
  <c r="G17" i="15"/>
  <c r="K55" i="22"/>
  <c r="D63" i="25"/>
  <c r="D34" i="17"/>
  <c r="D38" i="12"/>
  <c r="E17" i="22"/>
  <c r="H50" i="14"/>
  <c r="H57" i="25"/>
  <c r="F17" i="11"/>
  <c r="R46" i="4"/>
  <c r="H24" i="20"/>
  <c r="D39" i="8"/>
  <c r="CF63" i="3"/>
  <c r="W52" i="3"/>
  <c r="J33" i="22"/>
  <c r="O35" i="14"/>
  <c r="D53" i="12"/>
  <c r="J44" i="6"/>
  <c r="D66" i="4"/>
  <c r="BV72" i="3"/>
  <c r="BG63" i="3"/>
  <c r="F24" i="20"/>
  <c r="D26" i="14"/>
  <c r="D72" i="12"/>
  <c r="I48" i="6"/>
  <c r="I53" i="4"/>
  <c r="N71" i="3"/>
  <c r="BD65" i="3"/>
  <c r="AZ57" i="3"/>
  <c r="E72" i="25"/>
  <c r="F18" i="22"/>
  <c r="E67" i="16"/>
  <c r="M11" i="14"/>
  <c r="E28" i="12"/>
  <c r="D57" i="7"/>
  <c r="T59" i="4"/>
  <c r="CR72" i="3"/>
  <c r="AO67" i="3"/>
  <c r="K61" i="3"/>
  <c r="BB54" i="3"/>
  <c r="CS47" i="3"/>
  <c r="BN42" i="3"/>
  <c r="F47" i="29"/>
  <c r="D12" i="25"/>
  <c r="D28" i="20"/>
  <c r="D19" i="15"/>
  <c r="G71" i="13"/>
  <c r="D41" i="10"/>
  <c r="G58" i="6"/>
  <c r="G8" i="6"/>
  <c r="G65" i="4"/>
  <c r="S43" i="4"/>
  <c r="G17" i="4"/>
  <c r="CT69" i="3"/>
  <c r="F65" i="3"/>
  <c r="BR61" i="3"/>
  <c r="AX57" i="3"/>
  <c r="AP53" i="3"/>
  <c r="I50" i="3"/>
  <c r="CH45" i="3"/>
  <c r="AD41" i="3"/>
  <c r="CE36" i="3"/>
  <c r="E21" i="26"/>
  <c r="E38" i="20"/>
  <c r="H7" i="19"/>
  <c r="T60" i="14"/>
  <c r="G15" i="14"/>
  <c r="F27" i="13"/>
  <c r="F55" i="11"/>
  <c r="D7" i="9"/>
  <c r="F49" i="6"/>
  <c r="F21" i="6"/>
  <c r="F56" i="5"/>
  <c r="L70" i="4"/>
  <c r="R49" i="4"/>
  <c r="F31" i="4"/>
  <c r="R15" i="4"/>
  <c r="BT70" i="3"/>
  <c r="AA67" i="3"/>
  <c r="F64" i="3"/>
  <c r="AH60" i="3"/>
  <c r="AX56" i="3"/>
  <c r="BN52" i="3"/>
  <c r="CC49" i="3"/>
  <c r="AV46" i="3"/>
  <c r="BW43" i="3"/>
  <c r="AD40" i="3"/>
  <c r="CO37" i="3"/>
  <c r="G32" i="28"/>
  <c r="D21" i="26"/>
  <c r="E18" i="24"/>
  <c r="D69" i="21"/>
  <c r="N61" i="19"/>
  <c r="K22" i="19"/>
  <c r="G35" i="15"/>
  <c r="O51" i="14"/>
  <c r="R19" i="14"/>
  <c r="E67" i="13"/>
  <c r="H40" i="13"/>
  <c r="E19" i="13"/>
  <c r="E26" i="11"/>
  <c r="D70" i="7"/>
  <c r="E60" i="5"/>
  <c r="E28" i="5"/>
  <c r="E53" i="4"/>
  <c r="E21" i="4"/>
  <c r="AH71" i="3"/>
  <c r="AJ69" i="3"/>
  <c r="CI66" i="3"/>
  <c r="BA64" i="3"/>
  <c r="CN61" i="3"/>
  <c r="CD59" i="3"/>
  <c r="AJ57" i="3"/>
  <c r="AL55" i="3"/>
  <c r="BA52" i="3"/>
  <c r="AQ50" i="3"/>
  <c r="CD47" i="3"/>
  <c r="CF45" i="3"/>
  <c r="AL43" i="3"/>
  <c r="P41" i="3"/>
  <c r="AQ38" i="3"/>
  <c r="F31" i="28"/>
  <c r="K70" i="25"/>
  <c r="E63" i="24"/>
  <c r="F24" i="22"/>
  <c r="E52" i="20"/>
  <c r="Q41" i="19"/>
  <c r="Q8" i="19"/>
  <c r="S72" i="14"/>
  <c r="L48" i="14"/>
  <c r="R18" i="14"/>
  <c r="G64" i="13"/>
  <c r="G24" i="13"/>
  <c r="E36" i="12"/>
  <c r="F15" i="11"/>
  <c r="D65" i="7"/>
  <c r="D67" i="6"/>
  <c r="D51" i="6"/>
  <c r="D31" i="6"/>
  <c r="D15" i="6"/>
  <c r="D50" i="5"/>
  <c r="D18" i="5"/>
  <c r="D63" i="4"/>
  <c r="J52" i="4"/>
  <c r="D39" i="4"/>
  <c r="J28" i="4"/>
  <c r="H63" i="19"/>
  <c r="F54" i="14"/>
  <c r="D19" i="10"/>
  <c r="M30" i="6"/>
  <c r="G56" i="4"/>
  <c r="CC70" i="3"/>
  <c r="AO63" i="3"/>
  <c r="AR58" i="3"/>
  <c r="AK53" i="3"/>
  <c r="BX49" i="3"/>
  <c r="BE46" i="3"/>
  <c r="AU43" i="3"/>
  <c r="BR40" i="3"/>
  <c r="CL37" i="3"/>
  <c r="BT35" i="3"/>
  <c r="CT33" i="3"/>
  <c r="O32" i="3"/>
  <c r="CL29" i="3"/>
  <c r="AE28" i="3"/>
  <c r="CC26" i="3"/>
  <c r="V25" i="3"/>
  <c r="BT23" i="3"/>
  <c r="Y22" i="3"/>
  <c r="BW20" i="3"/>
  <c r="CK18" i="3"/>
  <c r="AP17" i="3"/>
  <c r="CB15" i="3"/>
  <c r="AG14" i="3"/>
  <c r="BS12" i="3"/>
  <c r="X11" i="3"/>
  <c r="BV9" i="3"/>
  <c r="AA8" i="3"/>
  <c r="D68" i="2"/>
  <c r="D56" i="2"/>
  <c r="D44" i="2"/>
  <c r="D32" i="2"/>
  <c r="D20" i="2"/>
  <c r="D8" i="2"/>
  <c r="D118" i="1"/>
  <c r="D103" i="1"/>
  <c r="D89" i="1"/>
  <c r="D75" i="1"/>
  <c r="D61" i="1"/>
  <c r="D48" i="1"/>
  <c r="D33" i="1"/>
  <c r="D15" i="1"/>
  <c r="D20" i="27"/>
  <c r="E38" i="21"/>
  <c r="K8" i="19"/>
  <c r="T34" i="14"/>
  <c r="K29" i="13"/>
  <c r="O63" i="4"/>
  <c r="T20" i="4"/>
  <c r="AR70" i="3"/>
  <c r="BI65" i="3"/>
  <c r="BL61" i="3"/>
  <c r="S58" i="3"/>
  <c r="CQ54" i="3"/>
  <c r="AB52" i="3"/>
  <c r="BA49" i="3"/>
  <c r="CU46" i="3"/>
  <c r="BE44" i="3"/>
  <c r="S42" i="3"/>
  <c r="BV39" i="3"/>
  <c r="BD37" i="3"/>
  <c r="CE35" i="3"/>
  <c r="AJ34" i="3"/>
  <c r="CH32" i="3"/>
  <c r="AM31" i="3"/>
  <c r="BA29" i="3"/>
  <c r="F28" i="3"/>
  <c r="AR26" i="3"/>
  <c r="CD24" i="3"/>
  <c r="AI23" i="3"/>
  <c r="CG21" i="3"/>
  <c r="AL20" i="3"/>
  <c r="BL18" i="3"/>
  <c r="E17" i="3"/>
  <c r="AQ15" i="3"/>
  <c r="CO13" i="3"/>
  <c r="AH12" i="3"/>
  <c r="CF10" i="3"/>
  <c r="AK9" i="3"/>
  <c r="CI7" i="3"/>
  <c r="C124" i="1"/>
  <c r="C109" i="1"/>
  <c r="C95" i="1"/>
  <c r="C82" i="1"/>
  <c r="C66" i="1"/>
  <c r="C54" i="1"/>
  <c r="C41" i="1"/>
  <c r="C22" i="1"/>
  <c r="E58" i="29"/>
  <c r="D38" i="21"/>
  <c r="D52" i="16"/>
  <c r="O19" i="14"/>
  <c r="H29" i="13"/>
  <c r="D64" i="10"/>
  <c r="N49" i="6"/>
  <c r="H57" i="5"/>
  <c r="H50" i="4"/>
  <c r="S14" i="4"/>
  <c r="BP69" i="3"/>
  <c r="X65" i="3"/>
  <c r="AD61" i="3"/>
  <c r="BO57" i="3"/>
  <c r="AT54" i="3"/>
  <c r="BK51" i="3"/>
  <c r="BN48" i="3"/>
  <c r="BQ45" i="3"/>
  <c r="AS43" i="3"/>
  <c r="W41" i="3"/>
  <c r="BZ38" i="3"/>
  <c r="BE36" i="3"/>
  <c r="CQ34" i="3"/>
  <c r="AV33" i="3"/>
  <c r="CT31" i="3"/>
  <c r="AY30" i="3"/>
  <c r="BM28" i="3"/>
  <c r="R27" i="3"/>
  <c r="BD25" i="3"/>
  <c r="I24" i="3"/>
  <c r="AU22" i="3"/>
  <c r="CS20" i="3"/>
  <c r="AX19" i="3"/>
  <c r="BX17" i="3"/>
  <c r="Q16" i="3"/>
  <c r="BC14" i="3"/>
  <c r="H13" i="3"/>
  <c r="AT11" i="3"/>
  <c r="CR9" i="3"/>
  <c r="AW8" i="3"/>
  <c r="D58" i="29"/>
  <c r="E26" i="24"/>
  <c r="E32" i="19"/>
  <c r="P52" i="14"/>
  <c r="G45" i="13"/>
  <c r="D27" i="8"/>
  <c r="M41" i="6"/>
  <c r="G41" i="5"/>
  <c r="S52" i="4"/>
  <c r="J22" i="4"/>
  <c r="AS71" i="3"/>
  <c r="CT66" i="3"/>
  <c r="AV62" i="3"/>
  <c r="BL58" i="3"/>
  <c r="AQ55" i="3"/>
  <c r="BQ52" i="3"/>
  <c r="CL49" i="3"/>
  <c r="R47" i="3"/>
  <c r="BC44" i="3"/>
  <c r="AG42" i="3"/>
  <c r="BT39" i="3"/>
  <c r="BB37" i="3"/>
  <c r="BQ35" i="3"/>
  <c r="J34" i="3"/>
  <c r="BH32" i="3"/>
  <c r="M31" i="3"/>
  <c r="BK29" i="3"/>
  <c r="BY27" i="3"/>
  <c r="AD26" i="3"/>
  <c r="BP24" i="3"/>
  <c r="U23" i="3"/>
  <c r="BG21" i="3"/>
  <c r="L20" i="3"/>
  <c r="BJ18" i="3"/>
  <c r="O17" i="3"/>
  <c r="AC15" i="3"/>
  <c r="BO13" i="3"/>
  <c r="T12" i="3"/>
  <c r="BF10" i="3"/>
  <c r="K9" i="3"/>
  <c r="BI7" i="3"/>
  <c r="J50" i="25"/>
  <c r="G31" i="20"/>
  <c r="P69" i="14"/>
  <c r="H7" i="14"/>
  <c r="E58" i="11"/>
  <c r="I44" i="4"/>
  <c r="I12" i="4"/>
  <c r="CE68" i="3"/>
  <c r="AM64" i="3"/>
  <c r="H60" i="3"/>
  <c r="K57" i="3"/>
  <c r="N54" i="3"/>
  <c r="AM51" i="3"/>
  <c r="CG48" i="3"/>
  <c r="AE46" i="3"/>
  <c r="CA43" i="3"/>
  <c r="BE41" i="3"/>
  <c r="AI39" i="3"/>
  <c r="E37" i="3"/>
  <c r="AR35" i="3"/>
  <c r="CD33" i="3"/>
  <c r="AI32" i="3"/>
  <c r="CG30" i="3"/>
  <c r="AL29" i="3"/>
  <c r="BL27" i="3"/>
  <c r="E26" i="3"/>
  <c r="AQ24" i="3"/>
  <c r="CO22" i="3"/>
  <c r="AH21" i="3"/>
  <c r="CF19" i="3"/>
  <c r="AK18" i="3"/>
  <c r="CI16" i="3"/>
  <c r="P15" i="3"/>
  <c r="BB13" i="3"/>
  <c r="CN11" i="3"/>
  <c r="AS10" i="3"/>
  <c r="CE8" i="3"/>
  <c r="AJ7" i="3"/>
  <c r="I34" i="25"/>
  <c r="L58" i="19"/>
  <c r="I57" i="14"/>
  <c r="E60" i="13"/>
  <c r="D21" i="12"/>
  <c r="E26" i="7"/>
  <c r="N32" i="6"/>
  <c r="H31" i="5"/>
  <c r="T38" i="4"/>
  <c r="H10" i="4"/>
  <c r="U69" i="3"/>
  <c r="BV64" i="3"/>
  <c r="AF60" i="3"/>
  <c r="AH57" i="3"/>
  <c r="AK54" i="3"/>
  <c r="BY51" i="3"/>
  <c r="E49" i="3"/>
  <c r="AD46" i="3"/>
  <c r="BZ43" i="3"/>
  <c r="BD41" i="3"/>
  <c r="AH39" i="3"/>
  <c r="CH36" i="3"/>
  <c r="S35" i="3"/>
  <c r="BQ33" i="3"/>
  <c r="J32" i="3"/>
  <c r="BH30" i="3"/>
  <c r="M29" i="3"/>
  <c r="BK27" i="3"/>
  <c r="BY25" i="3"/>
  <c r="AD24" i="3"/>
  <c r="BP22" i="3"/>
  <c r="U21" i="3"/>
  <c r="BG19" i="3"/>
  <c r="L18" i="3"/>
  <c r="BJ16" i="3"/>
  <c r="O15" i="3"/>
  <c r="AC13" i="3"/>
  <c r="BO11" i="3"/>
  <c r="T10" i="3"/>
  <c r="BF8" i="3"/>
  <c r="K7" i="3"/>
  <c r="H34" i="25"/>
  <c r="E31" i="20"/>
  <c r="F50" i="15"/>
  <c r="U10" i="14"/>
  <c r="E59" i="12"/>
  <c r="M68" i="6"/>
  <c r="M20" i="6"/>
  <c r="G7" i="5"/>
  <c r="M41" i="4"/>
  <c r="G14" i="4"/>
  <c r="CN69" i="3"/>
  <c r="AV65" i="3"/>
  <c r="AZ61" i="3"/>
  <c r="AF58" i="3"/>
  <c r="AI55" i="3"/>
  <c r="BJ52" i="3"/>
  <c r="K50" i="3"/>
  <c r="AF47" i="3"/>
  <c r="CF44" i="3"/>
  <c r="BJ42" i="3"/>
  <c r="AN40" i="3"/>
  <c r="CU37" i="3"/>
  <c r="E36" i="3"/>
  <c r="AQ34" i="3"/>
  <c r="CO32" i="3"/>
  <c r="AH31" i="3"/>
  <c r="CF29" i="3"/>
  <c r="AK28" i="3"/>
  <c r="CI26" i="3"/>
  <c r="P25" i="3"/>
  <c r="BB23" i="3"/>
  <c r="CN21" i="3"/>
  <c r="AS20" i="3"/>
  <c r="CE18" i="3"/>
  <c r="AJ17" i="3"/>
  <c r="CH15" i="3"/>
  <c r="AM14" i="3"/>
  <c r="BA12" i="3"/>
  <c r="F11" i="3"/>
  <c r="AR9" i="3"/>
  <c r="CD7" i="3"/>
  <c r="L26" i="28"/>
  <c r="E24" i="22"/>
  <c r="D44" i="18"/>
  <c r="R31" i="14"/>
  <c r="F16" i="13"/>
  <c r="I62" i="4"/>
  <c r="P21" i="4"/>
  <c r="AG71" i="3"/>
  <c r="AX66" i="3"/>
  <c r="F62" i="3"/>
  <c r="CA58" i="3"/>
  <c r="CD55" i="3"/>
  <c r="CD52" i="3"/>
  <c r="AB50" i="3"/>
  <c r="BA47" i="3"/>
  <c r="CE44" i="3"/>
  <c r="BI42" i="3"/>
  <c r="AM40" i="3"/>
  <c r="CT37" i="3"/>
  <c r="P36" i="3"/>
  <c r="BB34" i="3"/>
  <c r="CN32" i="3"/>
  <c r="AS31" i="3"/>
  <c r="CE29" i="3"/>
  <c r="AJ28" i="3"/>
  <c r="CH26" i="3"/>
  <c r="AM25" i="3"/>
  <c r="BA23" i="3"/>
  <c r="F22" i="3"/>
  <c r="AR20" i="3"/>
  <c r="CD18" i="3"/>
  <c r="AI17" i="3"/>
  <c r="CG15" i="3"/>
  <c r="AL14" i="3"/>
  <c r="BL12" i="3"/>
  <c r="E11" i="3"/>
  <c r="AQ9" i="3"/>
  <c r="CO7" i="3"/>
  <c r="G11" i="28"/>
  <c r="D24" i="22"/>
  <c r="G12" i="19"/>
  <c r="Q31" i="14"/>
  <c r="H37" i="13"/>
  <c r="D11" i="11"/>
  <c r="N47" i="6"/>
  <c r="H61" i="5"/>
  <c r="H54" i="4"/>
  <c r="O17" i="4"/>
  <c r="BE70" i="3"/>
  <c r="M66" i="3"/>
  <c r="BX61" i="3"/>
  <c r="AD58" i="3"/>
  <c r="AG55" i="3"/>
  <c r="BH52" i="3"/>
  <c r="CF49" i="3"/>
  <c r="H47" i="3"/>
  <c r="AT44" i="3"/>
  <c r="H42" i="3"/>
  <c r="D51" i="16"/>
  <c r="T37" i="14"/>
  <c r="G49" i="14"/>
  <c r="G66" i="14"/>
  <c r="D68" i="20"/>
  <c r="L32" i="22"/>
  <c r="D22" i="17"/>
  <c r="D34" i="12"/>
  <c r="F55" i="21"/>
  <c r="O49" i="14"/>
  <c r="H17" i="25"/>
  <c r="D14" i="11"/>
  <c r="E71" i="3"/>
  <c r="D65" i="19"/>
  <c r="E25" i="7"/>
  <c r="BT63" i="3"/>
  <c r="K52" i="3"/>
  <c r="H65" i="20"/>
  <c r="F31" i="14"/>
  <c r="D28" i="11"/>
  <c r="J43" i="6"/>
  <c r="D64" i="4"/>
  <c r="BW71" i="3"/>
  <c r="H62" i="29"/>
  <c r="K62" i="19"/>
  <c r="R24" i="14"/>
  <c r="E49" i="11"/>
  <c r="I44" i="6"/>
  <c r="O52" i="4"/>
  <c r="CU70" i="3"/>
  <c r="AG64" i="3"/>
  <c r="AB57" i="3"/>
  <c r="E68" i="25"/>
  <c r="E28" i="20"/>
  <c r="E56" i="16"/>
  <c r="H71" i="13"/>
  <c r="D19" i="12"/>
  <c r="E48" i="7"/>
  <c r="H59" i="4"/>
  <c r="AV72" i="3"/>
  <c r="BO65" i="3"/>
  <c r="CR60" i="3"/>
  <c r="AP54" i="3"/>
  <c r="AW47" i="3"/>
  <c r="BB42" i="3"/>
  <c r="I40" i="29"/>
  <c r="D67" i="24"/>
  <c r="P49" i="19"/>
  <c r="E7" i="15"/>
  <c r="M68" i="13"/>
  <c r="D52" i="9"/>
  <c r="G57" i="6"/>
  <c r="G7" i="6"/>
  <c r="S63" i="4"/>
  <c r="G37" i="4"/>
  <c r="M16" i="4"/>
  <c r="CH69" i="3"/>
  <c r="CA64" i="3"/>
  <c r="BF61" i="3"/>
  <c r="AL57" i="3"/>
  <c r="R53" i="3"/>
  <c r="CE48" i="3"/>
  <c r="BV45" i="3"/>
  <c r="R41" i="3"/>
  <c r="BS36" i="3"/>
  <c r="D14" i="26"/>
  <c r="D33" i="20"/>
  <c r="D21" i="18"/>
  <c r="G47" i="14"/>
  <c r="F14" i="14"/>
  <c r="K24" i="13"/>
  <c r="D52" i="11"/>
  <c r="D62" i="8"/>
  <c r="F48" i="6"/>
  <c r="F20" i="6"/>
  <c r="F38" i="5"/>
  <c r="F69" i="4"/>
  <c r="F49" i="4"/>
  <c r="L30" i="4"/>
  <c r="F15" i="4"/>
  <c r="BH70" i="3"/>
  <c r="O67" i="3"/>
  <c r="CB62" i="3"/>
  <c r="J60" i="3"/>
  <c r="AL56" i="3"/>
  <c r="BB52" i="3"/>
  <c r="BQ49" i="3"/>
  <c r="AJ46" i="3"/>
  <c r="BK43" i="3"/>
  <c r="R40" i="3"/>
  <c r="CC37" i="3"/>
  <c r="J23" i="28"/>
  <c r="K71" i="25"/>
  <c r="D38" i="23"/>
  <c r="G54" i="21"/>
  <c r="H59" i="19"/>
  <c r="H20" i="19"/>
  <c r="F29" i="15"/>
  <c r="F50" i="14"/>
  <c r="T17" i="14"/>
  <c r="N65" i="13"/>
  <c r="E39" i="13"/>
  <c r="N17" i="13"/>
  <c r="E19" i="11"/>
  <c r="E65" i="7"/>
  <c r="E58" i="5"/>
  <c r="E26" i="5"/>
  <c r="E51" i="4"/>
  <c r="E19" i="4"/>
  <c r="V71" i="3"/>
  <c r="X69" i="3"/>
  <c r="BW66" i="3"/>
  <c r="AO64" i="3"/>
  <c r="CB61" i="3"/>
  <c r="BR59" i="3"/>
  <c r="X57" i="3"/>
  <c r="Z55" i="3"/>
  <c r="AO52" i="3"/>
  <c r="AE50" i="3"/>
  <c r="BR47" i="3"/>
  <c r="BT45" i="3"/>
  <c r="Z43" i="3"/>
  <c r="CK40" i="3"/>
  <c r="AE38" i="3"/>
  <c r="M26" i="28"/>
  <c r="K66" i="25"/>
  <c r="E51" i="24"/>
  <c r="J20" i="22"/>
  <c r="D47" i="20"/>
  <c r="K39" i="19"/>
  <c r="D71" i="18"/>
  <c r="G71" i="14"/>
  <c r="O45" i="14"/>
  <c r="S17" i="14"/>
  <c r="M61" i="13"/>
  <c r="M21" i="13"/>
  <c r="D27" i="12"/>
  <c r="F11" i="11"/>
  <c r="E60" i="7"/>
  <c r="D66" i="6"/>
  <c r="D50" i="6"/>
  <c r="D30" i="6"/>
  <c r="D14" i="6"/>
  <c r="D48" i="5"/>
  <c r="D16" i="5"/>
  <c r="J62" i="4"/>
  <c r="P51" i="4"/>
  <c r="J38" i="4"/>
  <c r="F59" i="28"/>
  <c r="N53" i="19"/>
  <c r="G48" i="14"/>
  <c r="D30" i="9"/>
  <c r="M26" i="6"/>
  <c r="M53" i="4"/>
  <c r="AS70" i="3"/>
  <c r="O63" i="3"/>
  <c r="T58" i="3"/>
  <c r="O53" i="3"/>
  <c r="BB49" i="3"/>
  <c r="AM46" i="3"/>
  <c r="AE43" i="3"/>
  <c r="AX40" i="3"/>
  <c r="BW37" i="3"/>
  <c r="BH35" i="3"/>
  <c r="CH33" i="3"/>
  <c r="BX31" i="3"/>
  <c r="BZ29" i="3"/>
  <c r="S28" i="3"/>
  <c r="BQ26" i="3"/>
  <c r="J25" i="3"/>
  <c r="BH23" i="3"/>
  <c r="M22" i="3"/>
  <c r="BK20" i="3"/>
  <c r="BY18" i="3"/>
  <c r="AD17" i="3"/>
  <c r="BP15" i="3"/>
  <c r="U14" i="3"/>
  <c r="BG12" i="3"/>
  <c r="L11" i="3"/>
  <c r="BJ9" i="3"/>
  <c r="O8" i="3"/>
  <c r="D67" i="2"/>
  <c r="D55" i="2"/>
  <c r="D43" i="2"/>
  <c r="D31" i="2"/>
  <c r="D19" i="2"/>
  <c r="D7" i="2"/>
  <c r="D116" i="1"/>
  <c r="D102" i="1"/>
  <c r="D88" i="1"/>
  <c r="D73" i="1"/>
  <c r="D60" i="1"/>
  <c r="D47" i="1"/>
  <c r="D32" i="1"/>
  <c r="D13" i="1"/>
  <c r="D55" i="26"/>
  <c r="F9" i="21"/>
  <c r="D54" i="17"/>
  <c r="G29" i="14"/>
  <c r="F24" i="13"/>
  <c r="I58" i="4"/>
  <c r="T18" i="4"/>
  <c r="H70" i="3"/>
  <c r="Y65" i="3"/>
  <c r="AE61" i="3"/>
  <c r="CN57" i="3"/>
  <c r="BS54" i="3"/>
  <c r="J52" i="3"/>
  <c r="AE49" i="3"/>
  <c r="BZ46" i="3"/>
  <c r="AO44" i="3"/>
  <c r="CR41" i="3"/>
  <c r="BF39" i="3"/>
  <c r="AO37" i="3"/>
  <c r="BS35" i="3"/>
  <c r="X34" i="3"/>
  <c r="BV32" i="3"/>
  <c r="AA31" i="3"/>
  <c r="AO29" i="3"/>
  <c r="CA27" i="3"/>
  <c r="AF26" i="3"/>
  <c r="BR24" i="3"/>
  <c r="W23" i="3"/>
  <c r="BU21" i="3"/>
  <c r="Z20" i="3"/>
  <c r="AZ18" i="3"/>
  <c r="CL16" i="3"/>
  <c r="AE15" i="3"/>
  <c r="CC13" i="3"/>
  <c r="V12" i="3"/>
  <c r="BT10" i="3"/>
  <c r="Y9" i="3"/>
  <c r="BW7" i="3"/>
  <c r="C123" i="1"/>
  <c r="C108" i="1"/>
  <c r="C94" i="1"/>
  <c r="C81" i="1"/>
  <c r="C65" i="1"/>
  <c r="C53" i="1"/>
  <c r="C40" i="1"/>
  <c r="C21" i="1"/>
  <c r="E31" i="29"/>
  <c r="E9" i="21"/>
  <c r="E13" i="16"/>
  <c r="S15" i="14"/>
  <c r="E24" i="13"/>
  <c r="D17" i="9"/>
  <c r="N45" i="6"/>
  <c r="H49" i="5"/>
  <c r="T44" i="4"/>
  <c r="S12" i="4"/>
  <c r="AF69" i="3"/>
  <c r="CG64" i="3"/>
  <c r="BP60" i="3"/>
  <c r="AQ57" i="3"/>
  <c r="V54" i="3"/>
  <c r="AO51" i="3"/>
  <c r="AR48" i="3"/>
  <c r="AU45" i="3"/>
  <c r="Y43" i="3"/>
  <c r="CF40" i="3"/>
  <c r="BJ38" i="3"/>
  <c r="AS36" i="3"/>
  <c r="CE34" i="3"/>
  <c r="AJ33" i="3"/>
  <c r="CH31" i="3"/>
  <c r="AM30" i="3"/>
  <c r="BA28" i="3"/>
  <c r="F27" i="3"/>
  <c r="AR25" i="3"/>
  <c r="CD23" i="3"/>
  <c r="AI22" i="3"/>
  <c r="CG20" i="3"/>
  <c r="AL19" i="3"/>
  <c r="BL17" i="3"/>
  <c r="E16" i="3"/>
  <c r="AQ14" i="3"/>
  <c r="CO12" i="3"/>
  <c r="AH11" i="3"/>
  <c r="CF9" i="3"/>
  <c r="AK8" i="3"/>
  <c r="D31" i="29"/>
  <c r="I45" i="22"/>
  <c r="K23" i="19"/>
  <c r="N46" i="14"/>
  <c r="M34" i="13"/>
  <c r="E63" i="7"/>
  <c r="M37" i="6"/>
  <c r="G33" i="5"/>
  <c r="G50" i="4"/>
  <c r="J20" i="4"/>
  <c r="I71" i="3"/>
  <c r="BJ66" i="3"/>
  <c r="Q62" i="3"/>
  <c r="AN58" i="3"/>
  <c r="S55" i="3"/>
  <c r="AV52" i="3"/>
  <c r="BT49" i="3"/>
  <c r="CO46" i="3"/>
  <c r="AI44" i="3"/>
  <c r="M42" i="3"/>
  <c r="AZ39" i="3"/>
  <c r="AM37" i="3"/>
  <c r="BE35" i="3"/>
  <c r="CQ33" i="3"/>
  <c r="AV32" i="3"/>
  <c r="CT30" i="3"/>
  <c r="AY29" i="3"/>
  <c r="BM27" i="3"/>
  <c r="R26" i="3"/>
  <c r="BD24" i="3"/>
  <c r="I23" i="3"/>
  <c r="AU21" i="3"/>
  <c r="CS19" i="3"/>
  <c r="AX18" i="3"/>
  <c r="BX16" i="3"/>
  <c r="Q15" i="3"/>
  <c r="BC13" i="3"/>
  <c r="H12" i="3"/>
  <c r="AT10" i="3"/>
  <c r="CR8" i="3"/>
  <c r="AW7" i="3"/>
  <c r="J34" i="25"/>
  <c r="G68" i="19"/>
  <c r="L63" i="14"/>
  <c r="K65" i="13"/>
  <c r="E29" i="11"/>
  <c r="O41" i="4"/>
  <c r="I10" i="4"/>
  <c r="AU68" i="3"/>
  <c r="BL63" i="3"/>
  <c r="CC59" i="3"/>
  <c r="CF56" i="3"/>
  <c r="CO53" i="3"/>
  <c r="Q51" i="3"/>
  <c r="BL48" i="3"/>
  <c r="I46" i="3"/>
  <c r="BG43" i="3"/>
  <c r="AK41" i="3"/>
  <c r="O39" i="3"/>
  <c r="CI36" i="3"/>
  <c r="AF35" i="3"/>
  <c r="BR33" i="3"/>
  <c r="W32" i="3"/>
  <c r="BU30" i="3"/>
  <c r="Z29" i="3"/>
  <c r="AZ27" i="3"/>
  <c r="CL25" i="3"/>
  <c r="AE24" i="3"/>
  <c r="CC22" i="3"/>
  <c r="V21" i="3"/>
  <c r="BT19" i="3"/>
  <c r="Y18" i="3"/>
  <c r="BW16" i="3"/>
  <c r="CK14" i="3"/>
  <c r="AP13" i="3"/>
  <c r="CB11" i="3"/>
  <c r="AG10" i="3"/>
  <c r="BS8" i="3"/>
  <c r="X7" i="3"/>
  <c r="I18" i="25"/>
  <c r="I39" i="19"/>
  <c r="J51" i="14"/>
  <c r="N54" i="13"/>
  <c r="F72" i="11"/>
  <c r="E10" i="7"/>
  <c r="N28" i="6"/>
  <c r="H23" i="5"/>
  <c r="H36" i="4"/>
  <c r="H8" i="4"/>
  <c r="CD68" i="3"/>
  <c r="AL64" i="3"/>
  <c r="G60" i="3"/>
  <c r="J57" i="3"/>
  <c r="M54" i="3"/>
  <c r="BG51" i="3"/>
  <c r="CB48" i="3"/>
  <c r="H46" i="3"/>
  <c r="BF43" i="3"/>
  <c r="AJ41" i="3"/>
  <c r="N39" i="3"/>
  <c r="BP36" i="3"/>
  <c r="G35" i="3"/>
  <c r="BE33" i="3"/>
  <c r="CQ31" i="3"/>
  <c r="AV30" i="3"/>
  <c r="CT28" i="3"/>
  <c r="AY27" i="3"/>
  <c r="BM25" i="3"/>
  <c r="R24" i="3"/>
  <c r="BD22" i="3"/>
  <c r="I21" i="3"/>
  <c r="AU19" i="3"/>
  <c r="CS17" i="3"/>
  <c r="AX16" i="3"/>
  <c r="BX14" i="3"/>
  <c r="Q13" i="3"/>
  <c r="BC11" i="3"/>
  <c r="H10" i="3"/>
  <c r="AT8" i="3"/>
  <c r="G51" i="29"/>
  <c r="H18" i="25"/>
  <c r="H10" i="20"/>
  <c r="E28" i="15"/>
  <c r="F7" i="14"/>
  <c r="D40" i="12"/>
  <c r="M64" i="6"/>
  <c r="M16" i="6"/>
  <c r="S70" i="4"/>
  <c r="S38" i="4"/>
  <c r="G12" i="4"/>
  <c r="BD69" i="3"/>
  <c r="L65" i="3"/>
  <c r="S61" i="3"/>
  <c r="H58" i="3"/>
  <c r="K55" i="3"/>
  <c r="AN52" i="3"/>
  <c r="CI49" i="3"/>
  <c r="N47" i="3"/>
  <c r="BP44" i="3"/>
  <c r="AT42" i="3"/>
  <c r="X40" i="3"/>
  <c r="CF37" i="3"/>
  <c r="CL35" i="3"/>
  <c r="AE34" i="3"/>
  <c r="CC32" i="3"/>
  <c r="V31" i="3"/>
  <c r="BT29" i="3"/>
  <c r="Y28" i="3"/>
  <c r="BW26" i="3"/>
  <c r="CK24" i="3"/>
  <c r="AP23" i="3"/>
  <c r="CB21" i="3"/>
  <c r="AG20" i="3"/>
  <c r="BS18" i="3"/>
  <c r="X17" i="3"/>
  <c r="BV15" i="3"/>
  <c r="AA14" i="3"/>
  <c r="AO12" i="3"/>
  <c r="CA10" i="3"/>
  <c r="AF9" i="3"/>
  <c r="BR7" i="3"/>
  <c r="D44" i="27"/>
  <c r="K9" i="22"/>
  <c r="D72" i="16"/>
  <c r="P26" i="14"/>
  <c r="H11" i="13"/>
  <c r="O59" i="4"/>
  <c r="P19" i="4"/>
  <c r="BF70" i="3"/>
  <c r="N66" i="3"/>
  <c r="BY61" i="3"/>
  <c r="BC58" i="3"/>
  <c r="BF55" i="3"/>
  <c r="BI52" i="3"/>
  <c r="F50" i="3"/>
  <c r="AE47" i="3"/>
  <c r="BO44" i="3"/>
  <c r="AS42" i="3"/>
  <c r="W40" i="3"/>
  <c r="CB37" i="3"/>
  <c r="CK35" i="3"/>
  <c r="AP34" i="3"/>
  <c r="CB32" i="3"/>
  <c r="AG31" i="3"/>
  <c r="BS29" i="3"/>
  <c r="X28" i="3"/>
  <c r="BV26" i="3"/>
  <c r="AA25" i="3"/>
  <c r="AO23" i="3"/>
  <c r="CA21" i="3"/>
  <c r="AF20" i="3"/>
  <c r="BR18" i="3"/>
  <c r="W17" i="3"/>
  <c r="BU15" i="3"/>
  <c r="Z14" i="3"/>
  <c r="AZ12" i="3"/>
  <c r="CL10" i="3"/>
  <c r="AE9" i="3"/>
  <c r="CC7" i="3"/>
  <c r="E69" i="26"/>
  <c r="J9" i="22"/>
  <c r="D38" i="18"/>
  <c r="M26" i="14"/>
  <c r="E32" i="13"/>
  <c r="D34" i="10"/>
  <c r="N43" i="6"/>
  <c r="H53" i="5"/>
  <c r="T48" i="4"/>
  <c r="O15" i="4"/>
  <c r="U70" i="3"/>
  <c r="BV65" i="3"/>
  <c r="AQ61" i="3"/>
  <c r="F58" i="3"/>
  <c r="I55" i="3"/>
  <c r="AL52" i="3"/>
  <c r="BK49" i="3"/>
  <c r="CI46" i="3"/>
  <c r="AD44" i="3"/>
  <c r="CG41" i="3"/>
  <c r="AU39" i="3"/>
  <c r="P37" i="3"/>
  <c r="AB35" i="3"/>
  <c r="BN33" i="3"/>
  <c r="G32" i="3"/>
  <c r="BE30" i="3"/>
  <c r="CQ28" i="3"/>
  <c r="AV27" i="3"/>
  <c r="CT25" i="3"/>
  <c r="AY24" i="3"/>
  <c r="BM22" i="3"/>
  <c r="D47" i="16"/>
  <c r="D61" i="26"/>
  <c r="F47" i="25"/>
  <c r="G42" i="14"/>
  <c r="F66" i="20"/>
  <c r="J31" i="22"/>
  <c r="D10" i="17"/>
  <c r="D30" i="12"/>
  <c r="E47" i="20"/>
  <c r="Q11" i="14"/>
  <c r="E59" i="24"/>
  <c r="L68" i="6"/>
  <c r="CL70" i="3"/>
  <c r="M62" i="19"/>
  <c r="E65" i="5"/>
  <c r="BH63" i="3"/>
  <c r="O48" i="3"/>
  <c r="F55" i="20"/>
  <c r="T29" i="14"/>
  <c r="D17" i="11"/>
  <c r="J41" i="6"/>
  <c r="D54" i="4"/>
  <c r="BL70" i="3"/>
  <c r="D9" i="26"/>
  <c r="E60" i="19"/>
  <c r="M23" i="14"/>
  <c r="D57" i="10"/>
  <c r="I43" i="6"/>
  <c r="I51" i="4"/>
  <c r="CI70" i="3"/>
  <c r="CQ62" i="3"/>
  <c r="BM56" i="3"/>
  <c r="E64" i="25"/>
  <c r="D23" i="20"/>
  <c r="D31" i="15"/>
  <c r="N68" i="13"/>
  <c r="E14" i="12"/>
  <c r="H56" i="5"/>
  <c r="T57" i="4"/>
  <c r="BU71" i="3"/>
  <c r="BC65" i="3"/>
  <c r="BT60" i="3"/>
  <c r="R54" i="3"/>
  <c r="AK47" i="3"/>
  <c r="BP40" i="3"/>
  <c r="J33" i="29"/>
  <c r="D19" i="24"/>
  <c r="J47" i="19"/>
  <c r="H70" i="14"/>
  <c r="M64" i="13"/>
  <c r="D38" i="9"/>
  <c r="G43" i="6"/>
  <c r="G72" i="5"/>
  <c r="G61" i="4"/>
  <c r="S35" i="4"/>
  <c r="G15" i="4"/>
  <c r="BV69" i="3"/>
  <c r="BO64" i="3"/>
  <c r="AI60" i="3"/>
  <c r="Z57" i="3"/>
  <c r="BC52" i="3"/>
  <c r="BS48" i="3"/>
  <c r="AX45" i="3"/>
  <c r="F41" i="3"/>
  <c r="BG36" i="3"/>
  <c r="F43" i="22"/>
  <c r="I22" i="20"/>
  <c r="E45" i="16"/>
  <c r="Q45" i="14"/>
  <c r="H12" i="14"/>
  <c r="F23" i="13"/>
  <c r="F44" i="11"/>
  <c r="F70" i="6"/>
  <c r="F47" i="6"/>
  <c r="F19" i="6"/>
  <c r="F36" i="5"/>
  <c r="F67" i="4"/>
  <c r="L48" i="4"/>
  <c r="F29" i="4"/>
  <c r="F9" i="4"/>
  <c r="AV70" i="3"/>
  <c r="BX66" i="3"/>
  <c r="BP62" i="3"/>
  <c r="BS59" i="3"/>
  <c r="Z56" i="3"/>
  <c r="AD52" i="3"/>
  <c r="BE49" i="3"/>
  <c r="L46" i="3"/>
  <c r="AY43" i="3"/>
  <c r="F40" i="3"/>
  <c r="BQ37" i="3"/>
  <c r="J15" i="28"/>
  <c r="K67" i="25"/>
  <c r="G68" i="22"/>
  <c r="F47" i="21"/>
  <c r="Q56" i="19"/>
  <c r="K16" i="19"/>
  <c r="G18" i="15"/>
  <c r="R48" i="14"/>
  <c r="D17" i="14"/>
  <c r="H64" i="13"/>
  <c r="N37" i="13"/>
  <c r="H16" i="13"/>
  <c r="E8" i="11"/>
  <c r="E51" i="7"/>
  <c r="E56" i="5"/>
  <c r="E24" i="5"/>
  <c r="E49" i="4"/>
  <c r="E17" i="4"/>
  <c r="J71" i="3"/>
  <c r="L69" i="3"/>
  <c r="BK66" i="3"/>
  <c r="AC64" i="3"/>
  <c r="BP61" i="3"/>
  <c r="BF59" i="3"/>
  <c r="L57" i="3"/>
  <c r="N55" i="3"/>
  <c r="AC52" i="3"/>
  <c r="S50" i="3"/>
  <c r="BF47" i="3"/>
  <c r="BH45" i="3"/>
  <c r="N43" i="3"/>
  <c r="BY40" i="3"/>
  <c r="S38" i="3"/>
  <c r="I22" i="28"/>
  <c r="K62" i="25"/>
  <c r="E39" i="24"/>
  <c r="D17" i="22"/>
  <c r="I36" i="20"/>
  <c r="E37" i="19"/>
  <c r="D45" i="18"/>
  <c r="Q69" i="14"/>
  <c r="T43" i="14"/>
  <c r="T16" i="14"/>
  <c r="G60" i="13"/>
  <c r="G20" i="13"/>
  <c r="E22" i="12"/>
  <c r="D8" i="11"/>
  <c r="E55" i="7"/>
  <c r="D65" i="6"/>
  <c r="D49" i="6"/>
  <c r="D29" i="6"/>
  <c r="D13" i="6"/>
  <c r="D46" i="5"/>
  <c r="D14" i="5"/>
  <c r="P61" i="4"/>
  <c r="D51" i="4"/>
  <c r="P37" i="4"/>
  <c r="J39" i="28"/>
  <c r="E44" i="19"/>
  <c r="F36" i="14"/>
  <c r="D41" i="8"/>
  <c r="M22" i="6"/>
  <c r="S50" i="4"/>
  <c r="I70" i="3"/>
  <c r="CF62" i="3"/>
  <c r="CO57" i="3"/>
  <c r="BU52" i="3"/>
  <c r="AJ49" i="3"/>
  <c r="CO45" i="3"/>
  <c r="CN42" i="3"/>
  <c r="AH40" i="3"/>
  <c r="BH37" i="3"/>
  <c r="AV35" i="3"/>
  <c r="BJ33" i="3"/>
  <c r="AZ31" i="3"/>
  <c r="BN29" i="3"/>
  <c r="G28" i="3"/>
  <c r="BE26" i="3"/>
  <c r="CQ24" i="3"/>
  <c r="AV23" i="3"/>
  <c r="CT21" i="3"/>
  <c r="AY20" i="3"/>
  <c r="BM18" i="3"/>
  <c r="R17" i="3"/>
  <c r="BD15" i="3"/>
  <c r="I14" i="3"/>
  <c r="AU12" i="3"/>
  <c r="CS10" i="3"/>
  <c r="AX9" i="3"/>
  <c r="BX7" i="3"/>
  <c r="D66" i="2"/>
  <c r="D54" i="2"/>
  <c r="D42" i="2"/>
  <c r="D30" i="2"/>
  <c r="D18" i="2"/>
  <c r="D129" i="1"/>
  <c r="D114" i="1"/>
  <c r="D101" i="1"/>
  <c r="D87" i="1"/>
  <c r="D72" i="1"/>
  <c r="D59" i="1"/>
  <c r="D46" i="1"/>
  <c r="D30" i="1"/>
  <c r="D11" i="1"/>
  <c r="E26" i="26"/>
  <c r="E57" i="20"/>
  <c r="E52" i="16"/>
  <c r="F24" i="14"/>
  <c r="N13" i="13"/>
  <c r="O55" i="4"/>
  <c r="T16" i="4"/>
  <c r="BQ69" i="3"/>
  <c r="CH64" i="3"/>
  <c r="E61" i="3"/>
  <c r="BP57" i="3"/>
  <c r="AU54" i="3"/>
  <c r="CH51" i="3"/>
  <c r="M49" i="3"/>
  <c r="BD46" i="3"/>
  <c r="U44" i="3"/>
  <c r="CB41" i="3"/>
  <c r="AL39" i="3"/>
  <c r="Z37" i="3"/>
  <c r="BG35" i="3"/>
  <c r="L34" i="3"/>
  <c r="BJ32" i="3"/>
  <c r="O31" i="3"/>
  <c r="AC29" i="3"/>
  <c r="BO27" i="3"/>
  <c r="T26" i="3"/>
  <c r="BF24" i="3"/>
  <c r="K23" i="3"/>
  <c r="BI21" i="3"/>
  <c r="N20" i="3"/>
  <c r="AN18" i="3"/>
  <c r="BZ16" i="3"/>
  <c r="S15" i="3"/>
  <c r="BQ13" i="3"/>
  <c r="J12" i="3"/>
  <c r="BH10" i="3"/>
  <c r="M9" i="3"/>
  <c r="BK7" i="3"/>
  <c r="C122" i="1"/>
  <c r="C107" i="1"/>
  <c r="C92" i="1"/>
  <c r="C80" i="1"/>
  <c r="C64" i="1"/>
  <c r="C52" i="1"/>
  <c r="C37" i="1"/>
  <c r="C19" i="1"/>
  <c r="G54" i="28"/>
  <c r="D57" i="20"/>
  <c r="E57" i="15"/>
  <c r="D12" i="14"/>
  <c r="N18" i="13"/>
  <c r="D28" i="8"/>
  <c r="N41" i="6"/>
  <c r="H41" i="5"/>
  <c r="H42" i="4"/>
  <c r="S10" i="4"/>
  <c r="CO68" i="3"/>
  <c r="AW64" i="3"/>
  <c r="AP60" i="3"/>
  <c r="S57" i="3"/>
  <c r="CR53" i="3"/>
  <c r="W51" i="3"/>
  <c r="Z48" i="3"/>
  <c r="AE45" i="3"/>
  <c r="I43" i="3"/>
  <c r="BL40" i="3"/>
  <c r="AP38" i="3"/>
  <c r="AG36" i="3"/>
  <c r="BS34" i="3"/>
  <c r="X33" i="3"/>
  <c r="BV31" i="3"/>
  <c r="AA30" i="3"/>
  <c r="AO28" i="3"/>
  <c r="CA26" i="3"/>
  <c r="AF25" i="3"/>
  <c r="BR23" i="3"/>
  <c r="W22" i="3"/>
  <c r="BU20" i="3"/>
  <c r="Z19" i="3"/>
  <c r="AZ17" i="3"/>
  <c r="CL15" i="3"/>
  <c r="AE14" i="3"/>
  <c r="CC12" i="3"/>
  <c r="V11" i="3"/>
  <c r="BT9" i="3"/>
  <c r="Y8" i="3"/>
  <c r="F54" i="28"/>
  <c r="E31" i="22"/>
  <c r="E16" i="19"/>
  <c r="O40" i="14"/>
  <c r="G29" i="13"/>
  <c r="D46" i="7"/>
  <c r="M33" i="6"/>
  <c r="G25" i="5"/>
  <c r="M47" i="4"/>
  <c r="J18" i="4"/>
  <c r="BR70" i="3"/>
  <c r="Z66" i="3"/>
  <c r="BC61" i="3"/>
  <c r="P58" i="3"/>
  <c r="CN54" i="3"/>
  <c r="Z52" i="3"/>
  <c r="AY49" i="3"/>
  <c r="BW46" i="3"/>
  <c r="S44" i="3"/>
  <c r="BV41" i="3"/>
  <c r="AJ39" i="3"/>
  <c r="X37" i="3"/>
  <c r="AS35" i="3"/>
  <c r="CE33" i="3"/>
  <c r="AJ32" i="3"/>
  <c r="CH30" i="3"/>
  <c r="AM29" i="3"/>
  <c r="BA27" i="3"/>
  <c r="F26" i="3"/>
  <c r="AR24" i="3"/>
  <c r="CD22" i="3"/>
  <c r="AI21" i="3"/>
  <c r="CG19" i="3"/>
  <c r="AL18" i="3"/>
  <c r="BL16" i="3"/>
  <c r="E15" i="3"/>
  <c r="AQ13" i="3"/>
  <c r="CO11" i="3"/>
  <c r="AH10" i="3"/>
  <c r="CF8" i="3"/>
  <c r="AK7" i="3"/>
  <c r="J18" i="25"/>
  <c r="M58" i="19"/>
  <c r="O57" i="14"/>
  <c r="F60" i="13"/>
  <c r="D51" i="10"/>
  <c r="I36" i="4"/>
  <c r="I8" i="4"/>
  <c r="K68" i="3"/>
  <c r="AI63" i="3"/>
  <c r="BE59" i="3"/>
  <c r="BH56" i="3"/>
  <c r="BT53" i="3"/>
  <c r="CR50" i="3"/>
  <c r="AP48" i="3"/>
  <c r="BO45" i="3"/>
  <c r="AQ43" i="3"/>
  <c r="U41" i="3"/>
  <c r="CR38" i="3"/>
  <c r="BQ36" i="3"/>
  <c r="T35" i="3"/>
  <c r="BF33" i="3"/>
  <c r="K32" i="3"/>
  <c r="BI30" i="3"/>
  <c r="N29" i="3"/>
  <c r="AN27" i="3"/>
  <c r="BZ25" i="3"/>
  <c r="S24" i="3"/>
  <c r="BQ22" i="3"/>
  <c r="J21" i="3"/>
  <c r="BH19" i="3"/>
  <c r="M18" i="3"/>
  <c r="BK16" i="3"/>
  <c r="BY14" i="3"/>
  <c r="AD13" i="3"/>
  <c r="BP11" i="3"/>
  <c r="U10" i="3"/>
  <c r="BG8" i="3"/>
  <c r="L7" i="3"/>
  <c r="L70" i="22"/>
  <c r="O29" i="19"/>
  <c r="F45" i="14"/>
  <c r="H49" i="13"/>
  <c r="D58" i="11"/>
  <c r="N72" i="6"/>
  <c r="N24" i="6"/>
  <c r="H15" i="5"/>
  <c r="T30" i="4"/>
  <c r="CL72" i="3"/>
  <c r="AT68" i="3"/>
  <c r="CU63" i="3"/>
  <c r="CB59" i="3"/>
  <c r="CE56" i="3"/>
  <c r="CN53" i="3"/>
  <c r="AL51" i="3"/>
  <c r="BJ48" i="3"/>
  <c r="CE45" i="3"/>
  <c r="AP43" i="3"/>
  <c r="T41" i="3"/>
  <c r="CQ38" i="3"/>
  <c r="BB36" i="3"/>
  <c r="CN34" i="3"/>
  <c r="AS33" i="3"/>
  <c r="CE31" i="3"/>
  <c r="AJ30" i="3"/>
  <c r="CH28" i="3"/>
  <c r="AM27" i="3"/>
  <c r="BA25" i="3"/>
  <c r="F24" i="3"/>
  <c r="AR22" i="3"/>
  <c r="CD20" i="3"/>
  <c r="AI19" i="3"/>
  <c r="CG17" i="3"/>
  <c r="AL16" i="3"/>
  <c r="BL14" i="3"/>
  <c r="E13" i="3"/>
  <c r="AQ11" i="3"/>
  <c r="CO9" i="3"/>
  <c r="AH8" i="3"/>
  <c r="G24" i="29"/>
  <c r="E62" i="24"/>
  <c r="E68" i="19"/>
  <c r="I69" i="14"/>
  <c r="M70" i="13"/>
  <c r="E43" i="11"/>
  <c r="M60" i="6"/>
  <c r="M12" i="6"/>
  <c r="G68" i="4"/>
  <c r="G36" i="4"/>
  <c r="G10" i="4"/>
  <c r="T69" i="3"/>
  <c r="BU64" i="3"/>
  <c r="CL60" i="3"/>
  <c r="CC57" i="3"/>
  <c r="CF54" i="3"/>
  <c r="V52" i="3"/>
  <c r="BM49" i="3"/>
  <c r="CL46" i="3"/>
  <c r="AV44" i="3"/>
  <c r="Z42" i="3"/>
  <c r="CG39" i="3"/>
  <c r="BN37" i="3"/>
  <c r="BZ35" i="3"/>
  <c r="S34" i="3"/>
  <c r="BQ32" i="3"/>
  <c r="J31" i="3"/>
  <c r="BH29" i="3"/>
  <c r="M28" i="3"/>
  <c r="BK26" i="3"/>
  <c r="BY24" i="3"/>
  <c r="AD23" i="3"/>
  <c r="BP21" i="3"/>
  <c r="U20" i="3"/>
  <c r="BG18" i="3"/>
  <c r="L17" i="3"/>
  <c r="BJ15" i="3"/>
  <c r="O14" i="3"/>
  <c r="AC12" i="3"/>
  <c r="BO10" i="3"/>
  <c r="T9" i="3"/>
  <c r="BF7" i="3"/>
  <c r="F69" i="26"/>
  <c r="G52" i="21"/>
  <c r="E33" i="16"/>
  <c r="O21" i="14"/>
  <c r="E55" i="12"/>
  <c r="I54" i="4"/>
  <c r="P17" i="4"/>
  <c r="V70" i="3"/>
  <c r="BW65" i="3"/>
  <c r="AW61" i="3"/>
  <c r="AE58" i="3"/>
  <c r="AH55" i="3"/>
  <c r="AM52" i="3"/>
  <c r="CG49" i="3"/>
  <c r="I47" i="3"/>
  <c r="AU44" i="3"/>
  <c r="Y42" i="3"/>
  <c r="CF39" i="3"/>
  <c r="BM37" i="3"/>
  <c r="BY35" i="3"/>
  <c r="AD34" i="3"/>
  <c r="BP32" i="3"/>
  <c r="U31" i="3"/>
  <c r="BG29" i="3"/>
  <c r="L28" i="3"/>
  <c r="BJ26" i="3"/>
  <c r="O25" i="3"/>
  <c r="AC23" i="3"/>
  <c r="BO21" i="3"/>
  <c r="T20" i="3"/>
  <c r="BF18" i="3"/>
  <c r="K17" i="3"/>
  <c r="BI15" i="3"/>
  <c r="N14" i="3"/>
  <c r="AN12" i="3"/>
  <c r="BZ10" i="3"/>
  <c r="S9" i="3"/>
  <c r="BQ7" i="3"/>
  <c r="F40" i="26"/>
  <c r="F52" i="21"/>
  <c r="E32" i="16"/>
  <c r="N21" i="14"/>
  <c r="N26" i="13"/>
  <c r="D47" i="9"/>
  <c r="N39" i="6"/>
  <c r="H45" i="5"/>
  <c r="H46" i="4"/>
  <c r="O13" i="4"/>
  <c r="CD69" i="3"/>
  <c r="AL65" i="3"/>
  <c r="Q61" i="3"/>
  <c r="CA57" i="3"/>
  <c r="CD54" i="3"/>
  <c r="P52" i="3"/>
  <c r="AO49" i="3"/>
  <c r="BN46" i="3"/>
  <c r="J44" i="3"/>
  <c r="BQ41" i="3"/>
  <c r="P55" i="14"/>
  <c r="F15" i="15"/>
  <c r="J27" i="29"/>
  <c r="L26" i="22"/>
  <c r="D13" i="14"/>
  <c r="O10" i="19"/>
  <c r="Q9" i="19"/>
  <c r="AH66" i="3"/>
  <c r="E57" i="13"/>
  <c r="P59" i="3"/>
  <c r="I19" i="19"/>
  <c r="M15" i="13"/>
  <c r="D49" i="5"/>
  <c r="CK69" i="3"/>
  <c r="N57" i="19"/>
  <c r="F30" i="13"/>
  <c r="I22" i="6"/>
  <c r="P69" i="3"/>
  <c r="Z59" i="3"/>
  <c r="J68" i="22"/>
  <c r="U48" i="14"/>
  <c r="D9" i="12"/>
  <c r="H26" i="5"/>
  <c r="O69" i="3"/>
  <c r="AX58" i="3"/>
  <c r="J50" i="3"/>
  <c r="BE39" i="3"/>
  <c r="E54" i="22"/>
  <c r="M47" i="14"/>
  <c r="F8" i="13"/>
  <c r="G38" i="6"/>
  <c r="S57" i="4"/>
  <c r="S19" i="4"/>
  <c r="AB67" i="3"/>
  <c r="CR59" i="3"/>
  <c r="AQ52" i="3"/>
  <c r="AK46" i="3"/>
  <c r="AF39" i="3"/>
  <c r="D36" i="22"/>
  <c r="I35" i="19"/>
  <c r="D32" i="14"/>
  <c r="E66" i="12"/>
  <c r="F69" i="6"/>
  <c r="F33" i="6"/>
  <c r="F28" i="5"/>
  <c r="F47" i="4"/>
  <c r="R17" i="4"/>
  <c r="CH68" i="3"/>
  <c r="AF62" i="3"/>
  <c r="N56" i="3"/>
  <c r="AF50" i="3"/>
  <c r="AK45" i="3"/>
  <c r="BO39" i="3"/>
  <c r="D40" i="29"/>
  <c r="K27" i="25"/>
  <c r="F48" i="20"/>
  <c r="Q12" i="19"/>
  <c r="G59" i="14"/>
  <c r="G12" i="14"/>
  <c r="E35" i="13"/>
  <c r="E27" i="12"/>
  <c r="E15" i="7"/>
  <c r="E10" i="5"/>
  <c r="E13" i="4"/>
  <c r="CF69" i="3"/>
  <c r="O66" i="3"/>
  <c r="AR61" i="3"/>
  <c r="W58" i="3"/>
  <c r="BX53" i="3"/>
  <c r="AF49" i="3"/>
  <c r="AJ45" i="3"/>
  <c r="BL41" i="3"/>
  <c r="F45" i="29"/>
  <c r="K54" i="25"/>
  <c r="H49" i="22"/>
  <c r="K63" i="19"/>
  <c r="E35" i="16"/>
  <c r="T40" i="14"/>
  <c r="G72" i="13"/>
  <c r="M12" i="13"/>
  <c r="D52" i="10"/>
  <c r="D11" i="7"/>
  <c r="D40" i="6"/>
  <c r="D72" i="5"/>
  <c r="D10" i="5"/>
  <c r="D55" i="4"/>
  <c r="D35" i="4"/>
  <c r="N25" i="19"/>
  <c r="M30" i="13"/>
  <c r="G27" i="5"/>
  <c r="AV67" i="3"/>
  <c r="AS57" i="3"/>
  <c r="BJ50" i="3"/>
  <c r="BZ44" i="3"/>
  <c r="CQ39" i="3"/>
  <c r="K36" i="3"/>
  <c r="CI32" i="3"/>
  <c r="AD29" i="3"/>
  <c r="AS26" i="3"/>
  <c r="W24" i="3"/>
  <c r="AX21" i="3"/>
  <c r="AO18" i="3"/>
  <c r="S16" i="3"/>
  <c r="AH13" i="3"/>
  <c r="BI10" i="3"/>
  <c r="BL7" i="3"/>
  <c r="D60" i="2"/>
  <c r="D38" i="2"/>
  <c r="D16" i="2"/>
  <c r="D122" i="1"/>
  <c r="D95" i="1"/>
  <c r="D68" i="1"/>
  <c r="D45" i="1"/>
  <c r="D21" i="1"/>
  <c r="J22" i="25"/>
  <c r="F57" i="15"/>
  <c r="F56" i="13"/>
  <c r="I34" i="4"/>
  <c r="V68" i="3"/>
  <c r="BV60" i="3"/>
  <c r="U56" i="3"/>
  <c r="BZ50" i="3"/>
  <c r="P46" i="3"/>
  <c r="BS42" i="3"/>
  <c r="AU38" i="3"/>
  <c r="W35" i="3"/>
  <c r="AX32" i="3"/>
  <c r="P30" i="3"/>
  <c r="S27" i="3"/>
  <c r="AH24" i="3"/>
  <c r="X22" i="3"/>
  <c r="AY19" i="3"/>
  <c r="AP16" i="3"/>
  <c r="BE13" i="3"/>
  <c r="AI11" i="3"/>
  <c r="BJ8" i="3"/>
  <c r="C119" i="1"/>
  <c r="C98" i="1"/>
  <c r="C72" i="1"/>
  <c r="C48" i="1"/>
  <c r="C18" i="1"/>
  <c r="D60" i="22"/>
  <c r="U58" i="14"/>
  <c r="E64" i="12"/>
  <c r="N61" i="6"/>
  <c r="T68" i="4"/>
  <c r="AC72" i="3"/>
  <c r="M64" i="3"/>
  <c r="CL58" i="3"/>
  <c r="M53" i="3"/>
  <c r="CB47" i="3"/>
  <c r="CS43" i="3"/>
  <c r="BU39" i="3"/>
  <c r="CD35" i="3"/>
  <c r="L33" i="3"/>
  <c r="CU30" i="3"/>
  <c r="CL27" i="3"/>
  <c r="H25" i="3"/>
  <c r="CE22" i="3"/>
  <c r="M20" i="3"/>
  <c r="P17" i="3"/>
  <c r="S14" i="3"/>
  <c r="I12" i="3"/>
  <c r="X9" i="3"/>
  <c r="L17" i="28"/>
  <c r="Q60" i="19"/>
  <c r="R15" i="14"/>
  <c r="M69" i="6"/>
  <c r="G17" i="5"/>
  <c r="M31" i="4"/>
  <c r="W69" i="3"/>
  <c r="CT60" i="3"/>
  <c r="AP56" i="3"/>
  <c r="CT50" i="3"/>
  <c r="J46" i="3"/>
  <c r="BF41" i="3"/>
  <c r="Y38" i="3"/>
  <c r="CD34" i="3"/>
  <c r="L32" i="3"/>
  <c r="CU29" i="3"/>
  <c r="CL26" i="3"/>
  <c r="H24" i="3"/>
  <c r="W21" i="3"/>
  <c r="M19" i="3"/>
  <c r="P16" i="3"/>
  <c r="S13" i="3"/>
  <c r="I11" i="3"/>
  <c r="X8" i="3"/>
  <c r="I56" i="22"/>
  <c r="K51" i="14"/>
  <c r="L12" i="13"/>
  <c r="I24" i="4"/>
  <c r="AJ67" i="3"/>
  <c r="CN60" i="3"/>
  <c r="AK55" i="3"/>
  <c r="AI50" i="3"/>
  <c r="AS45" i="3"/>
  <c r="AF42" i="3"/>
  <c r="X38" i="3"/>
  <c r="CO34" i="3"/>
  <c r="BS32" i="3"/>
  <c r="CT29" i="3"/>
  <c r="CK26" i="3"/>
  <c r="G24" i="3"/>
  <c r="CD21" i="3"/>
  <c r="L19" i="3"/>
  <c r="AM16" i="3"/>
  <c r="CL13" i="3"/>
  <c r="H11" i="3"/>
  <c r="W8" i="3"/>
  <c r="H56" i="22"/>
  <c r="D51" i="15"/>
  <c r="E28" i="13"/>
  <c r="N64" i="6"/>
  <c r="H55" i="5"/>
  <c r="H20" i="4"/>
  <c r="AI67" i="3"/>
  <c r="BD59" i="3"/>
  <c r="AJ55" i="3"/>
  <c r="AZ50" i="3"/>
  <c r="AR45" i="3"/>
  <c r="K42" i="3"/>
  <c r="CG37" i="3"/>
  <c r="BD34" i="3"/>
  <c r="BS31" i="3"/>
  <c r="BI29" i="3"/>
  <c r="BL26" i="3"/>
  <c r="BO23" i="3"/>
  <c r="BE21" i="3"/>
  <c r="BT18" i="3"/>
  <c r="CU15" i="3"/>
  <c r="BM13" i="3"/>
  <c r="G11" i="3"/>
  <c r="I9" i="3"/>
  <c r="I14" i="28"/>
  <c r="G30" i="21"/>
  <c r="I51" i="14"/>
  <c r="G17" i="13"/>
  <c r="M48" i="6"/>
  <c r="G31" i="5"/>
  <c r="G28" i="4"/>
  <c r="F71" i="3"/>
  <c r="BJ63" i="3"/>
  <c r="G59" i="3"/>
  <c r="L54" i="3"/>
  <c r="BT50" i="3"/>
  <c r="AB46" i="3"/>
  <c r="U43" i="3"/>
  <c r="AC39" i="3"/>
  <c r="AO36" i="3"/>
  <c r="CB33" i="3"/>
  <c r="BR31" i="3"/>
  <c r="X29" i="3"/>
  <c r="Z27" i="3"/>
  <c r="AO24" i="3"/>
  <c r="AE22" i="3"/>
  <c r="BR19" i="3"/>
  <c r="BT17" i="3"/>
  <c r="Z15" i="3"/>
  <c r="CK12" i="3"/>
  <c r="AE10" i="3"/>
  <c r="AG8" i="3"/>
  <c r="J46" i="25"/>
  <c r="N27" i="19"/>
  <c r="K69" i="13"/>
  <c r="D55" i="7"/>
  <c r="P11" i="4"/>
  <c r="BI67" i="3"/>
  <c r="BD60" i="3"/>
  <c r="BE56" i="3"/>
  <c r="BW51" i="3"/>
  <c r="Q48" i="3"/>
  <c r="CN43" i="3"/>
  <c r="CQ40" i="3"/>
  <c r="Q37" i="3"/>
  <c r="CL34" i="3"/>
  <c r="AF32" i="3"/>
  <c r="V30" i="3"/>
  <c r="BU27" i="3"/>
  <c r="BW25" i="3"/>
  <c r="CL22" i="3"/>
  <c r="CB20" i="3"/>
  <c r="V18" i="3"/>
  <c r="X16" i="3"/>
  <c r="BW13" i="3"/>
  <c r="AO11" i="3"/>
  <c r="CB8" i="3"/>
  <c r="I44" i="29"/>
  <c r="I46" i="20"/>
  <c r="Q49" i="14"/>
  <c r="G11" i="13"/>
  <c r="N59" i="6"/>
  <c r="H21" i="5"/>
  <c r="O23" i="4"/>
  <c r="BS68" i="3"/>
  <c r="BL62" i="3"/>
  <c r="G57" i="3"/>
  <c r="X53" i="3"/>
  <c r="BY48" i="3"/>
  <c r="E45" i="3"/>
  <c r="M41" i="3"/>
  <c r="P38" i="3"/>
  <c r="BX35" i="3"/>
  <c r="BZ33" i="3"/>
  <c r="CB31" i="3"/>
  <c r="I30" i="3"/>
  <c r="W28" i="3"/>
  <c r="AW26" i="3"/>
  <c r="BK24" i="3"/>
  <c r="AO22" i="3"/>
  <c r="CA20" i="3"/>
  <c r="AF19" i="3"/>
  <c r="BR17" i="3"/>
  <c r="W16" i="3"/>
  <c r="BU14" i="3"/>
  <c r="Z13" i="3"/>
  <c r="AZ11" i="3"/>
  <c r="CL9" i="3"/>
  <c r="AE8" i="3"/>
  <c r="H71" i="2"/>
  <c r="H59" i="2"/>
  <c r="H47" i="2"/>
  <c r="H35" i="2"/>
  <c r="H23" i="2"/>
  <c r="H11" i="2"/>
  <c r="K10" i="19"/>
  <c r="N46" i="6"/>
  <c r="BS69" i="3"/>
  <c r="X55" i="3"/>
  <c r="CQ44" i="3"/>
  <c r="CG35" i="3"/>
  <c r="CN28" i="3"/>
  <c r="AX22" i="3"/>
  <c r="BE15" i="3"/>
  <c r="BK9" i="3"/>
  <c r="E45" i="2"/>
  <c r="F116" i="1"/>
  <c r="F60" i="1"/>
  <c r="E43" i="27"/>
  <c r="M26" i="13"/>
  <c r="AP72" i="3"/>
  <c r="G55" i="3"/>
  <c r="CC44" i="3"/>
  <c r="Z36" i="3"/>
  <c r="AF30" i="3"/>
  <c r="AL24" i="3"/>
  <c r="AS17" i="3"/>
  <c r="AZ10" i="3"/>
  <c r="G52" i="2"/>
  <c r="E128" i="1"/>
  <c r="E68" i="1"/>
  <c r="E8" i="1"/>
  <c r="F68" i="13"/>
  <c r="AR69" i="3"/>
  <c r="U53" i="3"/>
  <c r="AG43" i="3"/>
  <c r="Z35" i="3"/>
  <c r="AF29" i="3"/>
  <c r="AL23" i="3"/>
  <c r="AS16" i="3"/>
  <c r="AZ9" i="3"/>
  <c r="F44" i="2"/>
  <c r="G119" i="1"/>
  <c r="G67" i="1"/>
  <c r="I58" i="25"/>
  <c r="D69" i="12"/>
  <c r="D27" i="4"/>
  <c r="CO58" i="3"/>
  <c r="AN46" i="3"/>
  <c r="AQ37" i="3"/>
  <c r="AC31" i="3"/>
  <c r="AI25" i="3"/>
  <c r="CL18" i="3"/>
  <c r="CS11" i="3"/>
  <c r="E60" i="2"/>
  <c r="E12" i="2"/>
  <c r="F83" i="1"/>
  <c r="F19" i="1"/>
  <c r="G21" i="15"/>
  <c r="M7" i="6"/>
  <c r="BJ64" i="3"/>
  <c r="AC51" i="3"/>
  <c r="BP41" i="3"/>
  <c r="P34" i="3"/>
  <c r="V28" i="3"/>
  <c r="AB22" i="3"/>
  <c r="AH16" i="3"/>
  <c r="CK9" i="3"/>
  <c r="G43" i="2"/>
  <c r="E119" i="1"/>
  <c r="E67" i="1"/>
  <c r="F65" i="29"/>
  <c r="U12" i="14"/>
  <c r="BF67" i="3"/>
  <c r="CS52" i="3"/>
  <c r="M43" i="3"/>
  <c r="BK34" i="3"/>
  <c r="BQ28" i="3"/>
  <c r="BW22" i="3"/>
  <c r="CC16" i="3"/>
  <c r="CI10" i="3"/>
  <c r="F51" i="2"/>
  <c r="G126" i="1"/>
  <c r="G70" i="1"/>
  <c r="G10" i="1"/>
  <c r="L54" i="14"/>
  <c r="N38" i="6"/>
  <c r="CR68" i="3"/>
  <c r="BU54" i="3"/>
  <c r="BG44" i="3"/>
  <c r="BI35" i="3"/>
  <c r="BO29" i="3"/>
  <c r="BU23" i="3"/>
  <c r="CA17" i="3"/>
  <c r="CG11" i="3"/>
  <c r="E59" i="2"/>
  <c r="E11" i="2"/>
  <c r="F86" i="1"/>
  <c r="F22" i="1"/>
  <c r="D32" i="16"/>
  <c r="M19" i="6"/>
  <c r="Z64" i="3"/>
  <c r="K51" i="3"/>
  <c r="BU40" i="3"/>
  <c r="BB32" i="3"/>
  <c r="BH26" i="3"/>
  <c r="BN20" i="3"/>
  <c r="BT14" i="3"/>
  <c r="BZ8" i="3"/>
  <c r="G38" i="2"/>
  <c r="E110" i="1"/>
  <c r="E54" i="1"/>
  <c r="K63" i="22"/>
  <c r="D32" i="9"/>
  <c r="Y64" i="3"/>
  <c r="J51" i="3"/>
  <c r="BT40" i="3"/>
  <c r="BA32" i="3"/>
  <c r="BG26" i="3"/>
  <c r="BM20" i="3"/>
  <c r="BS14" i="3"/>
  <c r="BY8" i="3"/>
  <c r="F38" i="2"/>
  <c r="G109" i="1"/>
  <c r="G49" i="1"/>
  <c r="E22" i="11"/>
  <c r="AM34" i="3"/>
  <c r="BK10" i="3"/>
  <c r="E9" i="1"/>
  <c r="E51" i="3"/>
  <c r="P20" i="3"/>
  <c r="G88" i="1"/>
  <c r="AH68" i="3"/>
  <c r="CQ27" i="3"/>
  <c r="G37" i="2"/>
  <c r="O29" i="4"/>
  <c r="CN29" i="3"/>
  <c r="F37" i="2"/>
  <c r="N18" i="6"/>
  <c r="AW35" i="3"/>
  <c r="BU11" i="3"/>
  <c r="H17" i="29"/>
  <c r="AR53" i="3"/>
  <c r="BA21" i="3"/>
  <c r="F129" i="1"/>
  <c r="O61" i="4"/>
  <c r="AN33" i="3"/>
  <c r="BL9" i="3"/>
  <c r="E33" i="1"/>
  <c r="AK49" i="3"/>
  <c r="S17" i="3"/>
  <c r="G96" i="1"/>
  <c r="AE71" i="3"/>
  <c r="CR26" i="3"/>
  <c r="G29" i="2"/>
  <c r="J39" i="3"/>
  <c r="Q49" i="3"/>
  <c r="AV36" i="3"/>
  <c r="AF48" i="3"/>
  <c r="CQ26" i="3"/>
  <c r="BF26" i="3"/>
  <c r="AV26" i="3"/>
  <c r="CS24" i="3"/>
  <c r="AV55" i="3"/>
  <c r="AX24" i="3"/>
  <c r="K7" i="19"/>
  <c r="K27" i="13"/>
  <c r="I18" i="6"/>
  <c r="CK68" i="3"/>
  <c r="BA56" i="3"/>
  <c r="J32" i="22"/>
  <c r="E43" i="14"/>
  <c r="F70" i="11"/>
  <c r="T65" i="4"/>
  <c r="S22" i="14"/>
  <c r="E8" i="15"/>
  <c r="E53" i="27"/>
  <c r="F23" i="22"/>
  <c r="D46" i="9"/>
  <c r="F9" i="19"/>
  <c r="D12" i="16"/>
  <c r="V66" i="3"/>
  <c r="E25" i="13"/>
  <c r="AG54" i="3"/>
  <c r="H17" i="19"/>
  <c r="D71" i="9"/>
  <c r="D45" i="5"/>
  <c r="BY69" i="3"/>
  <c r="M69" i="14"/>
  <c r="F43" i="25"/>
  <c r="E49" i="27"/>
  <c r="E41" i="21"/>
  <c r="D22" i="9"/>
  <c r="F43" i="15"/>
  <c r="S35" i="14"/>
  <c r="J66" i="3"/>
  <c r="E63" i="5"/>
  <c r="U54" i="3"/>
  <c r="J15" i="19"/>
  <c r="D55" i="9"/>
  <c r="D43" i="5"/>
  <c r="T66" i="3"/>
  <c r="E28" i="16"/>
  <c r="D29" i="10"/>
  <c r="I11" i="6"/>
  <c r="BY68" i="3"/>
  <c r="BC54" i="3"/>
  <c r="D29" i="22"/>
  <c r="J41" i="14"/>
  <c r="F63" i="11"/>
  <c r="T47" i="4"/>
  <c r="BL68" i="3"/>
  <c r="BW57" i="3"/>
  <c r="M47" i="3"/>
  <c r="BG37" i="3"/>
  <c r="F33" i="21"/>
  <c r="G38" i="14"/>
  <c r="D24" i="9"/>
  <c r="G32" i="6"/>
  <c r="G49" i="4"/>
  <c r="G7" i="4"/>
  <c r="BA66" i="3"/>
  <c r="BT59" i="3"/>
  <c r="S52" i="3"/>
  <c r="AM44" i="3"/>
  <c r="BE38" i="3"/>
  <c r="L28" i="22"/>
  <c r="E27" i="16"/>
  <c r="U17" i="14"/>
  <c r="E56" i="12"/>
  <c r="F67" i="6"/>
  <c r="F18" i="6"/>
  <c r="F8" i="5"/>
  <c r="L40" i="4"/>
  <c r="R7" i="4"/>
  <c r="BJ68" i="3"/>
  <c r="H62" i="3"/>
  <c r="BL54" i="3"/>
  <c r="U49" i="3"/>
  <c r="Z44" i="3"/>
  <c r="AE39" i="3"/>
  <c r="D9" i="28"/>
  <c r="K19" i="25"/>
  <c r="D38" i="20"/>
  <c r="D30" i="17"/>
  <c r="P45" i="14"/>
  <c r="H72" i="13"/>
  <c r="H32" i="13"/>
  <c r="D53" i="10"/>
  <c r="E7" i="7"/>
  <c r="E71" i="4"/>
  <c r="CC72" i="3"/>
  <c r="CG68" i="3"/>
  <c r="P65" i="3"/>
  <c r="T61" i="3"/>
  <c r="CG56" i="3"/>
  <c r="AZ53" i="3"/>
  <c r="H49" i="3"/>
  <c r="BU44" i="3"/>
  <c r="BA40" i="3"/>
  <c r="J59" i="28"/>
  <c r="K46" i="25"/>
  <c r="L9" i="22"/>
  <c r="N58" i="19"/>
  <c r="F69" i="15"/>
  <c r="I33" i="14"/>
  <c r="G56" i="13"/>
  <c r="E60" i="12"/>
  <c r="D22" i="10"/>
  <c r="D63" i="6"/>
  <c r="D38" i="6"/>
  <c r="D68" i="5"/>
  <c r="J70" i="4"/>
  <c r="P49" i="4"/>
  <c r="D31" i="4"/>
  <c r="E10" i="19"/>
  <c r="D34" i="7"/>
  <c r="G11" i="5"/>
  <c r="BU66" i="3"/>
  <c r="CQ55" i="3"/>
  <c r="O49" i="3"/>
  <c r="AP44" i="3"/>
  <c r="BG39" i="3"/>
  <c r="L35" i="3"/>
  <c r="BK32" i="3"/>
  <c r="F29" i="3"/>
  <c r="U26" i="3"/>
  <c r="AJ23" i="3"/>
  <c r="Z21" i="3"/>
  <c r="Q18" i="3"/>
  <c r="AF15" i="3"/>
  <c r="J13" i="3"/>
  <c r="AK10" i="3"/>
  <c r="AN7" i="3"/>
  <c r="D53" i="2"/>
  <c r="D36" i="2"/>
  <c r="D14" i="2"/>
  <c r="D112" i="1"/>
  <c r="D92" i="1"/>
  <c r="D66" i="1"/>
  <c r="D43" i="1"/>
  <c r="D10" i="1"/>
  <c r="E60" i="22"/>
  <c r="G11" i="15"/>
  <c r="E7" i="12"/>
  <c r="T26" i="4"/>
  <c r="AU67" i="3"/>
  <c r="Q60" i="3"/>
  <c r="W54" i="3"/>
  <c r="AM50" i="3"/>
  <c r="BR45" i="3"/>
  <c r="AR41" i="3"/>
  <c r="K38" i="3"/>
  <c r="CR34" i="3"/>
  <c r="Z32" i="3"/>
  <c r="Q29" i="3"/>
  <c r="CN26" i="3"/>
  <c r="J24" i="3"/>
  <c r="AK21" i="3"/>
  <c r="AA19" i="3"/>
  <c r="R16" i="3"/>
  <c r="AG13" i="3"/>
  <c r="AV10" i="3"/>
  <c r="AL8" i="3"/>
  <c r="C116" i="1"/>
  <c r="C90" i="1"/>
  <c r="C70" i="1"/>
  <c r="C46" i="1"/>
  <c r="C15" i="1"/>
  <c r="G36" i="20"/>
  <c r="T46" i="14"/>
  <c r="E26" i="12"/>
  <c r="N33" i="6"/>
  <c r="T60" i="4"/>
  <c r="BB71" i="3"/>
  <c r="AM63" i="3"/>
  <c r="CN56" i="3"/>
  <c r="AW52" i="3"/>
  <c r="AO47" i="3"/>
  <c r="BR42" i="3"/>
  <c r="AK39" i="3"/>
  <c r="BF35" i="3"/>
  <c r="CG32" i="3"/>
  <c r="O30" i="3"/>
  <c r="BN27" i="3"/>
  <c r="CC24" i="3"/>
  <c r="CR21" i="3"/>
  <c r="CH19" i="3"/>
  <c r="BY16" i="3"/>
  <c r="CN13" i="3"/>
  <c r="J11" i="3"/>
  <c r="CS8" i="3"/>
  <c r="E19" i="27"/>
  <c r="D47" i="17"/>
  <c r="M66" i="13"/>
  <c r="M61" i="6"/>
  <c r="M71" i="4"/>
  <c r="J16" i="4"/>
  <c r="AV68" i="3"/>
  <c r="AO60" i="3"/>
  <c r="AR54" i="3"/>
  <c r="BB50" i="3"/>
  <c r="BP45" i="3"/>
  <c r="V41" i="3"/>
  <c r="F37" i="3"/>
  <c r="BF34" i="3"/>
  <c r="CG31" i="3"/>
  <c r="O29" i="3"/>
  <c r="BN26" i="3"/>
  <c r="CC23" i="3"/>
  <c r="CR20" i="3"/>
  <c r="Z18" i="3"/>
  <c r="BY15" i="3"/>
  <c r="CN12" i="3"/>
  <c r="J10" i="3"/>
  <c r="CS7" i="3"/>
  <c r="K27" i="22"/>
  <c r="J39" i="14"/>
  <c r="D62" i="9"/>
  <c r="I20" i="4"/>
  <c r="BI66" i="3"/>
  <c r="I59" i="3"/>
  <c r="CH54" i="3"/>
  <c r="CK49" i="3"/>
  <c r="I45" i="3"/>
  <c r="CT40" i="3"/>
  <c r="BP37" i="3"/>
  <c r="BQ34" i="3"/>
  <c r="CF31" i="3"/>
  <c r="BV29" i="3"/>
  <c r="BM26" i="3"/>
  <c r="CB23" i="3"/>
  <c r="CQ20" i="3"/>
  <c r="CG18" i="3"/>
  <c r="O16" i="3"/>
  <c r="F13" i="3"/>
  <c r="CC10" i="3"/>
  <c r="CR7" i="3"/>
  <c r="J27" i="22"/>
  <c r="I39" i="14"/>
  <c r="H17" i="13"/>
  <c r="N56" i="6"/>
  <c r="T70" i="4"/>
  <c r="H16" i="4"/>
  <c r="BH66" i="3"/>
  <c r="H59" i="3"/>
  <c r="BS53" i="3"/>
  <c r="L50" i="3"/>
  <c r="H45" i="3"/>
  <c r="CC40" i="3"/>
  <c r="AZ37" i="3"/>
  <c r="AF34" i="3"/>
  <c r="AU31" i="3"/>
  <c r="BV28" i="3"/>
  <c r="AN26" i="3"/>
  <c r="AQ23" i="3"/>
  <c r="BF20" i="3"/>
  <c r="AV18" i="3"/>
  <c r="BW15" i="3"/>
  <c r="CL12" i="3"/>
  <c r="CB10" i="3"/>
  <c r="V8" i="3"/>
  <c r="E7" i="27"/>
  <c r="K58" i="19"/>
  <c r="D33" i="14"/>
  <c r="E14" i="11"/>
  <c r="M40" i="6"/>
  <c r="M65" i="4"/>
  <c r="G24" i="4"/>
  <c r="CC68" i="3"/>
  <c r="CU62" i="3"/>
  <c r="BE57" i="3"/>
  <c r="BQ53" i="3"/>
  <c r="AQ49" i="3"/>
  <c r="CD45" i="3"/>
  <c r="J42" i="3"/>
  <c r="CL38" i="3"/>
  <c r="BN35" i="3"/>
  <c r="BD33" i="3"/>
  <c r="CQ30" i="3"/>
  <c r="CS28" i="3"/>
  <c r="AY26" i="3"/>
  <c r="Q24" i="3"/>
  <c r="BD21" i="3"/>
  <c r="AT19" i="3"/>
  <c r="CS16" i="3"/>
  <c r="CU14" i="3"/>
  <c r="Q12" i="3"/>
  <c r="G10" i="3"/>
  <c r="AT7" i="3"/>
  <c r="J14" i="25"/>
  <c r="E69" i="15"/>
  <c r="K53" i="13"/>
  <c r="O51" i="4"/>
  <c r="P7" i="4"/>
  <c r="AM65" i="3"/>
  <c r="E60" i="3"/>
  <c r="J55" i="3"/>
  <c r="AI51" i="3"/>
  <c r="BO46" i="3"/>
  <c r="BD43" i="3"/>
  <c r="BL39" i="3"/>
  <c r="CC36" i="3"/>
  <c r="R34" i="3"/>
  <c r="H32" i="3"/>
  <c r="AU29" i="3"/>
  <c r="AW27" i="3"/>
  <c r="BX24" i="3"/>
  <c r="BN22" i="3"/>
  <c r="H20" i="3"/>
  <c r="CQ17" i="3"/>
  <c r="AW15" i="3"/>
  <c r="AY13" i="3"/>
  <c r="BN10" i="3"/>
  <c r="BD8" i="3"/>
  <c r="G11" i="26"/>
  <c r="O65" i="19"/>
  <c r="Q17" i="14"/>
  <c r="E16" i="12"/>
  <c r="N35" i="6"/>
  <c r="T72" i="4"/>
  <c r="O11" i="4"/>
  <c r="CR67" i="3"/>
  <c r="CH60" i="3"/>
  <c r="BD56" i="3"/>
  <c r="CQ51" i="3"/>
  <c r="AK48" i="3"/>
  <c r="BS43" i="3"/>
  <c r="BF40" i="3"/>
  <c r="CA37" i="3"/>
  <c r="AN35" i="3"/>
  <c r="AP33" i="3"/>
  <c r="BD31" i="3"/>
  <c r="BR29" i="3"/>
  <c r="CR27" i="3"/>
  <c r="M26" i="3"/>
  <c r="AA24" i="3"/>
  <c r="Q22" i="3"/>
  <c r="BC20" i="3"/>
  <c r="H19" i="3"/>
  <c r="AT17" i="3"/>
  <c r="CR15" i="3"/>
  <c r="AW14" i="3"/>
  <c r="CU12" i="3"/>
  <c r="AB11" i="3"/>
  <c r="BN9" i="3"/>
  <c r="G8" i="3"/>
  <c r="H69" i="2"/>
  <c r="H57" i="2"/>
  <c r="H45" i="2"/>
  <c r="H33" i="2"/>
  <c r="H21" i="2"/>
  <c r="H9" i="2"/>
  <c r="M66" i="14"/>
  <c r="N14" i="6"/>
  <c r="BV66" i="3"/>
  <c r="AL53" i="3"/>
  <c r="AV43" i="3"/>
  <c r="CH34" i="3"/>
  <c r="CO27" i="3"/>
  <c r="AY21" i="3"/>
  <c r="BF14" i="3"/>
  <c r="BL8" i="3"/>
  <c r="E37" i="2"/>
  <c r="F108" i="1"/>
  <c r="F52" i="1"/>
  <c r="E50" i="24"/>
  <c r="M59" i="6"/>
  <c r="AS69" i="3"/>
  <c r="W53" i="3"/>
  <c r="AH43" i="3"/>
  <c r="AA35" i="3"/>
  <c r="AG29" i="3"/>
  <c r="AM23" i="3"/>
  <c r="CQ15" i="3"/>
  <c r="E9" i="3"/>
  <c r="G44" i="2"/>
  <c r="E116" i="1"/>
  <c r="E60" i="1"/>
  <c r="D32" i="27"/>
  <c r="E69" i="12"/>
  <c r="CS64" i="3"/>
  <c r="AX51" i="3"/>
  <c r="CE41" i="3"/>
  <c r="AA34" i="3"/>
  <c r="AG28" i="3"/>
  <c r="AM22" i="3"/>
  <c r="CQ14" i="3"/>
  <c r="E8" i="3"/>
  <c r="F36" i="2"/>
  <c r="G107" i="1"/>
  <c r="G59" i="1"/>
  <c r="F16" i="21"/>
  <c r="F7" i="11"/>
  <c r="D11" i="4"/>
  <c r="CR55" i="3"/>
  <c r="CA44" i="3"/>
  <c r="X36" i="3"/>
  <c r="AD30" i="3"/>
  <c r="AJ24" i="3"/>
  <c r="AQ17" i="3"/>
  <c r="CT10" i="3"/>
  <c r="E52" i="2"/>
  <c r="F127" i="1"/>
  <c r="F75" i="1"/>
  <c r="F11" i="1"/>
  <c r="K31" i="14"/>
  <c r="G13" i="5"/>
  <c r="CB60" i="3"/>
  <c r="BI49" i="3"/>
  <c r="U40" i="3"/>
  <c r="Q33" i="3"/>
  <c r="W27" i="3"/>
  <c r="AC21" i="3"/>
  <c r="AI15" i="3"/>
  <c r="CL8" i="3"/>
  <c r="G35" i="2"/>
  <c r="E107" i="1"/>
  <c r="E59" i="1"/>
  <c r="E62" i="26"/>
  <c r="F20" i="13"/>
  <c r="BI64" i="3"/>
  <c r="AB51" i="3"/>
  <c r="BK41" i="3"/>
  <c r="BL33" i="3"/>
  <c r="BR27" i="3"/>
  <c r="BX21" i="3"/>
  <c r="CD15" i="3"/>
  <c r="AN9" i="3"/>
  <c r="F43" i="2"/>
  <c r="G118" i="1"/>
  <c r="G62" i="1"/>
  <c r="L39" i="28"/>
  <c r="T12" i="14"/>
  <c r="H43" i="5"/>
  <c r="CU65" i="3"/>
  <c r="CR52" i="3"/>
  <c r="L43" i="3"/>
  <c r="BJ34" i="3"/>
  <c r="BP28" i="3"/>
  <c r="BV22" i="3"/>
  <c r="CB16" i="3"/>
  <c r="CH10" i="3"/>
  <c r="E51" i="2"/>
  <c r="F126" i="1"/>
  <c r="F70" i="1"/>
  <c r="F10" i="1"/>
  <c r="J26" i="14"/>
  <c r="G37" i="5"/>
  <c r="BU61" i="3"/>
  <c r="AN49" i="3"/>
  <c r="Z39" i="3"/>
  <c r="BC31" i="3"/>
  <c r="BI25" i="3"/>
  <c r="BO19" i="3"/>
  <c r="BU13" i="3"/>
  <c r="CA7" i="3"/>
  <c r="G30" i="2"/>
  <c r="E102" i="1"/>
  <c r="E42" i="1"/>
  <c r="P53" i="19"/>
  <c r="O53" i="4"/>
  <c r="BA60" i="3"/>
  <c r="AM49" i="3"/>
  <c r="Y39" i="3"/>
  <c r="BB31" i="3"/>
  <c r="BH25" i="3"/>
  <c r="BN19" i="3"/>
  <c r="BT13" i="3"/>
  <c r="BZ7" i="3"/>
  <c r="F30" i="2"/>
  <c r="G97" i="1"/>
  <c r="G41" i="1"/>
  <c r="CB69" i="3"/>
  <c r="AQ30" i="3"/>
  <c r="F57" i="2"/>
  <c r="O53" i="19"/>
  <c r="AQ44" i="3"/>
  <c r="T16" i="3"/>
  <c r="G56" i="1"/>
  <c r="AB58" i="3"/>
  <c r="CU23" i="3"/>
  <c r="F101" i="1"/>
  <c r="BH62" i="3"/>
  <c r="CT23" i="3"/>
  <c r="E101" i="1"/>
  <c r="D23" i="4"/>
  <c r="BA31" i="3"/>
  <c r="BY7" i="3"/>
  <c r="F12" i="19"/>
  <c r="BB43" i="3"/>
  <c r="BE17" i="3"/>
  <c r="F97" i="1"/>
  <c r="BY72" i="3"/>
  <c r="AR29" i="3"/>
  <c r="F65" i="2"/>
  <c r="E9" i="14"/>
  <c r="CR39" i="3"/>
  <c r="W13" i="3"/>
  <c r="G64" i="1"/>
  <c r="Z60" i="3"/>
  <c r="E21" i="3"/>
  <c r="F125" i="1"/>
  <c r="AZ22" i="3"/>
  <c r="CO28" i="3"/>
  <c r="BL20" i="3"/>
  <c r="AT28" i="3"/>
  <c r="N11" i="3"/>
  <c r="BV10" i="3"/>
  <c r="BL10" i="3"/>
  <c r="P9" i="3"/>
  <c r="AZ32" i="3"/>
  <c r="BN8" i="3"/>
  <c r="H48" i="14"/>
  <c r="F20" i="3"/>
  <c r="V58" i="3"/>
  <c r="E85" i="1"/>
  <c r="BC29" i="3"/>
  <c r="L21" i="14"/>
  <c r="BG15" i="3"/>
  <c r="CE66" i="3"/>
  <c r="AT27" i="3"/>
  <c r="D31" i="12"/>
  <c r="Y11" i="3"/>
  <c r="G48" i="1"/>
  <c r="F109" i="1"/>
  <c r="BT12" i="3"/>
  <c r="F45" i="2"/>
  <c r="G41" i="2"/>
  <c r="BH24" i="3"/>
  <c r="G25" i="2"/>
  <c r="F61" i="2"/>
  <c r="F121" i="1"/>
  <c r="BP16" i="3"/>
  <c r="F57" i="28"/>
  <c r="G21" i="19"/>
  <c r="G50" i="26"/>
  <c r="I52" i="13"/>
  <c r="L65" i="6"/>
  <c r="T68" i="14"/>
  <c r="I40" i="25"/>
  <c r="E45" i="27"/>
  <c r="H45" i="20"/>
  <c r="F55" i="26"/>
  <c r="I65" i="13"/>
  <c r="Q28" i="14"/>
  <c r="CF64" i="3"/>
  <c r="E61" i="5"/>
  <c r="CD53" i="3"/>
  <c r="O9" i="19"/>
  <c r="D41" i="9"/>
  <c r="J53" i="4"/>
  <c r="H66" i="3"/>
  <c r="E31" i="15"/>
  <c r="D26" i="9"/>
  <c r="I9" i="6"/>
  <c r="BC66" i="3"/>
  <c r="AQ54" i="3"/>
  <c r="I12" i="20"/>
  <c r="J38" i="14"/>
  <c r="D49" i="11"/>
  <c r="T37" i="4"/>
  <c r="AZ68" i="3"/>
  <c r="AY57" i="3"/>
  <c r="CT46" i="3"/>
  <c r="E27" i="29"/>
  <c r="E26" i="21"/>
  <c r="J32" i="14"/>
  <c r="D8" i="9"/>
  <c r="G19" i="6"/>
  <c r="M48" i="4"/>
  <c r="CE72" i="3"/>
  <c r="BC64" i="3"/>
  <c r="AV59" i="3"/>
  <c r="CO50" i="3"/>
  <c r="AA44" i="3"/>
  <c r="AS38" i="3"/>
  <c r="F25" i="22"/>
  <c r="E16" i="16"/>
  <c r="F67" i="13"/>
  <c r="D47" i="12"/>
  <c r="F66" i="6"/>
  <c r="F16" i="6"/>
  <c r="L72" i="4"/>
  <c r="R39" i="4"/>
  <c r="F7" i="4"/>
  <c r="BL66" i="3"/>
  <c r="CD60" i="3"/>
  <c r="AZ54" i="3"/>
  <c r="AH48" i="3"/>
  <c r="N44" i="3"/>
  <c r="G39" i="3"/>
  <c r="E71" i="27"/>
  <c r="K64" i="22"/>
  <c r="I27" i="20"/>
  <c r="D64" i="16"/>
  <c r="L39" i="14"/>
  <c r="E71" i="13"/>
  <c r="N29" i="13"/>
  <c r="D39" i="10"/>
  <c r="E54" i="5"/>
  <c r="E69" i="4"/>
  <c r="BQ72" i="3"/>
  <c r="AK68" i="3"/>
  <c r="CK64" i="3"/>
  <c r="CO60" i="3"/>
  <c r="BU56" i="3"/>
  <c r="Q52" i="3"/>
  <c r="CO48" i="3"/>
  <c r="BI44" i="3"/>
  <c r="E40" i="3"/>
  <c r="L54" i="28"/>
  <c r="K38" i="25"/>
  <c r="E67" i="21"/>
  <c r="N34" i="19"/>
  <c r="E64" i="15"/>
  <c r="S31" i="14"/>
  <c r="G48" i="13"/>
  <c r="D51" i="12"/>
  <c r="D63" i="9"/>
  <c r="D62" i="6"/>
  <c r="D28" i="6"/>
  <c r="D66" i="5"/>
  <c r="P69" i="4"/>
  <c r="D47" i="4"/>
  <c r="J30" i="4"/>
  <c r="E60" i="16"/>
  <c r="D18" i="7"/>
  <c r="G48" i="4"/>
  <c r="AK66" i="3"/>
  <c r="BS55" i="3"/>
  <c r="BP48" i="3"/>
  <c r="V44" i="3"/>
  <c r="AM39" i="3"/>
  <c r="CS34" i="3"/>
  <c r="AN31" i="3"/>
  <c r="CA28" i="3"/>
  <c r="I26" i="3"/>
  <c r="X23" i="3"/>
  <c r="N21" i="3"/>
  <c r="E18" i="3"/>
  <c r="T15" i="3"/>
  <c r="AI12" i="3"/>
  <c r="Y10" i="3"/>
  <c r="AB7" i="3"/>
  <c r="D52" i="2"/>
  <c r="D35" i="2"/>
  <c r="D13" i="2"/>
  <c r="D111" i="1"/>
  <c r="D86" i="1"/>
  <c r="D65" i="1"/>
  <c r="D42" i="1"/>
  <c r="D9" i="1"/>
  <c r="K45" i="22"/>
  <c r="D71" i="14"/>
  <c r="E47" i="11"/>
  <c r="T14" i="4"/>
  <c r="K67" i="3"/>
  <c r="CL59" i="3"/>
  <c r="CS53" i="3"/>
  <c r="Q50" i="3"/>
  <c r="AZ45" i="3"/>
  <c r="X41" i="3"/>
  <c r="H37" i="3"/>
  <c r="CF34" i="3"/>
  <c r="N32" i="3"/>
  <c r="E29" i="3"/>
  <c r="CB26" i="3"/>
  <c r="CQ23" i="3"/>
  <c r="Y21" i="3"/>
  <c r="AB18" i="3"/>
  <c r="F16" i="3"/>
  <c r="U13" i="3"/>
  <c r="AJ10" i="3"/>
  <c r="Z8" i="3"/>
  <c r="C114" i="1"/>
  <c r="C89" i="1"/>
  <c r="C63" i="1"/>
  <c r="C45" i="1"/>
  <c r="C13" i="1"/>
  <c r="L70" i="19"/>
  <c r="P40" i="14"/>
  <c r="D7" i="12"/>
  <c r="N29" i="6"/>
  <c r="T36" i="4"/>
  <c r="R71" i="3"/>
  <c r="K63" i="3"/>
  <c r="BP56" i="3"/>
  <c r="AA52" i="3"/>
  <c r="S47" i="3"/>
  <c r="AX42" i="3"/>
  <c r="Z38" i="3"/>
  <c r="AT35" i="3"/>
  <c r="BU32" i="3"/>
  <c r="BX29" i="3"/>
  <c r="BB27" i="3"/>
  <c r="BQ24" i="3"/>
  <c r="CF21" i="3"/>
  <c r="N19" i="3"/>
  <c r="BM16" i="3"/>
  <c r="CB13" i="3"/>
  <c r="CQ10" i="3"/>
  <c r="CG8" i="3"/>
  <c r="G54" i="26"/>
  <c r="E12" i="16"/>
  <c r="M18" i="13"/>
  <c r="M57" i="6"/>
  <c r="S68" i="4"/>
  <c r="J14" i="4"/>
  <c r="L68" i="3"/>
  <c r="N60" i="3"/>
  <c r="T54" i="3"/>
  <c r="AC49" i="3"/>
  <c r="AT45" i="3"/>
  <c r="CU40" i="3"/>
  <c r="BU36" i="3"/>
  <c r="AT34" i="3"/>
  <c r="BU31" i="3"/>
  <c r="BX28" i="3"/>
  <c r="CA25" i="3"/>
  <c r="BQ23" i="3"/>
  <c r="CF20" i="3"/>
  <c r="N18" i="3"/>
  <c r="BM15" i="3"/>
  <c r="CB12" i="3"/>
  <c r="CQ9" i="3"/>
  <c r="Y7" i="3"/>
  <c r="G13" i="22"/>
  <c r="F33" i="14"/>
  <c r="D15" i="8"/>
  <c r="I18" i="4"/>
  <c r="Y66" i="3"/>
  <c r="CD58" i="3"/>
  <c r="AX53" i="3"/>
  <c r="BO49" i="3"/>
  <c r="CL44" i="3"/>
  <c r="CD40" i="3"/>
  <c r="BA37" i="3"/>
  <c r="BE34" i="3"/>
  <c r="BT31" i="3"/>
  <c r="CU28" i="3"/>
  <c r="BA26" i="3"/>
  <c r="BP23" i="3"/>
  <c r="CE20" i="3"/>
  <c r="BU18" i="3"/>
  <c r="BX15" i="3"/>
  <c r="CA12" i="3"/>
  <c r="I10" i="3"/>
  <c r="CF7" i="3"/>
  <c r="F13" i="22"/>
  <c r="E33" i="14"/>
  <c r="K12" i="13"/>
  <c r="N52" i="6"/>
  <c r="H68" i="4"/>
  <c r="BB72" i="3"/>
  <c r="X66" i="3"/>
  <c r="CC58" i="3"/>
  <c r="AW53" i="3"/>
  <c r="BN49" i="3"/>
  <c r="CK44" i="3"/>
  <c r="BI40" i="3"/>
  <c r="AP36" i="3"/>
  <c r="T34" i="3"/>
  <c r="AI31" i="3"/>
  <c r="BJ28" i="3"/>
  <c r="AB26" i="3"/>
  <c r="AE23" i="3"/>
  <c r="AT20" i="3"/>
  <c r="BU17" i="3"/>
  <c r="BK15" i="3"/>
  <c r="BZ12" i="3"/>
  <c r="BP10" i="3"/>
  <c r="J8" i="3"/>
  <c r="F47" i="26"/>
  <c r="Q48" i="19"/>
  <c r="O27" i="14"/>
  <c r="D47" i="10"/>
  <c r="M36" i="6"/>
  <c r="S62" i="4"/>
  <c r="G22" i="4"/>
  <c r="AS68" i="3"/>
  <c r="BN62" i="3"/>
  <c r="AG57" i="3"/>
  <c r="AV53" i="3"/>
  <c r="Y49" i="3"/>
  <c r="BL45" i="3"/>
  <c r="CI41" i="3"/>
  <c r="BV38" i="3"/>
  <c r="BB35" i="3"/>
  <c r="AR33" i="3"/>
  <c r="CE30" i="3"/>
  <c r="CG28" i="3"/>
  <c r="AM26" i="3"/>
  <c r="E24" i="3"/>
  <c r="AR21" i="3"/>
  <c r="AH19" i="3"/>
  <c r="CG16" i="3"/>
  <c r="CI14" i="3"/>
  <c r="E12" i="3"/>
  <c r="CN9" i="3"/>
  <c r="AH7" i="3"/>
  <c r="D51" i="24"/>
  <c r="G45" i="15"/>
  <c r="F48" i="13"/>
  <c r="I46" i="4"/>
  <c r="CB72" i="3"/>
  <c r="BL64" i="3"/>
  <c r="BZ59" i="3"/>
  <c r="CE54" i="3"/>
  <c r="N51" i="3"/>
  <c r="AS46" i="3"/>
  <c r="AJ43" i="3"/>
  <c r="AV39" i="3"/>
  <c r="BN36" i="3"/>
  <c r="F34" i="3"/>
  <c r="CO31" i="3"/>
  <c r="AI29" i="3"/>
  <c r="AK27" i="3"/>
  <c r="BL24" i="3"/>
  <c r="BB22" i="3"/>
  <c r="CO19" i="3"/>
  <c r="CE17" i="3"/>
  <c r="AK15" i="3"/>
  <c r="AM13" i="3"/>
  <c r="BB10" i="3"/>
  <c r="AR8" i="3"/>
  <c r="I62" i="25"/>
  <c r="F56" i="19"/>
  <c r="U13" i="14"/>
  <c r="F68" i="11"/>
  <c r="N31" i="6"/>
  <c r="H70" i="4"/>
  <c r="O9" i="4"/>
  <c r="BH67" i="3"/>
  <c r="BC60" i="3"/>
  <c r="AF56" i="3"/>
  <c r="BV51" i="3"/>
  <c r="P48" i="3"/>
  <c r="BC43" i="3"/>
  <c r="AL40" i="3"/>
  <c r="AW37" i="3"/>
  <c r="P35" i="3"/>
  <c r="AD33" i="3"/>
  <c r="AR31" i="3"/>
  <c r="BF29" i="3"/>
  <c r="BT27" i="3"/>
  <c r="CH25" i="3"/>
  <c r="O24" i="3"/>
  <c r="E22" i="3"/>
  <c r="AQ20" i="3"/>
  <c r="CO18" i="3"/>
  <c r="AH17" i="3"/>
  <c r="CF15" i="3"/>
  <c r="AK14" i="3"/>
  <c r="CI12" i="3"/>
  <c r="P11" i="3"/>
  <c r="BB9" i="3"/>
  <c r="CN7" i="3"/>
  <c r="H68" i="2"/>
  <c r="H56" i="2"/>
  <c r="H44" i="2"/>
  <c r="H32" i="2"/>
  <c r="H20" i="2"/>
  <c r="H8" i="2"/>
  <c r="F42" i="14"/>
  <c r="H59" i="5"/>
  <c r="AA65" i="3"/>
  <c r="AZ52" i="3"/>
  <c r="BU42" i="3"/>
  <c r="AL34" i="3"/>
  <c r="AS27" i="3"/>
  <c r="AZ20" i="3"/>
  <c r="J14" i="3"/>
  <c r="P8" i="3"/>
  <c r="E33" i="2"/>
  <c r="F104" i="1"/>
  <c r="F48" i="1"/>
  <c r="G38" i="22"/>
  <c r="M43" i="6"/>
  <c r="CQ67" i="3"/>
  <c r="AK52" i="3"/>
  <c r="BG42" i="3"/>
  <c r="BX34" i="3"/>
  <c r="CD28" i="3"/>
  <c r="AN22" i="3"/>
  <c r="AU15" i="3"/>
  <c r="BB8" i="3"/>
  <c r="G40" i="2"/>
  <c r="E112" i="1"/>
  <c r="E56" i="1"/>
  <c r="J58" i="25"/>
  <c r="E65" i="11"/>
  <c r="AX63" i="3"/>
  <c r="BL50" i="3"/>
  <c r="K41" i="3"/>
  <c r="BX33" i="3"/>
  <c r="CD27" i="3"/>
  <c r="AN21" i="3"/>
  <c r="AU14" i="3"/>
  <c r="BB7" i="3"/>
  <c r="F32" i="2"/>
  <c r="G103" i="1"/>
  <c r="G55" i="1"/>
  <c r="L34" i="19"/>
  <c r="D69" i="7"/>
  <c r="AF72" i="3"/>
  <c r="CS54" i="3"/>
  <c r="G44" i="3"/>
  <c r="BU35" i="3"/>
  <c r="CA29" i="3"/>
  <c r="CG23" i="3"/>
  <c r="CN16" i="3"/>
  <c r="AX10" i="3"/>
  <c r="E48" i="2"/>
  <c r="F123" i="1"/>
  <c r="F71" i="1"/>
  <c r="F7" i="1"/>
  <c r="T13" i="14"/>
  <c r="M67" i="4"/>
  <c r="BW59" i="3"/>
  <c r="BX48" i="3"/>
  <c r="AT39" i="3"/>
  <c r="BN32" i="3"/>
  <c r="BT26" i="3"/>
  <c r="BZ20" i="3"/>
  <c r="CF14" i="3"/>
  <c r="AP8" i="3"/>
  <c r="G31" i="2"/>
  <c r="E103" i="1"/>
  <c r="E55" i="1"/>
  <c r="J42" i="25"/>
  <c r="D21" i="10"/>
  <c r="Q63" i="3"/>
  <c r="AP50" i="3"/>
  <c r="P40" i="3"/>
  <c r="P33" i="3"/>
  <c r="V27" i="3"/>
  <c r="AB21" i="3"/>
  <c r="AH15" i="3"/>
  <c r="CK8" i="3"/>
  <c r="F39" i="2"/>
  <c r="G114" i="1"/>
  <c r="G58" i="1"/>
  <c r="D62" i="26"/>
  <c r="N62" i="13"/>
  <c r="H11" i="5"/>
  <c r="AZ64" i="3"/>
  <c r="M52" i="3"/>
  <c r="AK42" i="3"/>
  <c r="N34" i="3"/>
  <c r="T28" i="3"/>
  <c r="Z22" i="3"/>
  <c r="AF16" i="3"/>
  <c r="AL10" i="3"/>
  <c r="E47" i="2"/>
  <c r="F122" i="1"/>
  <c r="F66" i="1"/>
  <c r="H44" i="29"/>
  <c r="E10" i="14"/>
  <c r="S64" i="4"/>
  <c r="BB60" i="3"/>
  <c r="BB48" i="3"/>
  <c r="AY38" i="3"/>
  <c r="G31" i="3"/>
  <c r="M25" i="3"/>
  <c r="S19" i="3"/>
  <c r="Y13" i="3"/>
  <c r="AE7" i="3"/>
  <c r="G26" i="2"/>
  <c r="E98" i="1"/>
  <c r="E34" i="1"/>
  <c r="E18" i="19"/>
  <c r="I32" i="4"/>
  <c r="AS59" i="3"/>
  <c r="BA48" i="3"/>
  <c r="AX38" i="3"/>
  <c r="F31" i="3"/>
  <c r="L25" i="3"/>
  <c r="R19" i="3"/>
  <c r="X13" i="3"/>
  <c r="AD7" i="3"/>
  <c r="F26" i="2"/>
  <c r="G89" i="1"/>
  <c r="G37" i="1"/>
  <c r="CH63" i="3"/>
  <c r="AS28" i="3"/>
  <c r="F41" i="2"/>
  <c r="AT41" i="3"/>
  <c r="V14" i="3"/>
  <c r="G40" i="1"/>
  <c r="AF54" i="3"/>
  <c r="F85" i="1"/>
  <c r="E20" i="3"/>
  <c r="M67" i="3"/>
  <c r="E66" i="2"/>
  <c r="BE40" i="3"/>
  <c r="F81" i="1"/>
  <c r="F49" i="2"/>
  <c r="M37" i="3"/>
  <c r="AD56" i="3"/>
  <c r="G19" i="3"/>
  <c r="BH14" i="3"/>
  <c r="L13" i="3"/>
  <c r="BB20" i="3"/>
  <c r="E42" i="2"/>
  <c r="F29" i="2"/>
  <c r="G9" i="2"/>
  <c r="E58" i="2"/>
  <c r="E109" i="1"/>
  <c r="F41" i="1"/>
  <c r="N62" i="14"/>
  <c r="G65" i="21"/>
  <c r="G59" i="20"/>
  <c r="P58" i="19"/>
  <c r="D53" i="26"/>
  <c r="I53" i="13"/>
  <c r="L27" i="14"/>
  <c r="CG63" i="3"/>
  <c r="E36" i="4"/>
  <c r="BX47" i="3"/>
  <c r="N7" i="19"/>
  <c r="D33" i="7"/>
  <c r="D48" i="4"/>
  <c r="CO65" i="3"/>
  <c r="T65" i="14"/>
  <c r="D12" i="9"/>
  <c r="I49" i="4"/>
  <c r="G66" i="3"/>
  <c r="AE54" i="3"/>
  <c r="H7" i="20"/>
  <c r="T36" i="14"/>
  <c r="D28" i="10"/>
  <c r="T31" i="4"/>
  <c r="AE65" i="3"/>
  <c r="BX56" i="3"/>
  <c r="BV46" i="3"/>
  <c r="D60" i="27"/>
  <c r="D19" i="21"/>
  <c r="M29" i="14"/>
  <c r="D63" i="8"/>
  <c r="G70" i="5"/>
  <c r="S47" i="4"/>
  <c r="K72" i="3"/>
  <c r="AQ64" i="3"/>
  <c r="AK58" i="3"/>
  <c r="CC50" i="3"/>
  <c r="BX43" i="3"/>
  <c r="E67" i="29"/>
  <c r="D18" i="22"/>
  <c r="U72" i="14"/>
  <c r="K64" i="13"/>
  <c r="E42" i="12"/>
  <c r="F64" i="6"/>
  <c r="F13" i="6"/>
  <c r="F63" i="4"/>
  <c r="F39" i="4"/>
  <c r="CD72" i="3"/>
  <c r="AN66" i="3"/>
  <c r="BR60" i="3"/>
  <c r="AN54" i="3"/>
  <c r="V48" i="3"/>
  <c r="O43" i="3"/>
  <c r="BD38" i="3"/>
  <c r="E59" i="27"/>
  <c r="E61" i="22"/>
  <c r="H22" i="20"/>
  <c r="E55" i="16"/>
  <c r="E38" i="14"/>
  <c r="N61" i="13"/>
  <c r="H24" i="13"/>
  <c r="D23" i="10"/>
  <c r="E52" i="5"/>
  <c r="E67" i="4"/>
  <c r="BE72" i="3"/>
  <c r="Y68" i="3"/>
  <c r="E64" i="3"/>
  <c r="AS60" i="3"/>
  <c r="BI56" i="3"/>
  <c r="E52" i="3"/>
  <c r="CC48" i="3"/>
  <c r="AW44" i="3"/>
  <c r="CL39" i="3"/>
  <c r="I11" i="28"/>
  <c r="K22" i="25"/>
  <c r="D60" i="21"/>
  <c r="H32" i="19"/>
  <c r="G57" i="15"/>
  <c r="M30" i="14"/>
  <c r="M45" i="13"/>
  <c r="E12" i="12"/>
  <c r="D60" i="8"/>
  <c r="D61" i="6"/>
  <c r="D27" i="6"/>
  <c r="D64" i="5"/>
  <c r="D69" i="4"/>
  <c r="J46" i="4"/>
  <c r="D33" i="26"/>
  <c r="F16" i="15"/>
  <c r="M70" i="6"/>
  <c r="M45" i="4"/>
  <c r="CT65" i="3"/>
  <c r="AU55" i="3"/>
  <c r="AX48" i="3"/>
  <c r="BT42" i="3"/>
  <c r="CF38" i="3"/>
  <c r="BU34" i="3"/>
  <c r="AB31" i="3"/>
  <c r="BO28" i="3"/>
  <c r="CD25" i="3"/>
  <c r="L23" i="3"/>
  <c r="AM20" i="3"/>
  <c r="CL17" i="3"/>
  <c r="H15" i="3"/>
  <c r="W12" i="3"/>
  <c r="M10" i="3"/>
  <c r="P7" i="3"/>
  <c r="D51" i="2"/>
  <c r="D29" i="2"/>
  <c r="D12" i="2"/>
  <c r="D110" i="1"/>
  <c r="D85" i="1"/>
  <c r="D64" i="1"/>
  <c r="D41" i="1"/>
  <c r="D8" i="1"/>
  <c r="H36" i="20"/>
  <c r="G65" i="14"/>
  <c r="D65" i="10"/>
  <c r="T12" i="4"/>
  <c r="BT66" i="3"/>
  <c r="BN59" i="3"/>
  <c r="BW53" i="3"/>
  <c r="CK48" i="3"/>
  <c r="AF45" i="3"/>
  <c r="H41" i="3"/>
  <c r="CL36" i="3"/>
  <c r="BT34" i="3"/>
  <c r="CU31" i="3"/>
  <c r="CL28" i="3"/>
  <c r="H26" i="3"/>
  <c r="CE23" i="3"/>
  <c r="M21" i="3"/>
  <c r="P18" i="3"/>
  <c r="CA15" i="3"/>
  <c r="I13" i="3"/>
  <c r="X10" i="3"/>
  <c r="AY7" i="3"/>
  <c r="C113" i="1"/>
  <c r="C88" i="1"/>
  <c r="C62" i="1"/>
  <c r="C44" i="1"/>
  <c r="C11" i="1"/>
  <c r="I51" i="19"/>
  <c r="H8" i="14"/>
  <c r="F61" i="11"/>
  <c r="N25" i="6"/>
  <c r="H34" i="4"/>
  <c r="CA70" i="3"/>
  <c r="BY62" i="3"/>
  <c r="AR56" i="3"/>
  <c r="CU50" i="3"/>
  <c r="BX46" i="3"/>
  <c r="AH42" i="3"/>
  <c r="F38" i="3"/>
  <c r="AH35" i="3"/>
  <c r="BI32" i="3"/>
  <c r="BL29" i="3"/>
  <c r="BO26" i="3"/>
  <c r="BE24" i="3"/>
  <c r="BT21" i="3"/>
  <c r="CU18" i="3"/>
  <c r="BA16" i="3"/>
  <c r="BP13" i="3"/>
  <c r="CE10" i="3"/>
  <c r="M8" i="3"/>
  <c r="H70" i="25"/>
  <c r="D57" i="15"/>
  <c r="L13" i="13"/>
  <c r="M53" i="6"/>
  <c r="G66" i="4"/>
  <c r="J12" i="4"/>
  <c r="CI65" i="3"/>
  <c r="CI59" i="3"/>
  <c r="CQ53" i="3"/>
  <c r="G49" i="3"/>
  <c r="AD45" i="3"/>
  <c r="CE40" i="3"/>
  <c r="BD36" i="3"/>
  <c r="BS33" i="3"/>
  <c r="BI31" i="3"/>
  <c r="BL28" i="3"/>
  <c r="BO25" i="3"/>
  <c r="BE23" i="3"/>
  <c r="BT20" i="3"/>
  <c r="CU17" i="3"/>
  <c r="CL14" i="3"/>
  <c r="BP12" i="3"/>
  <c r="CE9" i="3"/>
  <c r="M7" i="3"/>
  <c r="D31" i="21"/>
  <c r="U27" i="14"/>
  <c r="E59" i="7"/>
  <c r="BC72" i="3"/>
  <c r="CH65" i="3"/>
  <c r="BF58" i="3"/>
  <c r="AF53" i="3"/>
  <c r="AW49" i="3"/>
  <c r="BR44" i="3"/>
  <c r="BJ40" i="3"/>
  <c r="BC36" i="3"/>
  <c r="AS34" i="3"/>
  <c r="BH31" i="3"/>
  <c r="CI28" i="3"/>
  <c r="AO26" i="3"/>
  <c r="BD23" i="3"/>
  <c r="BS20" i="3"/>
  <c r="CT17" i="3"/>
  <c r="BL15" i="3"/>
  <c r="BO12" i="3"/>
  <c r="CD9" i="3"/>
  <c r="BT7" i="3"/>
  <c r="G59" i="21"/>
  <c r="R27" i="14"/>
  <c r="F43" i="11"/>
  <c r="N48" i="6"/>
  <c r="T62" i="4"/>
  <c r="R72" i="3"/>
  <c r="CG65" i="3"/>
  <c r="BE58" i="3"/>
  <c r="AA53" i="3"/>
  <c r="AO48" i="3"/>
  <c r="BQ44" i="3"/>
  <c r="AS40" i="3"/>
  <c r="AD36" i="3"/>
  <c r="H34" i="3"/>
  <c r="W31" i="3"/>
  <c r="AX28" i="3"/>
  <c r="AO25" i="3"/>
  <c r="S23" i="3"/>
  <c r="AH20" i="3"/>
  <c r="BI17" i="3"/>
  <c r="AY15" i="3"/>
  <c r="BN12" i="3"/>
  <c r="BD10" i="3"/>
  <c r="CQ7" i="3"/>
  <c r="G18" i="26"/>
  <c r="H39" i="19"/>
  <c r="N22" i="14"/>
  <c r="D60" i="9"/>
  <c r="M32" i="6"/>
  <c r="G60" i="4"/>
  <c r="G20" i="4"/>
  <c r="I68" i="3"/>
  <c r="AN62" i="3"/>
  <c r="I57" i="3"/>
  <c r="Z53" i="3"/>
  <c r="CA48" i="3"/>
  <c r="AQ45" i="3"/>
  <c r="BS41" i="3"/>
  <c r="BB38" i="3"/>
  <c r="AP35" i="3"/>
  <c r="AF33" i="3"/>
  <c r="BS30" i="3"/>
  <c r="BU28" i="3"/>
  <c r="AA26" i="3"/>
  <c r="CL23" i="3"/>
  <c r="AF21" i="3"/>
  <c r="V19" i="3"/>
  <c r="BU16" i="3"/>
  <c r="BW14" i="3"/>
  <c r="CL11" i="3"/>
  <c r="CB9" i="3"/>
  <c r="V7" i="3"/>
  <c r="D64" i="23"/>
  <c r="F23" i="15"/>
  <c r="K37" i="13"/>
  <c r="O43" i="4"/>
  <c r="AR72" i="3"/>
  <c r="AB64" i="3"/>
  <c r="BB59" i="3"/>
  <c r="BG54" i="3"/>
  <c r="CK50" i="3"/>
  <c r="AA46" i="3"/>
  <c r="T43" i="3"/>
  <c r="AB39" i="3"/>
  <c r="AZ36" i="3"/>
  <c r="CA33" i="3"/>
  <c r="CC31" i="3"/>
  <c r="W29" i="3"/>
  <c r="Y27" i="3"/>
  <c r="AZ24" i="3"/>
  <c r="AP22" i="3"/>
  <c r="CC19" i="3"/>
  <c r="BS17" i="3"/>
  <c r="Y15" i="3"/>
  <c r="AA13" i="3"/>
  <c r="AP10" i="3"/>
  <c r="AF8" i="3"/>
  <c r="I46" i="25"/>
  <c r="L46" i="19"/>
  <c r="F10" i="14"/>
  <c r="F54" i="11"/>
  <c r="N27" i="6"/>
  <c r="T64" i="4"/>
  <c r="O7" i="4"/>
  <c r="X67" i="3"/>
  <c r="AC60" i="3"/>
  <c r="H56" i="3"/>
  <c r="AZ51" i="3"/>
  <c r="BQ47" i="3"/>
  <c r="AI43" i="3"/>
  <c r="V40" i="3"/>
  <c r="AE37" i="3"/>
  <c r="CK34" i="3"/>
  <c r="R33" i="3"/>
  <c r="AF31" i="3"/>
  <c r="AT29" i="3"/>
  <c r="BH27" i="3"/>
  <c r="BV25" i="3"/>
  <c r="BX23" i="3"/>
  <c r="CL21" i="3"/>
  <c r="AE20" i="3"/>
  <c r="CC18" i="3"/>
  <c r="V17" i="3"/>
  <c r="BT15" i="3"/>
  <c r="Y14" i="3"/>
  <c r="BW12" i="3"/>
  <c r="CK10" i="3"/>
  <c r="AP9" i="3"/>
  <c r="CB7" i="3"/>
  <c r="H67" i="2"/>
  <c r="H55" i="2"/>
  <c r="H43" i="2"/>
  <c r="H31" i="2"/>
  <c r="H19" i="2"/>
  <c r="H7" i="2"/>
  <c r="L20" i="14"/>
  <c r="H27" i="5"/>
  <c r="BY63" i="3"/>
  <c r="BR51" i="3"/>
  <c r="CT41" i="3"/>
  <c r="CI33" i="3"/>
  <c r="AT26" i="3"/>
  <c r="BA19" i="3"/>
  <c r="BG13" i="3"/>
  <c r="BM7" i="3"/>
  <c r="E29" i="2"/>
  <c r="F96" i="1"/>
  <c r="F44" i="1"/>
  <c r="F23" i="21"/>
  <c r="M27" i="6"/>
  <c r="AV66" i="3"/>
  <c r="AY51" i="3"/>
  <c r="CF41" i="3"/>
  <c r="AB34" i="3"/>
  <c r="AH28" i="3"/>
  <c r="CK21" i="3"/>
  <c r="CR14" i="3"/>
  <c r="F8" i="3"/>
  <c r="G36" i="2"/>
  <c r="E108" i="1"/>
  <c r="E52" i="1"/>
  <c r="D39" i="24"/>
  <c r="E69" i="7"/>
  <c r="AC62" i="3"/>
  <c r="BZ49" i="3"/>
  <c r="AJ40" i="3"/>
  <c r="AB33" i="3"/>
  <c r="AH27" i="3"/>
  <c r="CK20" i="3"/>
  <c r="CR13" i="3"/>
  <c r="F7" i="3"/>
  <c r="F28" i="2"/>
  <c r="G99" i="1"/>
  <c r="G51" i="1"/>
  <c r="D10" i="18"/>
  <c r="N58" i="6"/>
  <c r="CD70" i="3"/>
  <c r="CU53" i="3"/>
  <c r="AF43" i="3"/>
  <c r="Y35" i="3"/>
  <c r="AE29" i="3"/>
  <c r="AK23" i="3"/>
  <c r="AR16" i="3"/>
  <c r="CU9" i="3"/>
  <c r="E44" i="2"/>
  <c r="F119" i="1"/>
  <c r="F67" i="1"/>
  <c r="G72" i="29"/>
  <c r="M42" i="13"/>
  <c r="S56" i="4"/>
  <c r="BX58" i="3"/>
  <c r="CL47" i="3"/>
  <c r="BS38" i="3"/>
  <c r="R32" i="3"/>
  <c r="X26" i="3"/>
  <c r="AD20" i="3"/>
  <c r="AJ14" i="3"/>
  <c r="AQ7" i="3"/>
  <c r="G27" i="2"/>
  <c r="E99" i="1"/>
  <c r="E51" i="1"/>
  <c r="D28" i="23"/>
  <c r="I56" i="4"/>
  <c r="CA60" i="3"/>
  <c r="BH49" i="3"/>
  <c r="AO39" i="3"/>
  <c r="BM32" i="3"/>
  <c r="BS26" i="3"/>
  <c r="BY20" i="3"/>
  <c r="CE14" i="3"/>
  <c r="AO8" i="3"/>
  <c r="F35" i="2"/>
  <c r="G110" i="1"/>
  <c r="G54" i="1"/>
  <c r="I42" i="25"/>
  <c r="H41" i="13"/>
  <c r="T66" i="4"/>
  <c r="P63" i="3"/>
  <c r="AA51" i="3"/>
  <c r="BJ41" i="3"/>
  <c r="BK33" i="3"/>
  <c r="BQ27" i="3"/>
  <c r="BW21" i="3"/>
  <c r="CC15" i="3"/>
  <c r="CI9" i="3"/>
  <c r="E43" i="2"/>
  <c r="F118" i="1"/>
  <c r="F62" i="1"/>
  <c r="I26" i="28"/>
  <c r="M58" i="13"/>
  <c r="G54" i="4"/>
  <c r="AY59" i="3"/>
  <c r="BP47" i="3"/>
  <c r="BZ37" i="3"/>
  <c r="BD30" i="3"/>
  <c r="BJ24" i="3"/>
  <c r="BP18" i="3"/>
  <c r="BV12" i="3"/>
  <c r="G70" i="2"/>
  <c r="G22" i="2"/>
  <c r="E94" i="1"/>
  <c r="E30" i="1"/>
  <c r="D24" i="16"/>
  <c r="M23" i="4"/>
  <c r="AT58" i="3"/>
  <c r="BO47" i="3"/>
  <c r="BY37" i="3"/>
  <c r="BC30" i="3"/>
  <c r="BI24" i="3"/>
  <c r="BO18" i="3"/>
  <c r="BU12" i="3"/>
  <c r="F70" i="2"/>
  <c r="F22" i="2"/>
  <c r="G85" i="1"/>
  <c r="G33" i="1"/>
  <c r="U59" i="3"/>
  <c r="AU26" i="3"/>
  <c r="F25" i="2"/>
  <c r="E36" i="13"/>
  <c r="AW38" i="3"/>
  <c r="X12" i="3"/>
  <c r="G8" i="1"/>
  <c r="CI50" i="3"/>
  <c r="H18" i="3"/>
  <c r="F53" i="1"/>
  <c r="Z54" i="3"/>
  <c r="G18" i="3"/>
  <c r="E53" i="1"/>
  <c r="BN61" i="3"/>
  <c r="BE27" i="3"/>
  <c r="E50" i="2"/>
  <c r="F11" i="13"/>
  <c r="BK37" i="3"/>
  <c r="BI13" i="3"/>
  <c r="F65" i="1"/>
  <c r="AO61" i="3"/>
  <c r="AV25" i="3"/>
  <c r="F33" i="2"/>
  <c r="N66" i="6"/>
  <c r="CT34" i="3"/>
  <c r="AA9" i="3"/>
  <c r="G32" i="1"/>
  <c r="BF52" i="3"/>
  <c r="I17" i="3"/>
  <c r="F77" i="1"/>
  <c r="BJ12" i="3"/>
  <c r="G108" i="1"/>
  <c r="G92" i="1"/>
  <c r="K24" i="25"/>
  <c r="I34" i="29"/>
  <c r="I14" i="14"/>
  <c r="E47" i="24"/>
  <c r="T24" i="14"/>
  <c r="F25" i="28"/>
  <c r="D25" i="7"/>
  <c r="AZ70" i="3"/>
  <c r="P9" i="14"/>
  <c r="O28" i="4"/>
  <c r="L61" i="3"/>
  <c r="D66" i="17"/>
  <c r="H54" i="5"/>
  <c r="BX68" i="3"/>
  <c r="BQ51" i="3"/>
  <c r="AG39" i="3"/>
  <c r="Q20" i="19"/>
  <c r="E71" i="12"/>
  <c r="G28" i="5"/>
  <c r="S7" i="4"/>
  <c r="CC62" i="3"/>
  <c r="AE52" i="3"/>
  <c r="BY42" i="3"/>
  <c r="H32" i="22"/>
  <c r="O42" i="14"/>
  <c r="D61" i="12"/>
  <c r="F37" i="6"/>
  <c r="F26" i="5"/>
  <c r="R25" i="4"/>
  <c r="BV68" i="3"/>
  <c r="X58" i="3"/>
  <c r="T50" i="3"/>
  <c r="BM41" i="3"/>
  <c r="G12" i="28"/>
  <c r="I21" i="22"/>
  <c r="D56" i="17"/>
  <c r="I29" i="14"/>
  <c r="N33" i="13"/>
  <c r="E43" i="7"/>
  <c r="E8" i="5"/>
  <c r="CE70" i="3"/>
  <c r="BL65" i="3"/>
  <c r="BS58" i="3"/>
  <c r="BL53" i="3"/>
  <c r="J47" i="3"/>
  <c r="AZ41" i="3"/>
  <c r="E8" i="27"/>
  <c r="H13" i="22"/>
  <c r="H16" i="19"/>
  <c r="U34" i="14"/>
  <c r="M37" i="13"/>
  <c r="D38" i="10"/>
  <c r="D47" i="6"/>
  <c r="D70" i="5"/>
  <c r="J60" i="4"/>
  <c r="P33" i="4"/>
  <c r="M62" i="13"/>
  <c r="G19" i="5"/>
  <c r="AK61" i="3"/>
  <c r="AN50" i="3"/>
  <c r="CS41" i="3"/>
  <c r="AJ35" i="3"/>
  <c r="BM30" i="3"/>
  <c r="AG26" i="3"/>
  <c r="BI22" i="3"/>
  <c r="AC18" i="3"/>
  <c r="CD13" i="3"/>
  <c r="AW10" i="3"/>
  <c r="D64" i="2"/>
  <c r="D37" i="2"/>
  <c r="D126" i="1"/>
  <c r="D94" i="1"/>
  <c r="D55" i="1"/>
  <c r="D19" i="1"/>
  <c r="J51" i="19"/>
  <c r="E45" i="12"/>
  <c r="AD72" i="3"/>
  <c r="AQ60" i="3"/>
  <c r="CO52" i="3"/>
  <c r="CN45" i="3"/>
  <c r="V39" i="3"/>
  <c r="K35" i="3"/>
  <c r="BL30" i="3"/>
  <c r="G27" i="3"/>
  <c r="BT22" i="3"/>
  <c r="AM19" i="3"/>
  <c r="BP14" i="3"/>
  <c r="W11" i="3"/>
  <c r="C129" i="1"/>
  <c r="C91" i="1"/>
  <c r="C58" i="1"/>
  <c r="C16" i="1"/>
  <c r="F16" i="19"/>
  <c r="D45" i="12"/>
  <c r="H33" i="5"/>
  <c r="CL71" i="3"/>
  <c r="CK59" i="3"/>
  <c r="BR52" i="3"/>
  <c r="BT44" i="3"/>
  <c r="BA39" i="3"/>
  <c r="W34" i="3"/>
  <c r="CI30" i="3"/>
  <c r="S26" i="3"/>
  <c r="K22" i="3"/>
  <c r="AY18" i="3"/>
  <c r="G14" i="3"/>
  <c r="AI10" i="3"/>
  <c r="E67" i="27"/>
  <c r="K34" i="14"/>
  <c r="M65" i="6"/>
  <c r="G42" i="4"/>
  <c r="CF68" i="3"/>
  <c r="AO57" i="3"/>
  <c r="BX50" i="3"/>
  <c r="AR43" i="3"/>
  <c r="E38" i="3"/>
  <c r="W33" i="3"/>
  <c r="AA29" i="3"/>
  <c r="S25" i="3"/>
  <c r="K21" i="3"/>
  <c r="AY17" i="3"/>
  <c r="G13" i="3"/>
  <c r="BT8" i="3"/>
  <c r="E42" i="22"/>
  <c r="F44" i="13"/>
  <c r="I22" i="4"/>
  <c r="P62" i="3"/>
  <c r="M55" i="3"/>
  <c r="BD47" i="3"/>
  <c r="L42" i="3"/>
  <c r="G36" i="3"/>
  <c r="CR31" i="3"/>
  <c r="AM28" i="3"/>
  <c r="CN23" i="3"/>
  <c r="W20" i="3"/>
  <c r="AA16" i="3"/>
  <c r="BD11" i="3"/>
  <c r="K8" i="3"/>
  <c r="E14" i="19"/>
  <c r="N22" i="13"/>
  <c r="N12" i="6"/>
  <c r="H18" i="4"/>
  <c r="AO62" i="3"/>
  <c r="L55" i="3"/>
  <c r="BC47" i="3"/>
  <c r="CS40" i="3"/>
  <c r="BO35" i="3"/>
  <c r="BG31" i="3"/>
  <c r="CU27" i="3"/>
  <c r="BC23" i="3"/>
  <c r="W19" i="3"/>
  <c r="CI15" i="3"/>
  <c r="R12" i="3"/>
  <c r="BR8" i="3"/>
  <c r="G56" i="22"/>
  <c r="E45" i="14"/>
  <c r="D26" i="7"/>
  <c r="G15" i="5"/>
  <c r="BA72" i="3"/>
  <c r="AB63" i="3"/>
  <c r="J56" i="3"/>
  <c r="AC50" i="3"/>
  <c r="CO43" i="3"/>
  <c r="M39" i="3"/>
  <c r="CA34" i="3"/>
  <c r="AT31" i="3"/>
  <c r="BV27" i="3"/>
  <c r="AC24" i="3"/>
  <c r="CC20" i="3"/>
  <c r="AV17" i="3"/>
  <c r="AZ13" i="3"/>
  <c r="S10" i="3"/>
  <c r="E18" i="29"/>
  <c r="H12" i="19"/>
  <c r="E11" i="11"/>
  <c r="P9" i="4"/>
  <c r="CR62" i="3"/>
  <c r="I56" i="3"/>
  <c r="X49" i="3"/>
  <c r="BT43" i="3"/>
  <c r="BA38" i="3"/>
  <c r="BN34" i="3"/>
  <c r="BR30" i="3"/>
  <c r="BI27" i="3"/>
  <c r="CK23" i="3"/>
  <c r="BD20" i="3"/>
  <c r="BT16" i="3"/>
  <c r="BK13" i="3"/>
  <c r="CA9" i="3"/>
  <c r="I44" i="28"/>
  <c r="E22" i="15"/>
  <c r="D55" i="12"/>
  <c r="N11" i="6"/>
  <c r="O19" i="4"/>
  <c r="AA64" i="3"/>
  <c r="CB56" i="3"/>
  <c r="AV50" i="3"/>
  <c r="BN44" i="3"/>
  <c r="K39" i="3"/>
  <c r="AZ35" i="3"/>
  <c r="BC32" i="3"/>
  <c r="CD29" i="3"/>
  <c r="CS26" i="3"/>
  <c r="AM24" i="3"/>
  <c r="AP21" i="3"/>
  <c r="T19" i="3"/>
  <c r="BS16" i="3"/>
  <c r="BI14" i="3"/>
  <c r="AA12" i="3"/>
  <c r="BZ9" i="3"/>
  <c r="AF7" i="3"/>
  <c r="H58" i="2"/>
  <c r="H39" i="2"/>
  <c r="H22" i="2"/>
  <c r="F49" i="22"/>
  <c r="N30" i="6"/>
  <c r="T59" i="3"/>
  <c r="W44" i="3"/>
  <c r="AO31" i="3"/>
  <c r="CU21" i="3"/>
  <c r="BI11" i="3"/>
  <c r="E41" i="2"/>
  <c r="F80" i="1"/>
  <c r="H62" i="25"/>
  <c r="G70" i="4"/>
  <c r="H54" i="3"/>
  <c r="CI38" i="3"/>
  <c r="CC29" i="3"/>
  <c r="AQ19" i="3"/>
  <c r="BA9" i="3"/>
  <c r="G20" i="2"/>
  <c r="E64" i="1"/>
  <c r="F40" i="15"/>
  <c r="AU66" i="3"/>
  <c r="AP46" i="3"/>
  <c r="BW34" i="3"/>
  <c r="AJ25" i="3"/>
  <c r="AT15" i="3"/>
  <c r="F60" i="2"/>
  <c r="G111" i="1"/>
  <c r="G19" i="1"/>
  <c r="D65" i="11"/>
  <c r="AU63" i="3"/>
  <c r="BC45" i="3"/>
  <c r="AA33" i="3"/>
  <c r="CF24" i="3"/>
  <c r="CQ13" i="3"/>
  <c r="E56" i="2"/>
  <c r="F99" i="1"/>
  <c r="F15" i="1"/>
  <c r="M71" i="6"/>
  <c r="W63" i="3"/>
  <c r="BM44" i="3"/>
  <c r="BM33" i="3"/>
  <c r="Z24" i="3"/>
  <c r="CE15" i="3"/>
  <c r="G59" i="2"/>
  <c r="E111" i="1"/>
  <c r="E19" i="1"/>
  <c r="K41" i="13"/>
  <c r="BT56" i="3"/>
  <c r="AL42" i="3"/>
  <c r="BO30" i="3"/>
  <c r="AA22" i="3"/>
  <c r="CG12" i="3"/>
  <c r="F47" i="2"/>
  <c r="G94" i="1"/>
  <c r="E65" i="29"/>
  <c r="D20" i="10"/>
  <c r="AW67" i="3"/>
  <c r="CI47" i="3"/>
  <c r="M35" i="3"/>
  <c r="BS25" i="3"/>
  <c r="AE17" i="3"/>
  <c r="AO7" i="3"/>
  <c r="E7" i="2"/>
  <c r="F42" i="1"/>
  <c r="N49" i="14"/>
  <c r="T70" i="3"/>
  <c r="Z50" i="3"/>
  <c r="AY35" i="3"/>
  <c r="L26" i="3"/>
  <c r="BR16" i="3"/>
  <c r="AD8" i="3"/>
  <c r="E126" i="1"/>
  <c r="E46" i="1"/>
  <c r="F9" i="14"/>
  <c r="BO61" i="3"/>
  <c r="AR44" i="3"/>
  <c r="E32" i="3"/>
  <c r="BK22" i="3"/>
  <c r="W14" i="3"/>
  <c r="F54" i="2"/>
  <c r="G101" i="1"/>
  <c r="G9" i="1"/>
  <c r="AO32" i="3"/>
  <c r="E73" i="1"/>
  <c r="BN47" i="3"/>
  <c r="E54" i="2"/>
  <c r="BK62" i="3"/>
  <c r="P10" i="3"/>
  <c r="AG68" i="3"/>
  <c r="O10" i="3"/>
  <c r="H64" i="4"/>
  <c r="BM19" i="3"/>
  <c r="K52" i="22"/>
  <c r="AS29" i="3"/>
  <c r="F113" i="1"/>
  <c r="AW43" i="3"/>
  <c r="BN7" i="3"/>
  <c r="BK65" i="3"/>
  <c r="U15" i="3"/>
  <c r="D16" i="12"/>
  <c r="CT24" i="3"/>
  <c r="D26" i="20"/>
  <c r="CO36" i="3"/>
  <c r="X39" i="3"/>
  <c r="F19" i="3"/>
  <c r="G53" i="13"/>
  <c r="H17" i="3"/>
  <c r="E25" i="11"/>
  <c r="CS61" i="3"/>
  <c r="F114" i="1"/>
  <c r="BR68" i="3"/>
  <c r="CD46" i="3"/>
  <c r="N24" i="3"/>
  <c r="V16" i="3"/>
  <c r="E122" i="1"/>
  <c r="E26" i="1"/>
  <c r="AU57" i="3"/>
  <c r="G30" i="3"/>
  <c r="Y12" i="3"/>
  <c r="G81" i="1"/>
  <c r="AW24" i="3"/>
  <c r="E57" i="1"/>
  <c r="E38" i="2"/>
  <c r="R8" i="3"/>
  <c r="CH50" i="3"/>
  <c r="AT57" i="3"/>
  <c r="BO17" i="3"/>
  <c r="AU27" i="3"/>
  <c r="F49" i="1"/>
  <c r="F17" i="2"/>
  <c r="AC7" i="3"/>
  <c r="K15" i="3"/>
  <c r="F73" i="1"/>
  <c r="F57" i="1"/>
  <c r="AE55" i="3"/>
  <c r="N63" i="13"/>
  <c r="L16" i="28"/>
  <c r="J49" i="6"/>
  <c r="E69" i="25"/>
  <c r="F42" i="13"/>
  <c r="O16" i="4"/>
  <c r="G20" i="29"/>
  <c r="D52" i="14"/>
  <c r="H50" i="5"/>
  <c r="T64" i="3"/>
  <c r="AG51" i="3"/>
  <c r="G64" i="26"/>
  <c r="D8" i="16"/>
  <c r="D12" i="7"/>
  <c r="G24" i="5"/>
  <c r="CF71" i="3"/>
  <c r="W60" i="3"/>
  <c r="BE50" i="3"/>
  <c r="BC40" i="3"/>
  <c r="H17" i="20"/>
  <c r="D35" i="14"/>
  <c r="F30" i="11"/>
  <c r="F35" i="6"/>
  <c r="F61" i="4"/>
  <c r="F19" i="4"/>
  <c r="Q65" i="3"/>
  <c r="CS57" i="3"/>
  <c r="CQ47" i="3"/>
  <c r="AC41" i="3"/>
  <c r="E64" i="26"/>
  <c r="D33" i="21"/>
  <c r="D16" i="16"/>
  <c r="E14" i="14"/>
  <c r="E23" i="7"/>
  <c r="E45" i="4"/>
  <c r="BG70" i="3"/>
  <c r="AP63" i="3"/>
  <c r="AU58" i="3"/>
  <c r="AI46" i="3"/>
  <c r="BN39" i="3"/>
  <c r="I72" i="20"/>
  <c r="Q26" i="14"/>
  <c r="D47" i="7"/>
  <c r="D42" i="5"/>
  <c r="E38" i="24"/>
  <c r="G40" i="4"/>
  <c r="BI41" i="3"/>
  <c r="BB29" i="3"/>
  <c r="F17" i="3"/>
  <c r="Z9" i="3"/>
  <c r="D27" i="2"/>
  <c r="D83" i="1"/>
  <c r="I58" i="29"/>
  <c r="AG69" i="3"/>
  <c r="AT51" i="3"/>
  <c r="CE38" i="3"/>
  <c r="AN30" i="3"/>
  <c r="AV22" i="3"/>
  <c r="AR14" i="3"/>
  <c r="C86" i="1"/>
  <c r="C9" i="1"/>
  <c r="H17" i="5"/>
  <c r="BG50" i="3"/>
  <c r="BC37" i="3"/>
  <c r="CN25" i="3"/>
  <c r="AN17" i="3"/>
  <c r="K16" i="22"/>
  <c r="M25" i="6"/>
  <c r="O65" i="3"/>
  <c r="BM48" i="3"/>
  <c r="AF36" i="3"/>
  <c r="AN28" i="3"/>
  <c r="AV20" i="3"/>
  <c r="CC11" i="3"/>
  <c r="J39" i="19"/>
  <c r="CB71" i="3"/>
  <c r="Q47" i="3"/>
  <c r="CB35" i="3"/>
  <c r="AF23" i="3"/>
  <c r="BM14" i="3"/>
  <c r="D20" i="17"/>
  <c r="AQ71" i="3"/>
  <c r="CG52" i="3"/>
  <c r="I40" i="3"/>
  <c r="O27" i="3"/>
  <c r="CR18" i="3"/>
  <c r="AE11" i="3"/>
  <c r="E13" i="22"/>
  <c r="S54" i="4"/>
  <c r="BJ60" i="3"/>
  <c r="AN48" i="3"/>
  <c r="AY37" i="3"/>
  <c r="AU30" i="3"/>
  <c r="I20" i="3"/>
  <c r="AB13" i="3"/>
  <c r="E62" i="14"/>
  <c r="CE69" i="3"/>
  <c r="BD48" i="3"/>
  <c r="AX37" i="3"/>
  <c r="AX26" i="3"/>
  <c r="BE19" i="3"/>
  <c r="G9" i="3"/>
  <c r="D62" i="14"/>
  <c r="H37" i="5"/>
  <c r="Z63" i="3"/>
  <c r="CR42" i="3"/>
  <c r="BM34" i="3"/>
  <c r="J29" i="3"/>
  <c r="AZ23" i="3"/>
  <c r="BE18" i="3"/>
  <c r="BX11" i="3"/>
  <c r="H7" i="3"/>
  <c r="H37" i="2"/>
  <c r="D21" i="20"/>
  <c r="V57" i="3"/>
  <c r="AP30" i="3"/>
  <c r="BJ10" i="3"/>
  <c r="D35" i="18"/>
  <c r="S48" i="4"/>
  <c r="AV37" i="3"/>
  <c r="AI27" i="3"/>
  <c r="G7" i="3"/>
  <c r="E44" i="1"/>
  <c r="CB44" i="3"/>
  <c r="AK24" i="3"/>
  <c r="F52" i="2"/>
  <c r="N26" i="6"/>
  <c r="CD41" i="3"/>
  <c r="AB32" i="3"/>
  <c r="CR12" i="3"/>
  <c r="F91" i="1"/>
  <c r="BZ56" i="3"/>
  <c r="S31" i="3"/>
  <c r="AK13" i="3"/>
  <c r="E91" i="1"/>
  <c r="M25" i="4"/>
  <c r="CN37" i="3"/>
  <c r="CH11" i="3"/>
  <c r="G86" i="1"/>
  <c r="N70" i="6"/>
  <c r="S46" i="3"/>
  <c r="BT24" i="3"/>
  <c r="E67" i="2"/>
  <c r="E35" i="12"/>
  <c r="W67" i="3"/>
  <c r="BA33" i="3"/>
  <c r="BS15" i="3"/>
  <c r="E118" i="1"/>
  <c r="F36" i="13"/>
  <c r="BD29" i="3"/>
  <c r="BV11" i="3"/>
  <c r="G77" i="1"/>
  <c r="CU33" i="3"/>
  <c r="E22" i="2"/>
  <c r="E32" i="26"/>
  <c r="F42" i="20"/>
  <c r="P13" i="14"/>
  <c r="P13" i="19"/>
  <c r="O23" i="14"/>
  <c r="M20" i="28"/>
  <c r="J56" i="6"/>
  <c r="AN70" i="3"/>
  <c r="S8" i="14"/>
  <c r="I27" i="4"/>
  <c r="F54" i="29"/>
  <c r="E61" i="14"/>
  <c r="H52" i="5"/>
  <c r="AF64" i="3"/>
  <c r="BE51" i="3"/>
  <c r="D12" i="27"/>
  <c r="N18" i="19"/>
  <c r="D35" i="8"/>
  <c r="G26" i="5"/>
  <c r="CR71" i="3"/>
  <c r="BE62" i="3"/>
  <c r="BQ50" i="3"/>
  <c r="CA40" i="3"/>
  <c r="D26" i="21"/>
  <c r="R36" i="14"/>
  <c r="D34" i="11"/>
  <c r="F36" i="6"/>
  <c r="L62" i="4"/>
  <c r="F25" i="4"/>
  <c r="CK65" i="3"/>
  <c r="L58" i="3"/>
  <c r="J48" i="3"/>
  <c r="BA41" i="3"/>
  <c r="E35" i="27"/>
  <c r="G14" i="22"/>
  <c r="E44" i="16"/>
  <c r="F15" i="14"/>
  <c r="E23" i="13"/>
  <c r="E27" i="7"/>
  <c r="E47" i="4"/>
  <c r="BS70" i="3"/>
  <c r="BB63" i="3"/>
  <c r="BG58" i="3"/>
  <c r="CL51" i="3"/>
  <c r="CE46" i="3"/>
  <c r="BZ39" i="3"/>
  <c r="G69" i="26"/>
  <c r="F38" i="21"/>
  <c r="L14" i="19"/>
  <c r="H29" i="14"/>
  <c r="M17" i="13"/>
  <c r="D46" i="8"/>
  <c r="D43" i="6"/>
  <c r="D44" i="5"/>
  <c r="P59" i="4"/>
  <c r="H10" i="25"/>
  <c r="G57" i="13"/>
  <c r="S42" i="4"/>
  <c r="BY60" i="3"/>
  <c r="G48" i="3"/>
  <c r="CC41" i="3"/>
  <c r="BI34" i="3"/>
  <c r="BA30" i="3"/>
  <c r="BR25" i="3"/>
  <c r="CH21" i="3"/>
  <c r="BZ17" i="3"/>
  <c r="BR13" i="3"/>
  <c r="AL9" i="3"/>
  <c r="D63" i="2"/>
  <c r="D28" i="2"/>
  <c r="D125" i="1"/>
  <c r="D84" i="1"/>
  <c r="D54" i="1"/>
  <c r="D7" i="1"/>
  <c r="P41" i="19"/>
  <c r="D7" i="10"/>
  <c r="BC71" i="3"/>
  <c r="AP59" i="3"/>
  <c r="BL51" i="3"/>
  <c r="P45" i="3"/>
  <c r="CU38" i="3"/>
  <c r="CS33" i="3"/>
  <c r="AZ30" i="3"/>
  <c r="CO25" i="3"/>
  <c r="BH22" i="3"/>
  <c r="CK17" i="3"/>
  <c r="BD14" i="3"/>
  <c r="L10" i="3"/>
  <c r="C128" i="1"/>
  <c r="C87" i="1"/>
  <c r="C57" i="1"/>
  <c r="C10" i="1"/>
  <c r="G33" i="15"/>
  <c r="D47" i="11"/>
  <c r="H25" i="5"/>
  <c r="BE68" i="3"/>
  <c r="BM59" i="3"/>
  <c r="BY50" i="3"/>
  <c r="BD44" i="3"/>
  <c r="BU37" i="3"/>
  <c r="K34" i="3"/>
  <c r="AZ29" i="3"/>
  <c r="G26" i="3"/>
  <c r="BH21" i="3"/>
  <c r="AM18" i="3"/>
  <c r="BD13" i="3"/>
  <c r="BH9" i="3"/>
  <c r="H54" i="25"/>
  <c r="T28" i="14"/>
  <c r="M29" i="6"/>
  <c r="M39" i="4"/>
  <c r="AY65" i="3"/>
  <c r="Q57" i="3"/>
  <c r="CH48" i="3"/>
  <c r="X43" i="3"/>
  <c r="AR36" i="3"/>
  <c r="K33" i="3"/>
  <c r="AZ28" i="3"/>
  <c r="G25" i="3"/>
  <c r="BH20" i="3"/>
  <c r="AZ16" i="3"/>
  <c r="BD12" i="3"/>
  <c r="BH8" i="3"/>
  <c r="D49" i="19"/>
  <c r="K33" i="13"/>
  <c r="S72" i="3"/>
  <c r="CG61" i="3"/>
  <c r="K53" i="3"/>
  <c r="AL47" i="3"/>
  <c r="AT40" i="3"/>
  <c r="CN35" i="3"/>
  <c r="AV31" i="3"/>
  <c r="AA28" i="3"/>
  <c r="AR23" i="3"/>
  <c r="AV19" i="3"/>
  <c r="AZ15" i="3"/>
  <c r="AR11" i="3"/>
  <c r="I51" i="29"/>
  <c r="D69" i="18"/>
  <c r="D29" i="11"/>
  <c r="N8" i="6"/>
  <c r="CA71" i="3"/>
  <c r="O62" i="3"/>
  <c r="I53" i="3"/>
  <c r="AG47" i="3"/>
  <c r="Y40" i="3"/>
  <c r="BC35" i="3"/>
  <c r="K31" i="3"/>
  <c r="AA27" i="3"/>
  <c r="G23" i="3"/>
  <c r="K19" i="3"/>
  <c r="AA15" i="3"/>
  <c r="CA11" i="3"/>
  <c r="CE7" i="3"/>
  <c r="I27" i="22"/>
  <c r="Q14" i="14"/>
  <c r="M72" i="6"/>
  <c r="M57" i="4"/>
  <c r="Q72" i="3"/>
  <c r="BZ61" i="3"/>
  <c r="BG55" i="3"/>
  <c r="BI48" i="3"/>
  <c r="BU43" i="3"/>
  <c r="R38" i="3"/>
  <c r="BC34" i="3"/>
  <c r="BG30" i="3"/>
  <c r="BJ27" i="3"/>
  <c r="BN23" i="3"/>
  <c r="BE20" i="3"/>
  <c r="BI16" i="3"/>
  <c r="AN13" i="3"/>
  <c r="BD9" i="3"/>
  <c r="M44" i="28"/>
  <c r="D68" i="14"/>
  <c r="D35" i="10"/>
  <c r="BQ71" i="3"/>
  <c r="AM62" i="3"/>
  <c r="AI54" i="3"/>
  <c r="BZ48" i="3"/>
  <c r="CC42" i="3"/>
  <c r="Q38" i="3"/>
  <c r="BO33" i="3"/>
  <c r="BF30" i="3"/>
  <c r="CT26" i="3"/>
  <c r="BM23" i="3"/>
  <c r="BQ19" i="3"/>
  <c r="BH16" i="3"/>
  <c r="BX12" i="3"/>
  <c r="BC9" i="3"/>
  <c r="I30" i="25"/>
  <c r="T67" i="14"/>
  <c r="F25" i="11"/>
  <c r="H69" i="5"/>
  <c r="CA72" i="3"/>
  <c r="AZ63" i="3"/>
  <c r="BE55" i="3"/>
  <c r="E50" i="3"/>
  <c r="S43" i="3"/>
  <c r="BT38" i="3"/>
  <c r="BY34" i="3"/>
  <c r="AE32" i="3"/>
  <c r="V29" i="3"/>
  <c r="CG26" i="3"/>
  <c r="BL23" i="3"/>
  <c r="AD21" i="3"/>
  <c r="BQ18" i="3"/>
  <c r="BG16" i="3"/>
  <c r="M14" i="3"/>
  <c r="O12" i="3"/>
  <c r="AD9" i="3"/>
  <c r="T7" i="3"/>
  <c r="H54" i="2"/>
  <c r="H38" i="2"/>
  <c r="H18" i="2"/>
  <c r="E45" i="21"/>
  <c r="H72" i="4"/>
  <c r="U58" i="3"/>
  <c r="Z41" i="3"/>
  <c r="CL30" i="3"/>
  <c r="E19" i="3"/>
  <c r="M11" i="3"/>
  <c r="E25" i="2"/>
  <c r="F72" i="1"/>
  <c r="Q36" i="19"/>
  <c r="M59" i="4"/>
  <c r="BM50" i="3"/>
  <c r="O38" i="3"/>
  <c r="CE27" i="3"/>
  <c r="CN18" i="3"/>
  <c r="BC7" i="3"/>
  <c r="G16" i="2"/>
  <c r="E48" i="1"/>
  <c r="L60" i="14"/>
  <c r="M61" i="3"/>
  <c r="BD45" i="3"/>
  <c r="BY32" i="3"/>
  <c r="CG24" i="3"/>
  <c r="AV13" i="3"/>
  <c r="F56" i="2"/>
  <c r="G95" i="1"/>
  <c r="G15" i="1"/>
  <c r="N42" i="6"/>
  <c r="AB62" i="3"/>
  <c r="BE42" i="3"/>
  <c r="BX32" i="3"/>
  <c r="CH22" i="3"/>
  <c r="AU13" i="3"/>
  <c r="E40" i="2"/>
  <c r="F95" i="1"/>
  <c r="D69" i="26"/>
  <c r="M55" i="6"/>
  <c r="BY57" i="3"/>
  <c r="CL43" i="3"/>
  <c r="BO31" i="3"/>
  <c r="BW23" i="3"/>
  <c r="CG13" i="3"/>
  <c r="G55" i="2"/>
  <c r="E95" i="1"/>
  <c r="E15" i="1"/>
  <c r="O45" i="4"/>
  <c r="BU55" i="3"/>
  <c r="BN38" i="3"/>
  <c r="S30" i="3"/>
  <c r="AC20" i="3"/>
  <c r="AK12" i="3"/>
  <c r="F31" i="2"/>
  <c r="G90" i="1"/>
  <c r="D27" i="23"/>
  <c r="E50" i="7"/>
  <c r="E47" i="3"/>
  <c r="O33" i="3"/>
  <c r="W25" i="3"/>
  <c r="AG15" i="3"/>
  <c r="E71" i="2"/>
  <c r="F34" i="1"/>
  <c r="G37" i="13"/>
  <c r="AZ34" i="3"/>
  <c r="G66" i="2"/>
  <c r="K57" i="13"/>
  <c r="BQ43" i="3"/>
  <c r="O22" i="3"/>
  <c r="F50" i="2"/>
  <c r="E21" i="20"/>
  <c r="CS35" i="3"/>
  <c r="AX47" i="3"/>
  <c r="Q8" i="3"/>
  <c r="D22" i="7"/>
  <c r="AZ40" i="3"/>
  <c r="AX60" i="3"/>
  <c r="M63" i="6"/>
  <c r="M47" i="6"/>
  <c r="S67" i="14"/>
  <c r="S40" i="4"/>
  <c r="F45" i="21"/>
  <c r="L29" i="6"/>
  <c r="N12" i="13"/>
  <c r="BZ51" i="3"/>
  <c r="F62" i="26"/>
  <c r="D55" i="17"/>
  <c r="G16" i="13"/>
  <c r="D42" i="6"/>
  <c r="D59" i="4"/>
  <c r="M46" i="13"/>
  <c r="AQ59" i="3"/>
  <c r="CH47" i="3"/>
  <c r="AW34" i="3"/>
  <c r="BF25" i="3"/>
  <c r="BV21" i="3"/>
  <c r="BF13" i="3"/>
  <c r="D62" i="2"/>
  <c r="D124" i="1"/>
  <c r="D53" i="1"/>
  <c r="D18" i="9"/>
  <c r="R59" i="3"/>
  <c r="E44" i="3"/>
  <c r="CG33" i="3"/>
  <c r="CC25" i="3"/>
  <c r="BY17" i="3"/>
  <c r="CS9" i="3"/>
  <c r="C127" i="1"/>
  <c r="C51" i="1"/>
  <c r="F11" i="15"/>
  <c r="E64" i="7"/>
  <c r="U68" i="3"/>
  <c r="AO59" i="3"/>
  <c r="AJ44" i="3"/>
  <c r="CR33" i="3"/>
  <c r="AN29" i="3"/>
  <c r="AV21" i="3"/>
  <c r="AR13" i="3"/>
  <c r="AV9" i="3"/>
  <c r="S23" i="14"/>
  <c r="S36" i="4"/>
  <c r="CL56" i="3"/>
  <c r="H43" i="3"/>
  <c r="CR32" i="3"/>
  <c r="AF24" i="3"/>
  <c r="AN16" i="3"/>
  <c r="AV8" i="3"/>
  <c r="F28" i="13"/>
  <c r="BB61" i="3"/>
  <c r="CH52" i="3"/>
  <c r="Z40" i="3"/>
  <c r="AJ31" i="3"/>
  <c r="AB27" i="3"/>
  <c r="AJ19" i="3"/>
  <c r="AF11" i="3"/>
  <c r="I24" i="29"/>
  <c r="H71" i="5"/>
  <c r="CA61" i="3"/>
  <c r="O47" i="3"/>
  <c r="CB34" i="3"/>
  <c r="CR30" i="3"/>
  <c r="AF22" i="3"/>
  <c r="AZ14" i="3"/>
  <c r="BS7" i="3"/>
  <c r="G65" i="13"/>
  <c r="M56" i="6"/>
  <c r="BZ71" i="3"/>
  <c r="BH54" i="3"/>
  <c r="BE43" i="3"/>
  <c r="G34" i="3"/>
  <c r="AX27" i="3"/>
  <c r="R23" i="3"/>
  <c r="AW16" i="3"/>
  <c r="H9" i="3"/>
  <c r="G40" i="26"/>
  <c r="D48" i="9"/>
  <c r="R61" i="3"/>
  <c r="K54" i="3"/>
  <c r="I42" i="3"/>
  <c r="BC33" i="3"/>
  <c r="AT30" i="3"/>
  <c r="Q23" i="3"/>
  <c r="AV16" i="3"/>
  <c r="I14" i="25"/>
  <c r="D58" i="8"/>
  <c r="AQ72" i="3"/>
  <c r="BF54" i="3"/>
  <c r="S49" i="3"/>
  <c r="AZ38" i="3"/>
  <c r="S32" i="3"/>
  <c r="BU26" i="3"/>
  <c r="R21" i="3"/>
  <c r="AU16" i="3"/>
  <c r="CT13" i="3"/>
  <c r="R9" i="3"/>
  <c r="H53" i="2"/>
  <c r="H17" i="2"/>
  <c r="T50" i="4"/>
  <c r="AY40" i="3"/>
  <c r="BB18" i="3"/>
  <c r="F68" i="1"/>
  <c r="CA49" i="3"/>
  <c r="AR18" i="3"/>
  <c r="G12" i="2"/>
  <c r="H36" i="14"/>
  <c r="CO59" i="3"/>
  <c r="AC32" i="3"/>
  <c r="CS12" i="3"/>
  <c r="G91" i="1"/>
  <c r="G61" i="3"/>
  <c r="AL22" i="3"/>
  <c r="E36" i="2"/>
  <c r="H46" i="25"/>
  <c r="M39" i="6"/>
  <c r="R43" i="3"/>
  <c r="AA23" i="3"/>
  <c r="G51" i="2"/>
  <c r="E11" i="1"/>
  <c r="BV54" i="3"/>
  <c r="BZ19" i="3"/>
  <c r="F27" i="2"/>
  <c r="H20" i="22"/>
  <c r="BZ60" i="3"/>
  <c r="BL32" i="3"/>
  <c r="CD14" i="3"/>
  <c r="F110" i="1"/>
  <c r="T45" i="3"/>
  <c r="BK23" i="3"/>
  <c r="G62" i="2"/>
  <c r="E22" i="1"/>
  <c r="V42" i="3"/>
  <c r="BL21" i="3"/>
  <c r="F46" i="2"/>
  <c r="N66" i="14"/>
  <c r="E41" i="1"/>
  <c r="F27" i="26"/>
  <c r="H40" i="20"/>
  <c r="F19" i="26"/>
  <c r="G32" i="19"/>
  <c r="F14" i="11"/>
  <c r="AB12" i="3"/>
  <c r="E21" i="2"/>
  <c r="G11" i="1"/>
  <c r="BP29" i="3"/>
  <c r="F30" i="1"/>
  <c r="AV56" i="3"/>
  <c r="AY22" i="3"/>
  <c r="D25" i="26"/>
  <c r="E25" i="29"/>
  <c r="I65" i="25"/>
  <c r="L21" i="6"/>
  <c r="E28" i="4"/>
  <c r="D51" i="23"/>
  <c r="J14" i="6"/>
  <c r="E65" i="25"/>
  <c r="F34" i="13"/>
  <c r="I15" i="4"/>
  <c r="J32" i="28"/>
  <c r="H63" i="13"/>
  <c r="H30" i="5"/>
  <c r="H64" i="3"/>
  <c r="V50" i="3"/>
  <c r="F57" i="26"/>
  <c r="G42" i="15"/>
  <c r="G70" i="6"/>
  <c r="S59" i="4"/>
  <c r="BT71" i="3"/>
  <c r="K60" i="3"/>
  <c r="AU48" i="3"/>
  <c r="AR39" i="3"/>
  <c r="O49" i="19"/>
  <c r="P33" i="14"/>
  <c r="F26" i="11"/>
  <c r="F34" i="6"/>
  <c r="F59" i="4"/>
  <c r="L18" i="4"/>
  <c r="E65" i="3"/>
  <c r="CG57" i="3"/>
  <c r="CE47" i="3"/>
  <c r="CA39" i="3"/>
  <c r="G42" i="26"/>
  <c r="G53" i="20"/>
  <c r="D12" i="15"/>
  <c r="H13" i="14"/>
  <c r="E65" i="12"/>
  <c r="E19" i="7"/>
  <c r="E43" i="4"/>
  <c r="AI70" i="3"/>
  <c r="AD63" i="3"/>
  <c r="AI58" i="3"/>
  <c r="BB51" i="3"/>
  <c r="W46" i="3"/>
  <c r="BB39" i="3"/>
  <c r="K58" i="25"/>
  <c r="H67" i="20"/>
  <c r="D44" i="16"/>
  <c r="U15" i="14"/>
  <c r="E15" i="13"/>
  <c r="D31" i="7"/>
  <c r="D41" i="6"/>
  <c r="D40" i="5"/>
  <c r="P57" i="4"/>
  <c r="D26" i="23"/>
  <c r="G41" i="13"/>
  <c r="S34" i="4"/>
  <c r="S59" i="3"/>
  <c r="BM47" i="3"/>
  <c r="N40" i="3"/>
  <c r="AK34" i="3"/>
  <c r="AP29" i="3"/>
  <c r="CE24" i="3"/>
  <c r="BJ21" i="3"/>
  <c r="CA16" i="3"/>
  <c r="AT13" i="3"/>
  <c r="N9" i="3"/>
  <c r="D61" i="2"/>
  <c r="D26" i="2"/>
  <c r="D123" i="1"/>
  <c r="D82" i="1"/>
  <c r="D52" i="1"/>
  <c r="I31" i="29"/>
  <c r="E15" i="16"/>
  <c r="D29" i="8"/>
  <c r="BF68" i="3"/>
  <c r="AR57" i="3"/>
  <c r="Y51" i="3"/>
  <c r="CD43" i="3"/>
  <c r="BK38" i="3"/>
  <c r="BU33" i="3"/>
  <c r="AB30" i="3"/>
  <c r="BQ25" i="3"/>
  <c r="AJ22" i="3"/>
  <c r="BM17" i="3"/>
  <c r="AF14" i="3"/>
  <c r="CG9" i="3"/>
  <c r="C121" i="1"/>
  <c r="C85" i="1"/>
  <c r="C49" i="1"/>
  <c r="D26" i="26"/>
  <c r="T64" i="14"/>
  <c r="E46" i="7"/>
  <c r="H9" i="5"/>
  <c r="CD67" i="3"/>
  <c r="Q59" i="3"/>
  <c r="AL50" i="3"/>
  <c r="T44" i="3"/>
  <c r="AN37" i="3"/>
  <c r="CF33" i="3"/>
  <c r="AB29" i="3"/>
  <c r="T25" i="3"/>
  <c r="AJ21" i="3"/>
  <c r="AB17" i="3"/>
  <c r="BQ12" i="3"/>
  <c r="AJ9" i="3"/>
  <c r="G66" i="21"/>
  <c r="N19" i="14"/>
  <c r="M21" i="6"/>
  <c r="G34" i="4"/>
  <c r="BX64" i="3"/>
  <c r="BN56" i="3"/>
  <c r="AQ48" i="3"/>
  <c r="CG42" i="3"/>
  <c r="T36" i="3"/>
  <c r="X32" i="3"/>
  <c r="AB28" i="3"/>
  <c r="T24" i="3"/>
  <c r="BU19" i="3"/>
  <c r="AB16" i="3"/>
  <c r="BQ11" i="3"/>
  <c r="AJ8" i="3"/>
  <c r="P29" i="19"/>
  <c r="K17" i="13"/>
  <c r="AR71" i="3"/>
  <c r="AB61" i="3"/>
  <c r="BL52" i="3"/>
  <c r="CN46" i="3"/>
  <c r="J40" i="3"/>
  <c r="H35" i="3"/>
  <c r="X31" i="3"/>
  <c r="P27" i="3"/>
  <c r="BE22" i="3"/>
  <c r="X19" i="3"/>
  <c r="BA14" i="3"/>
  <c r="T11" i="3"/>
  <c r="F69" i="28"/>
  <c r="E43" i="16"/>
  <c r="D50" i="10"/>
  <c r="H63" i="5"/>
  <c r="G71" i="3"/>
  <c r="BA61" i="3"/>
  <c r="BK52" i="3"/>
  <c r="BM45" i="3"/>
  <c r="CH39" i="3"/>
  <c r="BP34" i="3"/>
  <c r="X30" i="3"/>
  <c r="BX26" i="3"/>
  <c r="T22" i="3"/>
  <c r="CF18" i="3"/>
  <c r="AN14" i="3"/>
  <c r="S11" i="3"/>
  <c r="BG7" i="3"/>
  <c r="F59" i="21"/>
  <c r="M54" i="13"/>
  <c r="M52" i="6"/>
  <c r="G52" i="4"/>
  <c r="AP71" i="3"/>
  <c r="AE60" i="3"/>
  <c r="AJ54" i="3"/>
  <c r="R48" i="3"/>
  <c r="AK43" i="3"/>
  <c r="AJ37" i="3"/>
  <c r="CN33" i="3"/>
  <c r="AI30" i="3"/>
  <c r="AL27" i="3"/>
  <c r="F23" i="3"/>
  <c r="CD19" i="3"/>
  <c r="AK16" i="3"/>
  <c r="P13" i="3"/>
  <c r="CO8" i="3"/>
  <c r="J62" i="25"/>
  <c r="T55" i="14"/>
  <c r="D59" i="8"/>
  <c r="AU69" i="3"/>
  <c r="CK60" i="3"/>
  <c r="CH53" i="3"/>
  <c r="AL48" i="3"/>
  <c r="CH41" i="3"/>
  <c r="AF37" i="3"/>
  <c r="AQ33" i="3"/>
  <c r="AH30" i="3"/>
  <c r="AL26" i="3"/>
  <c r="E23" i="3"/>
  <c r="AS19" i="3"/>
  <c r="AJ16" i="3"/>
  <c r="P12" i="3"/>
  <c r="CN8" i="3"/>
  <c r="D63" i="23"/>
  <c r="S55" i="14"/>
  <c r="E38" i="7"/>
  <c r="H29" i="5"/>
  <c r="G72" i="3"/>
  <c r="CL62" i="3"/>
  <c r="AH54" i="3"/>
  <c r="CT48" i="3"/>
  <c r="CB42" i="3"/>
  <c r="AJ38" i="3"/>
  <c r="BA34" i="3"/>
  <c r="CN31" i="3"/>
  <c r="CE28" i="3"/>
  <c r="BI26" i="3"/>
  <c r="AN23" i="3"/>
  <c r="F21" i="3"/>
  <c r="AS18" i="3"/>
  <c r="AI16" i="3"/>
  <c r="CH13" i="3"/>
  <c r="BL11" i="3"/>
  <c r="F9" i="3"/>
  <c r="H72" i="2"/>
  <c r="H52" i="2"/>
  <c r="H36" i="2"/>
  <c r="H16" i="2"/>
  <c r="F44" i="19"/>
  <c r="H40" i="4"/>
  <c r="W56" i="3"/>
  <c r="BX39" i="3"/>
  <c r="AQ29" i="3"/>
  <c r="F18" i="3"/>
  <c r="N10" i="3"/>
  <c r="E17" i="2"/>
  <c r="F64" i="1"/>
  <c r="E45" i="15"/>
  <c r="G38" i="4"/>
  <c r="CS48" i="3"/>
  <c r="CA36" i="3"/>
  <c r="CF26" i="3"/>
  <c r="CO17" i="3"/>
  <c r="G72" i="2"/>
  <c r="G8" i="2"/>
  <c r="E40" i="1"/>
  <c r="Q16" i="14"/>
  <c r="CQ57" i="3"/>
  <c r="H44" i="3"/>
  <c r="BZ31" i="3"/>
  <c r="CH23" i="3"/>
  <c r="AW12" i="3"/>
  <c r="F48" i="2"/>
  <c r="G87" i="1"/>
  <c r="G7" i="1"/>
  <c r="N10" i="6"/>
  <c r="CN59" i="3"/>
  <c r="J41" i="3"/>
  <c r="BY31" i="3"/>
  <c r="CI21" i="3"/>
  <c r="AV12" i="3"/>
  <c r="E32" i="2"/>
  <c r="F87" i="1"/>
  <c r="D62" i="23"/>
  <c r="M23" i="6"/>
  <c r="CA55" i="3"/>
  <c r="AQ42" i="3"/>
  <c r="BP30" i="3"/>
  <c r="BX22" i="3"/>
  <c r="CH12" i="3"/>
  <c r="G47" i="2"/>
  <c r="E87" i="1"/>
  <c r="E7" i="1"/>
  <c r="M17" i="4"/>
  <c r="CE53" i="3"/>
  <c r="AC37" i="3"/>
  <c r="T29" i="3"/>
  <c r="AD19" i="3"/>
  <c r="AL11" i="3"/>
  <c r="F23" i="2"/>
  <c r="G82" i="1"/>
  <c r="E62" i="20"/>
  <c r="N54" i="6"/>
  <c r="BP59" i="3"/>
  <c r="AH45" i="3"/>
  <c r="P32" i="3"/>
  <c r="X24" i="3"/>
  <c r="AH14" i="3"/>
  <c r="E63" i="2"/>
  <c r="F106" i="1"/>
  <c r="F26" i="1"/>
  <c r="D44" i="9"/>
  <c r="BU65" i="3"/>
  <c r="AS44" i="3"/>
  <c r="E33" i="3"/>
  <c r="O23" i="3"/>
  <c r="W15" i="3"/>
  <c r="G58" i="2"/>
  <c r="E114" i="1"/>
  <c r="E18" i="1"/>
  <c r="E31" i="12"/>
  <c r="AW55" i="3"/>
  <c r="AU41" i="3"/>
  <c r="H29" i="3"/>
  <c r="P21" i="3"/>
  <c r="Z11" i="3"/>
  <c r="F42" i="2"/>
  <c r="G73" i="1"/>
  <c r="F52" i="13"/>
  <c r="BA20" i="3"/>
  <c r="E25" i="1"/>
  <c r="F30" i="3"/>
  <c r="G104" i="1"/>
  <c r="AF41" i="3"/>
  <c r="G53" i="2"/>
  <c r="X44" i="3"/>
  <c r="F53" i="2"/>
  <c r="W50" i="3"/>
  <c r="BS13" i="3"/>
  <c r="G62" i="4"/>
  <c r="AY23" i="3"/>
  <c r="F11" i="29"/>
  <c r="AL35" i="3"/>
  <c r="E113" i="1"/>
  <c r="BV52" i="3"/>
  <c r="E46" i="2"/>
  <c r="M51" i="4"/>
  <c r="O11" i="3"/>
  <c r="BU51" i="3"/>
  <c r="BJ22" i="3"/>
  <c r="CI63" i="3"/>
  <c r="H57" i="13"/>
  <c r="AN34" i="3"/>
  <c r="H41" i="20"/>
  <c r="AP32" i="3"/>
  <c r="F51" i="21"/>
  <c r="E23" i="29"/>
  <c r="G33" i="20"/>
  <c r="F70" i="4"/>
  <c r="E26" i="4"/>
  <c r="E50" i="20"/>
  <c r="J13" i="6"/>
  <c r="E61" i="25"/>
  <c r="D65" i="8"/>
  <c r="O14" i="4"/>
  <c r="E60" i="25"/>
  <c r="E62" i="13"/>
  <c r="H28" i="5"/>
  <c r="CO63" i="3"/>
  <c r="Y47" i="3"/>
  <c r="E50" i="26"/>
  <c r="I41" i="14"/>
  <c r="G68" i="6"/>
  <c r="G57" i="4"/>
  <c r="AX69" i="3"/>
  <c r="CF59" i="3"/>
  <c r="CR47" i="3"/>
  <c r="H39" i="3"/>
  <c r="I47" i="19"/>
  <c r="S19" i="14"/>
  <c r="D23" i="11"/>
  <c r="F32" i="6"/>
  <c r="L58" i="4"/>
  <c r="L8" i="4"/>
  <c r="BZ64" i="3"/>
  <c r="CU55" i="3"/>
  <c r="BG47" i="3"/>
  <c r="AQ39" i="3"/>
  <c r="K59" i="25"/>
  <c r="E43" i="20"/>
  <c r="M71" i="14"/>
  <c r="I10" i="14"/>
  <c r="D56" i="12"/>
  <c r="E11" i="7"/>
  <c r="E41" i="4"/>
  <c r="BT69" i="3"/>
  <c r="R63" i="3"/>
  <c r="CS56" i="3"/>
  <c r="F51" i="3"/>
  <c r="CG44" i="3"/>
  <c r="AP39" i="3"/>
  <c r="K50" i="25"/>
  <c r="G26" i="20"/>
  <c r="E24" i="16"/>
  <c r="D14" i="14"/>
  <c r="G10" i="13"/>
  <c r="D27" i="7"/>
  <c r="D39" i="6"/>
  <c r="D38" i="5"/>
  <c r="J54" i="4"/>
  <c r="I63" i="22"/>
  <c r="D50" i="7"/>
  <c r="AE72" i="3"/>
  <c r="V56" i="3"/>
  <c r="AQ47" i="3"/>
  <c r="BW39" i="3"/>
  <c r="AX33" i="3"/>
  <c r="R29" i="3"/>
  <c r="BS24" i="3"/>
  <c r="AL21" i="3"/>
  <c r="BO16" i="3"/>
  <c r="V13" i="3"/>
  <c r="CU8" i="3"/>
  <c r="D59" i="2"/>
  <c r="D25" i="2"/>
  <c r="D113" i="1"/>
  <c r="D81" i="1"/>
  <c r="D44" i="1"/>
  <c r="I35" i="28"/>
  <c r="E34" i="15"/>
  <c r="I50" i="4"/>
  <c r="CE67" i="3"/>
  <c r="T57" i="3"/>
  <c r="BH50" i="3"/>
  <c r="BN43" i="3"/>
  <c r="AA38" i="3"/>
  <c r="BI33" i="3"/>
  <c r="CK29" i="3"/>
  <c r="BE25" i="3"/>
  <c r="AW21" i="3"/>
  <c r="BA17" i="3"/>
  <c r="AS13" i="3"/>
  <c r="BU9" i="3"/>
  <c r="C118" i="1"/>
  <c r="C79" i="1"/>
  <c r="C47" i="1"/>
  <c r="I70" i="25"/>
  <c r="Q52" i="14"/>
  <c r="E30" i="7"/>
  <c r="H66" i="4"/>
  <c r="AT67" i="3"/>
  <c r="BN58" i="3"/>
  <c r="P50" i="3"/>
  <c r="CH42" i="3"/>
  <c r="Y37" i="3"/>
  <c r="CS32" i="3"/>
  <c r="P29" i="3"/>
  <c r="CO24" i="3"/>
  <c r="BI20" i="3"/>
  <c r="CK16" i="3"/>
  <c r="BE12" i="3"/>
  <c r="L9" i="3"/>
  <c r="D9" i="21"/>
  <c r="G8" i="14"/>
  <c r="M17" i="6"/>
  <c r="S28" i="4"/>
  <c r="AN64" i="3"/>
  <c r="BP54" i="3"/>
  <c r="Y48" i="3"/>
  <c r="AL41" i="3"/>
  <c r="H36" i="3"/>
  <c r="CS31" i="3"/>
  <c r="AO27" i="3"/>
  <c r="CO23" i="3"/>
  <c r="BI19" i="3"/>
  <c r="CK15" i="3"/>
  <c r="BE11" i="3"/>
  <c r="L8" i="3"/>
  <c r="Q21" i="19"/>
  <c r="N7" i="13"/>
  <c r="H71" i="3"/>
  <c r="AG59" i="3"/>
  <c r="AT52" i="3"/>
  <c r="AC45" i="3"/>
  <c r="CI39" i="3"/>
  <c r="CC34" i="3"/>
  <c r="AW30" i="3"/>
  <c r="BY26" i="3"/>
  <c r="AS22" i="3"/>
  <c r="CS18" i="3"/>
  <c r="AO14" i="3"/>
  <c r="CO10" i="3"/>
  <c r="J49" i="28"/>
  <c r="F28" i="15"/>
  <c r="D61" i="9"/>
  <c r="H7" i="5"/>
  <c r="BP70" i="3"/>
  <c r="AF59" i="3"/>
  <c r="AS52" i="3"/>
  <c r="AB45" i="3"/>
  <c r="BW38" i="3"/>
  <c r="AR34" i="3"/>
  <c r="L30" i="3"/>
  <c r="AZ26" i="3"/>
  <c r="H22" i="3"/>
  <c r="BH18" i="3"/>
  <c r="AB14" i="3"/>
  <c r="CN10" i="3"/>
  <c r="AU7" i="3"/>
  <c r="I51" i="20"/>
  <c r="G49" i="13"/>
  <c r="M44" i="6"/>
  <c r="M49" i="4"/>
  <c r="AE70" i="3"/>
  <c r="F60" i="3"/>
  <c r="CI53" i="3"/>
  <c r="CO47" i="3"/>
  <c r="CD42" i="3"/>
  <c r="R37" i="3"/>
  <c r="BP33" i="3"/>
  <c r="W30" i="3"/>
  <c r="CU26" i="3"/>
  <c r="CA22" i="3"/>
  <c r="BF19" i="3"/>
  <c r="Y16" i="3"/>
  <c r="BM12" i="3"/>
  <c r="CC8" i="3"/>
  <c r="J30" i="25"/>
  <c r="D50" i="14"/>
  <c r="O67" i="4"/>
  <c r="K69" i="3"/>
  <c r="AD60" i="3"/>
  <c r="BP53" i="3"/>
  <c r="BV47" i="3"/>
  <c r="BR41" i="3"/>
  <c r="CU36" i="3"/>
  <c r="AE33" i="3"/>
  <c r="CQ29" i="3"/>
  <c r="Z26" i="3"/>
  <c r="BZ22" i="3"/>
  <c r="AG19" i="3"/>
  <c r="CS15" i="3"/>
  <c r="CK11" i="3"/>
  <c r="BP8" i="3"/>
  <c r="F67" i="22"/>
  <c r="P27" i="19"/>
  <c r="J43" i="14"/>
  <c r="G45" i="25"/>
  <c r="J27" i="14"/>
  <c r="P26" i="4"/>
  <c r="I25" i="6"/>
  <c r="F72" i="22"/>
  <c r="T29" i="4"/>
  <c r="BC53" i="3"/>
  <c r="G40" i="21"/>
  <c r="G41" i="6"/>
  <c r="G21" i="4"/>
  <c r="AB55" i="3"/>
  <c r="E40" i="29"/>
  <c r="K60" i="13"/>
  <c r="F55" i="6"/>
  <c r="F41" i="4"/>
  <c r="BD62" i="3"/>
  <c r="S51" i="3"/>
  <c r="BF36" i="3"/>
  <c r="N49" i="19"/>
  <c r="H56" i="13"/>
  <c r="D61" i="8"/>
  <c r="CO72" i="3"/>
  <c r="CA62" i="3"/>
  <c r="O54" i="3"/>
  <c r="BW42" i="3"/>
  <c r="H67" i="22"/>
  <c r="J68" i="14"/>
  <c r="M41" i="13"/>
  <c r="D64" i="6"/>
  <c r="D26" i="5"/>
  <c r="P35" i="4"/>
  <c r="G51" i="5"/>
  <c r="AY52" i="3"/>
  <c r="BL38" i="3"/>
  <c r="CK30" i="3"/>
  <c r="K24" i="3"/>
  <c r="AQ16" i="3"/>
  <c r="BU10" i="3"/>
  <c r="D41" i="2"/>
  <c r="D107" i="1"/>
  <c r="D40" i="1"/>
  <c r="M70" i="19"/>
  <c r="O31" i="4"/>
  <c r="BQ56" i="3"/>
  <c r="AH46" i="3"/>
  <c r="V36" i="3"/>
  <c r="BB28" i="3"/>
  <c r="CT20" i="3"/>
  <c r="CN14" i="3"/>
  <c r="AX8" i="3"/>
  <c r="C75" i="1"/>
  <c r="C26" i="1"/>
  <c r="N50" i="13"/>
  <c r="S24" i="4"/>
  <c r="T56" i="3"/>
  <c r="K45" i="3"/>
  <c r="BR35" i="3"/>
  <c r="Q28" i="3"/>
  <c r="CQ22" i="3"/>
  <c r="AD15" i="3"/>
  <c r="BV7" i="3"/>
  <c r="N8" i="13"/>
  <c r="S60" i="4"/>
  <c r="BO60" i="3"/>
  <c r="BB46" i="3"/>
  <c r="AO38" i="3"/>
  <c r="AL30" i="3"/>
  <c r="AT22" i="3"/>
  <c r="BZ14" i="3"/>
  <c r="BG9" i="3"/>
  <c r="I45" i="14"/>
  <c r="AG70" i="3"/>
  <c r="BI55" i="3"/>
  <c r="CF42" i="3"/>
  <c r="AH33" i="3"/>
  <c r="BN25" i="3"/>
  <c r="AU20" i="3"/>
  <c r="R13" i="3"/>
  <c r="J14" i="28"/>
  <c r="H33" i="13"/>
  <c r="H26" i="4"/>
  <c r="BG56" i="3"/>
  <c r="BA44" i="3"/>
  <c r="F36" i="3"/>
  <c r="AW29" i="3"/>
  <c r="CC21" i="3"/>
  <c r="N16" i="3"/>
  <c r="AS9" i="3"/>
  <c r="Q13" i="19"/>
  <c r="M24" i="6"/>
  <c r="G8" i="4"/>
  <c r="BD58" i="3"/>
  <c r="BP46" i="3"/>
  <c r="AW39" i="3"/>
  <c r="U32" i="3"/>
  <c r="BL25" i="3"/>
  <c r="CQ18" i="3"/>
  <c r="BX13" i="3"/>
  <c r="I8" i="3"/>
  <c r="R17" i="14"/>
  <c r="P13" i="4"/>
  <c r="AF57" i="3"/>
  <c r="BG45" i="3"/>
  <c r="AB36" i="3"/>
  <c r="I31" i="3"/>
  <c r="AY25" i="3"/>
  <c r="AT18" i="3"/>
  <c r="CI13" i="3"/>
  <c r="U7" i="3"/>
  <c r="E64" i="13"/>
  <c r="N19" i="6"/>
  <c r="AT69" i="3"/>
  <c r="BC57" i="3"/>
  <c r="AR46" i="3"/>
  <c r="BK39" i="3"/>
  <c r="Q34" i="3"/>
  <c r="AG30" i="3"/>
  <c r="AX25" i="3"/>
  <c r="BN21" i="3"/>
  <c r="I18" i="3"/>
  <c r="CS14" i="3"/>
  <c r="BM10" i="3"/>
  <c r="BD7" i="3"/>
  <c r="H49" i="2"/>
  <c r="H25" i="2"/>
  <c r="N30" i="13"/>
  <c r="AN61" i="3"/>
  <c r="CN36" i="3"/>
  <c r="AW23" i="3"/>
  <c r="E69" i="2"/>
  <c r="F88" i="1"/>
  <c r="P17" i="14"/>
  <c r="E57" i="3"/>
  <c r="AC33" i="3"/>
  <c r="CL20" i="3"/>
  <c r="G60" i="2"/>
  <c r="E80" i="1"/>
  <c r="I48" i="4"/>
  <c r="M48" i="3"/>
  <c r="AE30" i="3"/>
  <c r="AR17" i="3"/>
  <c r="F20" i="2"/>
  <c r="G43" i="1"/>
  <c r="T58" i="4"/>
  <c r="H48" i="3"/>
  <c r="AF28" i="3"/>
  <c r="AS15" i="3"/>
  <c r="E20" i="2"/>
  <c r="F43" i="1"/>
  <c r="M35" i="4"/>
  <c r="U46" i="3"/>
  <c r="U29" i="3"/>
  <c r="AG17" i="3"/>
  <c r="G19" i="2"/>
  <c r="E43" i="1"/>
  <c r="BC70" i="3"/>
  <c r="BH44" i="3"/>
  <c r="BT25" i="3"/>
  <c r="CF13" i="3"/>
  <c r="F11" i="2"/>
  <c r="G22" i="1"/>
  <c r="T34" i="4"/>
  <c r="BC49" i="3"/>
  <c r="BN30" i="3"/>
  <c r="BZ18" i="3"/>
  <c r="E35" i="2"/>
  <c r="F54" i="1"/>
  <c r="M51" i="6"/>
  <c r="BJ53" i="3"/>
  <c r="BE29" i="3"/>
  <c r="BQ17" i="3"/>
  <c r="G46" i="2"/>
  <c r="E62" i="1"/>
  <c r="M7" i="4"/>
  <c r="CQ45" i="3"/>
  <c r="BF27" i="3"/>
  <c r="BR15" i="3"/>
  <c r="F14" i="2"/>
  <c r="G21" i="1"/>
  <c r="BG14" i="3"/>
  <c r="AS58" i="3"/>
  <c r="K46" i="19"/>
  <c r="J16" i="3"/>
  <c r="AS47" i="3"/>
  <c r="E21" i="1"/>
  <c r="BG25" i="3"/>
  <c r="M15" i="6"/>
  <c r="BM9" i="3"/>
  <c r="W57" i="3"/>
  <c r="E129" i="1"/>
  <c r="G29" i="3"/>
  <c r="G16" i="1"/>
  <c r="M13" i="3"/>
  <c r="F13" i="2"/>
  <c r="E125" i="1"/>
  <c r="J15" i="3"/>
  <c r="N50" i="6"/>
  <c r="BX8" i="3"/>
  <c r="E58" i="1"/>
  <c r="V15" i="3"/>
  <c r="BI12" i="3"/>
  <c r="AW54" i="3"/>
  <c r="L14" i="3"/>
  <c r="AA41" i="3"/>
  <c r="BI23" i="3"/>
  <c r="BZ72" i="3"/>
  <c r="AM53" i="3"/>
  <c r="E97" i="1"/>
  <c r="F11" i="28"/>
  <c r="BR14" i="3"/>
  <c r="E61" i="1"/>
  <c r="D12" i="12"/>
  <c r="E61" i="2"/>
  <c r="M27" i="4"/>
  <c r="CC28" i="3"/>
  <c r="L34" i="22"/>
  <c r="AG27" i="3"/>
  <c r="E67" i="20"/>
  <c r="BS27" i="3"/>
  <c r="M39" i="28"/>
  <c r="BU24" i="3"/>
  <c r="I63" i="19"/>
  <c r="CF43" i="3"/>
  <c r="CE13" i="3"/>
  <c r="F18" i="1"/>
  <c r="X14" i="3"/>
  <c r="S70" i="3"/>
  <c r="K26" i="3"/>
  <c r="I40" i="4"/>
  <c r="H28" i="3"/>
  <c r="N12" i="3"/>
  <c r="BK21" i="3"/>
  <c r="G65" i="2"/>
  <c r="K25" i="3"/>
  <c r="S7" i="3"/>
  <c r="BE52" i="3"/>
  <c r="F11" i="26"/>
  <c r="P71" i="3"/>
  <c r="F28" i="19"/>
  <c r="M68" i="3"/>
  <c r="T49" i="3"/>
  <c r="D53" i="22"/>
  <c r="F51" i="11"/>
  <c r="P67" i="4"/>
  <c r="AH69" i="3"/>
  <c r="BI36" i="3"/>
  <c r="AA20" i="3"/>
  <c r="AZ7" i="3"/>
  <c r="D96" i="1"/>
  <c r="T15" i="14"/>
  <c r="AX64" i="3"/>
  <c r="BH41" i="3"/>
  <c r="AE27" i="3"/>
  <c r="C112" i="1"/>
  <c r="N69" i="6"/>
  <c r="BV53" i="3"/>
  <c r="AW32" i="3"/>
  <c r="CT19" i="3"/>
  <c r="F35" i="28"/>
  <c r="CB43" i="3"/>
  <c r="Q27" i="3"/>
  <c r="G69" i="28"/>
  <c r="N50" i="3"/>
  <c r="CE32" i="3"/>
  <c r="BR9" i="3"/>
  <c r="BH55" i="3"/>
  <c r="AC25" i="3"/>
  <c r="AO13" i="3"/>
  <c r="G55" i="5"/>
  <c r="AF44" i="3"/>
  <c r="BA24" i="3"/>
  <c r="I38" i="22"/>
  <c r="K44" i="3"/>
  <c r="R22" i="3"/>
  <c r="H21" i="13"/>
  <c r="BK53" i="3"/>
  <c r="CB36" i="3"/>
  <c r="G20" i="3"/>
  <c r="Q10" i="3"/>
  <c r="E18" i="7"/>
  <c r="BD16" i="3"/>
  <c r="G53" i="5"/>
  <c r="AE31" i="3"/>
  <c r="M11" i="4"/>
  <c r="CU10" i="3"/>
  <c r="CG67" i="3"/>
  <c r="AH26" i="3"/>
  <c r="J27" i="19"/>
  <c r="AD37" i="3"/>
  <c r="F62" i="20"/>
  <c r="BJ35" i="3"/>
  <c r="CO71" i="3"/>
  <c r="BR26" i="3"/>
  <c r="H30" i="25"/>
  <c r="BW11" i="3"/>
  <c r="F33" i="26"/>
  <c r="BX9" i="3"/>
  <c r="E121" i="1"/>
  <c r="H25" i="14"/>
  <c r="AP31" i="3"/>
  <c r="G45" i="2"/>
  <c r="AX34" i="3"/>
  <c r="O22" i="14"/>
  <c r="W62" i="3"/>
  <c r="BD40" i="3"/>
  <c r="G30" i="5"/>
  <c r="BH47" i="3"/>
  <c r="K20" i="13"/>
  <c r="V72" i="3"/>
  <c r="P42" i="3"/>
  <c r="N49" i="13"/>
  <c r="CE58" i="3"/>
  <c r="N70" i="19"/>
  <c r="D25" i="6"/>
  <c r="I72" i="14"/>
  <c r="AU36" i="3"/>
  <c r="D72" i="2"/>
  <c r="D23" i="1"/>
  <c r="Y33" i="3"/>
  <c r="CE11" i="3"/>
  <c r="N65" i="6"/>
  <c r="AV40" i="3"/>
  <c r="CI18" i="3"/>
  <c r="BD72" i="3"/>
  <c r="E27" i="3"/>
  <c r="D56" i="27"/>
  <c r="T48" i="3"/>
  <c r="AX17" i="3"/>
  <c r="N44" i="6"/>
  <c r="CD32" i="3"/>
  <c r="M30" i="28"/>
  <c r="CT51" i="3"/>
  <c r="AJ29" i="3"/>
  <c r="AP11" i="3"/>
  <c r="CS51" i="3"/>
  <c r="BT28" i="3"/>
  <c r="F67" i="20"/>
  <c r="BK64" i="3"/>
  <c r="BO32" i="3"/>
  <c r="CN19" i="3"/>
  <c r="H40" i="2"/>
  <c r="CK31" i="3"/>
  <c r="G21" i="5"/>
  <c r="CB30" i="3"/>
  <c r="AO72" i="3"/>
  <c r="CF25" i="3"/>
  <c r="G36" i="14"/>
  <c r="AL66" i="3"/>
  <c r="BA7" i="3"/>
  <c r="E71" i="16"/>
  <c r="BL36" i="3"/>
  <c r="AN10" i="3"/>
  <c r="BS57" i="3"/>
  <c r="Z23" i="3"/>
  <c r="G16" i="15"/>
  <c r="AN39" i="3"/>
  <c r="AJ12" i="3"/>
  <c r="BO71" i="3"/>
  <c r="K27" i="3"/>
  <c r="G10" i="2"/>
  <c r="CT35" i="3"/>
  <c r="AB9" i="3"/>
  <c r="E89" i="1"/>
  <c r="G30" i="4"/>
  <c r="E34" i="7"/>
  <c r="BL46" i="3"/>
  <c r="AX23" i="3"/>
  <c r="Q19" i="3"/>
  <c r="G13" i="2"/>
  <c r="BN18" i="3"/>
  <c r="G28" i="1"/>
  <c r="AJ63" i="3"/>
  <c r="D57" i="5"/>
  <c r="CR61" i="3"/>
  <c r="CH70" i="3"/>
  <c r="M56" i="13"/>
  <c r="G64" i="3"/>
  <c r="F40" i="19"/>
  <c r="F34" i="5"/>
  <c r="AB54" i="3"/>
  <c r="K23" i="25"/>
  <c r="H36" i="13"/>
  <c r="CH67" i="3"/>
  <c r="J31" i="29"/>
  <c r="G53" i="14"/>
  <c r="D23" i="6"/>
  <c r="E25" i="14"/>
  <c r="W36" i="3"/>
  <c r="BX19" i="3"/>
  <c r="D71" i="2"/>
  <c r="D71" i="1"/>
  <c r="BW63" i="3"/>
  <c r="AG25" i="3"/>
  <c r="BS11" i="3"/>
  <c r="F32" i="19"/>
  <c r="N37" i="6"/>
  <c r="AI53" i="3"/>
  <c r="AS24" i="3"/>
  <c r="I15" i="20"/>
  <c r="AG53" i="3"/>
  <c r="AU33" i="3"/>
  <c r="AE13" i="3"/>
  <c r="I60" i="4"/>
  <c r="AH58" i="3"/>
  <c r="Y30" i="3"/>
  <c r="AL17" i="3"/>
  <c r="N20" i="6"/>
  <c r="CQ50" i="3"/>
  <c r="E25" i="3"/>
  <c r="AP12" i="3"/>
  <c r="G39" i="5"/>
  <c r="BX51" i="3"/>
  <c r="R35" i="3"/>
  <c r="CF17" i="3"/>
  <c r="F26" i="20"/>
  <c r="BA51" i="3"/>
  <c r="E35" i="3"/>
  <c r="M15" i="3"/>
  <c r="E26" i="20"/>
  <c r="E62" i="3"/>
  <c r="BH42" i="3"/>
  <c r="BP31" i="3"/>
  <c r="CB19" i="3"/>
  <c r="N13" i="3"/>
  <c r="H34" i="2"/>
  <c r="D21" i="4"/>
  <c r="AR28" i="3"/>
  <c r="CN70" i="3"/>
  <c r="I44" i="3"/>
  <c r="CT12" i="3"/>
  <c r="I59" i="28"/>
  <c r="CI22" i="3"/>
  <c r="G83" i="1"/>
  <c r="BY36" i="3"/>
  <c r="F79" i="1"/>
  <c r="AO9" i="3"/>
  <c r="P25" i="19"/>
  <c r="CA18" i="3"/>
  <c r="G66" i="1"/>
  <c r="Y23" i="3"/>
  <c r="I9" i="22"/>
  <c r="BL22" i="3"/>
  <c r="AX54" i="3"/>
  <c r="Q20" i="3"/>
  <c r="G65" i="1"/>
  <c r="F21" i="1"/>
  <c r="F33" i="1"/>
  <c r="F9" i="1"/>
  <c r="F89" i="1"/>
  <c r="AK62" i="3"/>
  <c r="N11" i="14"/>
  <c r="H39" i="13"/>
  <c r="M52" i="13"/>
  <c r="CO62" i="3"/>
  <c r="O37" i="19"/>
  <c r="F32" i="5"/>
  <c r="BY41" i="3"/>
  <c r="I65" i="14"/>
  <c r="BV67" i="3"/>
  <c r="E44" i="27"/>
  <c r="F40" i="11"/>
  <c r="D9" i="14"/>
  <c r="AF27" i="3"/>
  <c r="D65" i="2"/>
  <c r="J70" i="25"/>
  <c r="AN63" i="3"/>
  <c r="CI31" i="3"/>
  <c r="BG11" i="3"/>
  <c r="N23" i="19"/>
  <c r="BU49" i="3"/>
  <c r="BF23" i="3"/>
  <c r="M13" i="6"/>
  <c r="AU40" i="3"/>
  <c r="Y19" i="3"/>
  <c r="O57" i="4"/>
  <c r="M30" i="3"/>
  <c r="AH9" i="3"/>
  <c r="BV50" i="3"/>
  <c r="CL24" i="3"/>
  <c r="M22" i="13"/>
  <c r="BF51" i="3"/>
  <c r="AQ22" i="3"/>
  <c r="P65" i="19"/>
  <c r="N41" i="3"/>
  <c r="AE21" i="3"/>
  <c r="N71" i="6"/>
  <c r="AH51" i="3"/>
  <c r="T31" i="3"/>
  <c r="BP19" i="3"/>
  <c r="BK12" i="3"/>
  <c r="H30" i="2"/>
  <c r="D13" i="4"/>
  <c r="K13" i="3"/>
  <c r="CT64" i="3"/>
  <c r="CG25" i="3"/>
  <c r="E104" i="1"/>
  <c r="BZ36" i="3"/>
  <c r="F72" i="2"/>
  <c r="E68" i="13"/>
  <c r="BV34" i="3"/>
  <c r="E72" i="2"/>
  <c r="G21" i="13"/>
  <c r="CF53" i="3"/>
  <c r="G71" i="2"/>
  <c r="E63" i="16"/>
  <c r="BV48" i="3"/>
  <c r="AE18" i="3"/>
  <c r="G46" i="1"/>
  <c r="AA21" i="3"/>
  <c r="F98" i="1"/>
  <c r="P22" i="3"/>
  <c r="E90" i="1"/>
  <c r="CU34" i="3"/>
  <c r="F66" i="2"/>
  <c r="CU41" i="3"/>
  <c r="Z10" i="3"/>
  <c r="J10" i="25"/>
  <c r="G116" i="1"/>
  <c r="BB19" i="3"/>
  <c r="E30" i="2"/>
  <c r="G60" i="1"/>
  <c r="E13" i="1"/>
  <c r="G37" i="28"/>
  <c r="AZ59" i="3"/>
  <c r="D51" i="8"/>
  <c r="N36" i="13"/>
  <c r="H40" i="3"/>
  <c r="G31" i="4"/>
  <c r="P43" i="3"/>
  <c r="D65" i="9"/>
  <c r="Y69" i="3"/>
  <c r="AR38" i="3"/>
  <c r="Q57" i="14"/>
  <c r="E12" i="5"/>
  <c r="BV55" i="3"/>
  <c r="E32" i="27"/>
  <c r="F12" i="14"/>
  <c r="D18" i="6"/>
  <c r="J44" i="4"/>
  <c r="AZ19" i="3"/>
  <c r="D50" i="2"/>
  <c r="D67" i="1"/>
  <c r="N63" i="3"/>
  <c r="BW36" i="3"/>
  <c r="V24" i="3"/>
  <c r="AU11" i="3"/>
  <c r="C33" i="1"/>
  <c r="N17" i="6"/>
  <c r="AZ49" i="3"/>
  <c r="AL31" i="3"/>
  <c r="BZ15" i="3"/>
  <c r="G8" i="19"/>
  <c r="BG69" i="3"/>
  <c r="P39" i="3"/>
  <c r="AQ25" i="3"/>
  <c r="AG11" i="3"/>
  <c r="O33" i="4"/>
  <c r="BB44" i="3"/>
  <c r="CH29" i="3"/>
  <c r="AY16" i="3"/>
  <c r="R14" i="14"/>
  <c r="AC63" i="3"/>
  <c r="AM38" i="3"/>
  <c r="BZ24" i="3"/>
  <c r="AF10" i="3"/>
  <c r="L7" i="13"/>
  <c r="M33" i="4"/>
  <c r="CT63" i="3"/>
  <c r="O41" i="3"/>
  <c r="H33" i="3"/>
  <c r="G22" i="3"/>
  <c r="AQ10" i="3"/>
  <c r="I30" i="4"/>
  <c r="BL49" i="3"/>
  <c r="BD32" i="3"/>
  <c r="S21" i="3"/>
  <c r="H8" i="3"/>
  <c r="N67" i="6"/>
  <c r="BA59" i="3"/>
  <c r="AW41" i="3"/>
  <c r="H31" i="3"/>
  <c r="BY22" i="3"/>
  <c r="AV15" i="3"/>
  <c r="BC8" i="3"/>
  <c r="H29" i="2"/>
  <c r="BP72" i="3"/>
  <c r="AU25" i="3"/>
  <c r="F128" i="1"/>
  <c r="AY63" i="3"/>
  <c r="AK25" i="3"/>
  <c r="E96" i="1"/>
  <c r="Y36" i="3"/>
  <c r="F68" i="2"/>
  <c r="N46" i="13"/>
  <c r="Z34" i="3"/>
  <c r="E68" i="2"/>
  <c r="D33" i="10"/>
  <c r="CT52" i="3"/>
  <c r="AE19" i="3"/>
  <c r="M54" i="14"/>
  <c r="CK47" i="3"/>
  <c r="CB17" i="3"/>
  <c r="G42" i="1"/>
  <c r="BS56" i="3"/>
  <c r="BX20" i="3"/>
  <c r="E56" i="19"/>
  <c r="AX36" i="3"/>
  <c r="BY9" i="3"/>
  <c r="I48" i="14"/>
  <c r="AY34" i="3"/>
  <c r="F62" i="2"/>
  <c r="E39" i="3"/>
  <c r="N34" i="6"/>
  <c r="G44" i="19"/>
  <c r="BP43" i="3"/>
  <c r="AQ31" i="3"/>
  <c r="L10" i="19"/>
  <c r="BE71" i="3"/>
  <c r="F13" i="1"/>
  <c r="BY39" i="3"/>
  <c r="E33" i="26"/>
  <c r="L69" i="4"/>
  <c r="D34" i="4"/>
  <c r="X61" i="3"/>
  <c r="CT58" i="3"/>
  <c r="M24" i="13"/>
  <c r="BL55" i="3"/>
  <c r="N71" i="14"/>
  <c r="R57" i="4"/>
  <c r="BO51" i="3"/>
  <c r="E43" i="22"/>
  <c r="D32" i="12"/>
  <c r="AM66" i="3"/>
  <c r="Y44" i="3"/>
  <c r="Q29" i="19"/>
  <c r="D23" i="7"/>
  <c r="P43" i="4"/>
  <c r="BM61" i="3"/>
  <c r="BG24" i="3"/>
  <c r="BT11" i="3"/>
  <c r="D127" i="1"/>
  <c r="J38" i="25"/>
  <c r="BZ62" i="3"/>
  <c r="BX30" i="3"/>
  <c r="BB16" i="3"/>
  <c r="C101" i="1"/>
  <c r="N13" i="6"/>
  <c r="E48" i="3"/>
  <c r="AH23" i="3"/>
  <c r="AU10" i="3"/>
  <c r="G65" i="5"/>
  <c r="CS38" i="3"/>
  <c r="CI17" i="3"/>
  <c r="I28" i="4"/>
  <c r="AH44" i="3"/>
  <c r="BW28" i="3"/>
  <c r="AU8" i="3"/>
  <c r="T54" i="4"/>
  <c r="W38" i="3"/>
  <c r="BN24" i="3"/>
  <c r="K70" i="22"/>
  <c r="S30" i="4"/>
  <c r="CR40" i="3"/>
  <c r="CH27" i="3"/>
  <c r="BQ8" i="3"/>
  <c r="P27" i="4"/>
  <c r="L39" i="3"/>
  <c r="N26" i="3"/>
  <c r="BE7" i="3"/>
  <c r="N63" i="6"/>
  <c r="BN50" i="3"/>
  <c r="O36" i="3"/>
  <c r="L27" i="3"/>
  <c r="AR19" i="3"/>
  <c r="AQ8" i="3"/>
  <c r="H28" i="2"/>
  <c r="BX45" i="3"/>
  <c r="L12" i="3"/>
  <c r="AD62" i="3"/>
  <c r="CH24" i="3"/>
  <c r="E92" i="1"/>
  <c r="BV35" i="3"/>
  <c r="H25" i="13"/>
  <c r="AW51" i="3"/>
  <c r="E64" i="2"/>
  <c r="E54" i="7"/>
  <c r="BL34" i="3"/>
  <c r="CB18" i="3"/>
  <c r="G63" i="2"/>
  <c r="L30" i="14"/>
  <c r="F47" i="3"/>
  <c r="R31" i="3"/>
  <c r="AF17" i="3"/>
  <c r="G34" i="1"/>
  <c r="F50" i="11"/>
  <c r="L36" i="3"/>
  <c r="AB20" i="3"/>
  <c r="F90" i="1"/>
  <c r="BB56" i="3"/>
  <c r="CU35" i="3"/>
  <c r="AC9" i="3"/>
  <c r="K25" i="14"/>
  <c r="AZ33" i="3"/>
  <c r="T17" i="3"/>
  <c r="G53" i="1"/>
  <c r="H32" i="4"/>
  <c r="E70" i="2"/>
  <c r="L42" i="14"/>
  <c r="F69" i="2"/>
  <c r="G68" i="1"/>
  <c r="M20" i="14"/>
  <c r="AU56" i="3"/>
  <c r="CS36" i="3"/>
  <c r="CC69" i="3"/>
  <c r="P64" i="3"/>
  <c r="T60" i="3"/>
  <c r="F36" i="11"/>
  <c r="P61" i="14"/>
  <c r="D32" i="4"/>
  <c r="I61" i="6"/>
  <c r="E52" i="25"/>
  <c r="D14" i="10"/>
  <c r="Z58" i="3"/>
  <c r="D40" i="23"/>
  <c r="M20" i="13"/>
  <c r="S29" i="4"/>
  <c r="I60" i="29"/>
  <c r="U69" i="14"/>
  <c r="F68" i="6"/>
  <c r="CT68" i="3"/>
  <c r="CD36" i="3"/>
  <c r="K54" i="19"/>
  <c r="D67" i="10"/>
  <c r="E29" i="4"/>
  <c r="AM54" i="3"/>
  <c r="CU42" i="3"/>
  <c r="E28" i="19"/>
  <c r="D19" i="7"/>
  <c r="M42" i="6"/>
  <c r="AJ42" i="3"/>
  <c r="AU24" i="3"/>
  <c r="BA18" i="3"/>
  <c r="D48" i="2"/>
  <c r="D27" i="24"/>
  <c r="AZ62" i="3"/>
  <c r="AT36" i="3"/>
  <c r="CR22" i="3"/>
  <c r="C99" i="1"/>
  <c r="H61" i="13"/>
  <c r="BJ47" i="3"/>
  <c r="N31" i="3"/>
  <c r="CT7" i="3"/>
  <c r="G9" i="5"/>
  <c r="BY38" i="3"/>
  <c r="D70" i="18"/>
  <c r="AG34" i="3"/>
  <c r="Q14" i="3"/>
  <c r="H52" i="4"/>
  <c r="CG29" i="3"/>
  <c r="N29" i="19"/>
  <c r="G26" i="4"/>
  <c r="AS32" i="3"/>
  <c r="N15" i="3"/>
  <c r="P23" i="4"/>
  <c r="CK38" i="3"/>
  <c r="AX14" i="3"/>
  <c r="N51" i="6"/>
  <c r="BC48" i="3"/>
  <c r="AC22" i="3"/>
  <c r="AN11" i="3"/>
  <c r="X68" i="3"/>
  <c r="O9" i="3"/>
  <c r="BW35" i="3"/>
  <c r="E88" i="1"/>
  <c r="G63" i="1"/>
  <c r="E28" i="2"/>
  <c r="AU50" i="3"/>
  <c r="M9" i="4"/>
  <c r="U28" i="3"/>
  <c r="N22" i="6"/>
  <c r="BM31" i="3"/>
  <c r="BC55" i="3"/>
  <c r="R20" i="3"/>
  <c r="X50" i="3"/>
  <c r="BQ16" i="3"/>
  <c r="BH68" i="3"/>
  <c r="D45" i="8"/>
  <c r="G52" i="1"/>
  <c r="BH13" i="3"/>
  <c r="AR30" i="3"/>
  <c r="D7" i="4"/>
  <c r="D32" i="18"/>
  <c r="E36" i="25"/>
  <c r="K57" i="22"/>
  <c r="AN55" i="3"/>
  <c r="R47" i="4"/>
  <c r="BR36" i="3"/>
  <c r="D64" i="9"/>
  <c r="AA54" i="3"/>
  <c r="F24" i="19"/>
  <c r="D34" i="5"/>
  <c r="CR54" i="3"/>
  <c r="AI24" i="3"/>
  <c r="D108" i="1"/>
  <c r="CO56" i="3"/>
  <c r="BN28" i="3"/>
  <c r="C77" i="1"/>
  <c r="BC46" i="3"/>
  <c r="AP15" i="3"/>
  <c r="M63" i="4"/>
  <c r="BF22" i="3"/>
  <c r="D23" i="17"/>
  <c r="AY28" i="3"/>
  <c r="D31" i="28"/>
  <c r="BY47" i="3"/>
  <c r="CO21" i="3"/>
  <c r="G16" i="4"/>
  <c r="BM39" i="3"/>
  <c r="AY14" i="3"/>
  <c r="P15" i="4"/>
  <c r="BE31" i="3"/>
  <c r="CU13" i="3"/>
  <c r="BB58" i="3"/>
  <c r="AC34" i="3"/>
  <c r="BZ21" i="3"/>
  <c r="BP7" i="3"/>
  <c r="E52" i="13"/>
  <c r="CS23" i="3"/>
  <c r="M37" i="14"/>
  <c r="G64" i="2"/>
  <c r="CN48" i="3"/>
  <c r="G47" i="1"/>
  <c r="CO15" i="3"/>
  <c r="G46" i="4"/>
  <c r="G23" i="2"/>
  <c r="W26" i="3"/>
  <c r="G26" i="1"/>
  <c r="E39" i="2"/>
  <c r="H30" i="3"/>
  <c r="M15" i="4"/>
  <c r="U16" i="3"/>
  <c r="BE16" i="3"/>
  <c r="CS25" i="3"/>
  <c r="G36" i="1"/>
  <c r="G80" i="1"/>
  <c r="U42" i="3"/>
  <c r="E63" i="21"/>
  <c r="J19" i="14"/>
  <c r="G41" i="25"/>
  <c r="E26" i="14"/>
  <c r="E49" i="25"/>
  <c r="I24" i="6"/>
  <c r="Q49" i="19"/>
  <c r="T25" i="4"/>
  <c r="AE53" i="3"/>
  <c r="M42" i="19"/>
  <c r="G40" i="6"/>
  <c r="N69" i="3"/>
  <c r="P55" i="3"/>
  <c r="L36" i="28"/>
  <c r="F55" i="13"/>
  <c r="F46" i="6"/>
  <c r="L38" i="4"/>
  <c r="AR62" i="3"/>
  <c r="BU45" i="3"/>
  <c r="G60" i="29"/>
  <c r="H47" i="19"/>
  <c r="E55" i="13"/>
  <c r="D47" i="8"/>
  <c r="AS72" i="3"/>
  <c r="BD61" i="3"/>
  <c r="CA50" i="3"/>
  <c r="BK42" i="3"/>
  <c r="L63" i="22"/>
  <c r="O66" i="14"/>
  <c r="G40" i="13"/>
  <c r="D59" i="6"/>
  <c r="D24" i="5"/>
  <c r="E49" i="22"/>
  <c r="G43" i="5"/>
  <c r="AG52" i="3"/>
  <c r="AP37" i="3"/>
  <c r="BY30" i="3"/>
  <c r="CS22" i="3"/>
  <c r="AE16" i="3"/>
  <c r="CI8" i="3"/>
  <c r="D40" i="2"/>
  <c r="D99" i="1"/>
  <c r="D37" i="1"/>
  <c r="D61" i="19"/>
  <c r="T10" i="4"/>
  <c r="AS56" i="3"/>
  <c r="AT43" i="3"/>
  <c r="AU35" i="3"/>
  <c r="AP28" i="3"/>
  <c r="CH20" i="3"/>
  <c r="CB14" i="3"/>
  <c r="AM7" i="3"/>
  <c r="C73" i="1"/>
  <c r="I54" i="25"/>
  <c r="H45" i="13"/>
  <c r="S22" i="4"/>
  <c r="CO55" i="3"/>
  <c r="CN44" i="3"/>
  <c r="BG34" i="3"/>
  <c r="E28" i="3"/>
  <c r="AW20" i="3"/>
  <c r="R15" i="3"/>
  <c r="BJ7" i="3"/>
  <c r="D64" i="12"/>
  <c r="S44" i="4"/>
  <c r="BK59" i="3"/>
  <c r="AF46" i="3"/>
  <c r="AG35" i="3"/>
  <c r="Z30" i="3"/>
  <c r="AH22" i="3"/>
  <c r="BN14" i="3"/>
  <c r="AU9" i="3"/>
  <c r="T22" i="14"/>
  <c r="BT67" i="3"/>
  <c r="Y52" i="3"/>
  <c r="BP42" i="3"/>
  <c r="V33" i="3"/>
  <c r="BB25" i="3"/>
  <c r="AI20" i="3"/>
  <c r="BC12" i="3"/>
  <c r="G47" i="26"/>
  <c r="D72" i="8"/>
  <c r="H24" i="4"/>
  <c r="AI56" i="3"/>
  <c r="V43" i="3"/>
  <c r="CA35" i="3"/>
  <c r="AL28" i="3"/>
  <c r="BQ21" i="3"/>
  <c r="P14" i="3"/>
  <c r="AG9" i="3"/>
  <c r="D68" i="18"/>
  <c r="M8" i="6"/>
  <c r="CK72" i="3"/>
  <c r="CD56" i="3"/>
  <c r="AT46" i="3"/>
  <c r="CG36" i="3"/>
  <c r="I32" i="3"/>
  <c r="AZ25" i="3"/>
  <c r="AU18" i="3"/>
  <c r="BL13" i="3"/>
  <c r="J7" i="3"/>
  <c r="G10" i="14"/>
  <c r="BT68" i="3"/>
  <c r="H57" i="3"/>
  <c r="AP45" i="3"/>
  <c r="BM35" i="3"/>
  <c r="CD30" i="3"/>
  <c r="AN24" i="3"/>
  <c r="AH18" i="3"/>
  <c r="BY11" i="3"/>
  <c r="I7" i="3"/>
  <c r="N58" i="13"/>
  <c r="N15" i="6"/>
  <c r="J69" i="3"/>
  <c r="AE57" i="3"/>
  <c r="V46" i="3"/>
  <c r="AA39" i="3"/>
  <c r="CL33" i="3"/>
  <c r="U30" i="3"/>
  <c r="AL25" i="3"/>
  <c r="BB21" i="3"/>
  <c r="CD17" i="3"/>
  <c r="CG14" i="3"/>
  <c r="BA10" i="3"/>
  <c r="AR7" i="3"/>
  <c r="H48" i="2"/>
  <c r="H24" i="2"/>
  <c r="E10" i="13"/>
  <c r="S60" i="3"/>
  <c r="AJ36" i="3"/>
  <c r="CT22" i="3"/>
  <c r="E65" i="2"/>
  <c r="F84" i="1"/>
  <c r="G69" i="13"/>
  <c r="F56" i="3"/>
  <c r="BZ32" i="3"/>
  <c r="AP20" i="3"/>
  <c r="G56" i="2"/>
  <c r="E72" i="1"/>
  <c r="O37" i="4"/>
  <c r="AA47" i="3"/>
  <c r="CB29" i="3"/>
  <c r="CO16" i="3"/>
  <c r="F16" i="2"/>
  <c r="G23" i="1"/>
  <c r="H48" i="4"/>
  <c r="Z47" i="3"/>
  <c r="CC27" i="3"/>
  <c r="AT14" i="3"/>
  <c r="E16" i="2"/>
  <c r="F23" i="1"/>
  <c r="F72" i="3"/>
  <c r="AN45" i="3"/>
  <c r="BR28" i="3"/>
  <c r="CD16" i="3"/>
  <c r="G15" i="2"/>
  <c r="E23" i="1"/>
  <c r="H69" i="3"/>
  <c r="CG43" i="3"/>
  <c r="X25" i="3"/>
  <c r="AJ13" i="3"/>
  <c r="F7" i="2"/>
  <c r="G18" i="1"/>
  <c r="D25" i="4"/>
  <c r="BU48" i="3"/>
  <c r="R30" i="3"/>
  <c r="AD18" i="3"/>
  <c r="E31" i="2"/>
  <c r="F46" i="1"/>
  <c r="M35" i="6"/>
  <c r="BX52" i="3"/>
  <c r="I29" i="3"/>
  <c r="U17" i="3"/>
  <c r="G42" i="2"/>
  <c r="BN71" i="3"/>
  <c r="S45" i="3"/>
  <c r="J27" i="3"/>
  <c r="F10" i="2"/>
  <c r="G13" i="1"/>
  <c r="Q43" i="14"/>
  <c r="E38" i="29"/>
  <c r="BO7" i="3"/>
  <c r="I27" i="3"/>
  <c r="Q9" i="3"/>
  <c r="T42" i="4"/>
  <c r="E26" i="2"/>
  <c r="E68" i="11"/>
  <c r="BF42" i="3"/>
  <c r="F12" i="2"/>
  <c r="D19" i="4"/>
  <c r="AW11" i="3"/>
  <c r="E8" i="2"/>
  <c r="CO40" i="3"/>
  <c r="AL12" i="3"/>
  <c r="G11" i="2"/>
  <c r="BK36" i="3"/>
  <c r="AM10" i="3"/>
  <c r="G122" i="1"/>
  <c r="S29" i="3"/>
  <c r="E27" i="2"/>
  <c r="BR43" i="3"/>
  <c r="BF28" i="3"/>
  <c r="G34" i="2"/>
  <c r="CS39" i="3"/>
  <c r="BW10" i="3"/>
  <c r="G129" i="1"/>
  <c r="D57" i="8"/>
  <c r="AD38" i="3"/>
  <c r="CF66" i="3"/>
  <c r="BK46" i="3"/>
  <c r="E52" i="21"/>
  <c r="E10" i="2"/>
  <c r="M13" i="4"/>
  <c r="O62" i="19"/>
  <c r="CQ11" i="3"/>
  <c r="CN72" i="3"/>
  <c r="I68" i="4"/>
  <c r="R25" i="3"/>
  <c r="F31" i="20"/>
  <c r="I33" i="3"/>
  <c r="D69" i="28"/>
  <c r="Q36" i="3"/>
  <c r="K18" i="3"/>
  <c r="CH66" i="3"/>
  <c r="AC35" i="3"/>
  <c r="CR16" i="3"/>
  <c r="T40" i="4"/>
  <c r="AU28" i="3"/>
  <c r="CQ16" i="3"/>
  <c r="H41" i="2"/>
  <c r="AN32" i="3"/>
  <c r="AQ46" i="3"/>
  <c r="CS13" i="3"/>
  <c r="CH38" i="3"/>
  <c r="G127" i="1"/>
  <c r="F107" i="1"/>
  <c r="E127" i="1"/>
  <c r="AP7" i="3"/>
  <c r="O40" i="3"/>
  <c r="E19" i="2"/>
  <c r="BG27" i="3"/>
  <c r="V67" i="3"/>
  <c r="BS51" i="3"/>
  <c r="L24" i="3"/>
  <c r="CL31" i="3"/>
  <c r="AC57" i="3"/>
  <c r="E49" i="1"/>
  <c r="D63" i="15"/>
  <c r="BF16" i="3"/>
  <c r="CK70" i="3"/>
  <c r="E42" i="13"/>
  <c r="U21" i="14"/>
  <c r="AE64" i="3"/>
  <c r="L42" i="19"/>
  <c r="F62" i="5"/>
  <c r="BH58" i="3"/>
  <c r="R69" i="14"/>
  <c r="CT67" i="3"/>
  <c r="J58" i="29"/>
  <c r="D61" i="4"/>
  <c r="BS45" i="3"/>
  <c r="O20" i="3"/>
  <c r="D80" i="1"/>
  <c r="N64" i="3"/>
  <c r="BW19" i="3"/>
  <c r="O41" i="19"/>
  <c r="J67" i="3"/>
  <c r="AK32" i="3"/>
  <c r="U12" i="3"/>
  <c r="AY53" i="3"/>
  <c r="BH43" i="3"/>
  <c r="AW19" i="3"/>
  <c r="AP62" i="3"/>
  <c r="AK30" i="3"/>
  <c r="P21" i="19"/>
  <c r="P51" i="3"/>
  <c r="Q25" i="3"/>
  <c r="BB12" i="3"/>
  <c r="G47" i="5"/>
  <c r="AD35" i="3"/>
  <c r="CR17" i="3"/>
  <c r="CK63" i="3"/>
  <c r="Q35" i="3"/>
  <c r="AD10" i="3"/>
  <c r="H38" i="4"/>
  <c r="U45" i="3"/>
  <c r="BW24" i="3"/>
  <c r="CE16" i="3"/>
  <c r="H64" i="2"/>
  <c r="N62" i="6"/>
  <c r="E49" i="2"/>
  <c r="BE45" i="3"/>
  <c r="E16" i="1"/>
  <c r="BW18" i="3"/>
  <c r="E13" i="2"/>
  <c r="BY21" i="3"/>
  <c r="BQ58" i="3"/>
  <c r="CT39" i="3"/>
  <c r="E106" i="1"/>
  <c r="R18" i="3"/>
  <c r="BH53" i="3"/>
  <c r="AZ21" i="3"/>
  <c r="F61" i="1"/>
  <c r="CU22" i="3"/>
  <c r="I15" i="13"/>
  <c r="AJ70" i="3"/>
  <c r="E51" i="12"/>
  <c r="CH55" i="3"/>
  <c r="Q65" i="19"/>
  <c r="D19" i="6"/>
  <c r="Q45" i="3"/>
  <c r="BL19" i="3"/>
  <c r="D11" i="2"/>
  <c r="F72" i="13"/>
  <c r="AT24" i="3"/>
  <c r="C103" i="1"/>
  <c r="AI66" i="3"/>
  <c r="AX31" i="3"/>
  <c r="K70" i="19"/>
  <c r="CE51" i="3"/>
  <c r="AS11" i="3"/>
  <c r="J58" i="3"/>
  <c r="AG22" i="3"/>
  <c r="N18" i="14"/>
  <c r="BG38" i="3"/>
  <c r="AK17" i="3"/>
  <c r="G44" i="4"/>
  <c r="F35" i="3"/>
  <c r="CT15" i="3"/>
  <c r="AA63" i="3"/>
  <c r="G33" i="3"/>
  <c r="F10" i="3"/>
  <c r="H30" i="4"/>
  <c r="X42" i="3"/>
  <c r="AJ27" i="3"/>
  <c r="BO8" i="3"/>
  <c r="E11" i="29"/>
  <c r="CQ25" i="3"/>
  <c r="F16" i="1"/>
  <c r="CA19" i="3"/>
  <c r="AB37" i="3"/>
  <c r="O37" i="3"/>
  <c r="K14" i="3"/>
  <c r="F45" i="1"/>
  <c r="BR22" i="3"/>
  <c r="T32" i="3"/>
  <c r="BV40" i="3"/>
  <c r="AG18" i="3"/>
  <c r="H27" i="2"/>
  <c r="AC38" i="3"/>
  <c r="Q61" i="14"/>
  <c r="G68" i="2"/>
  <c r="AJ52" i="3"/>
  <c r="F40" i="2"/>
  <c r="BK50" i="3"/>
  <c r="F51" i="1"/>
  <c r="G39" i="2"/>
  <c r="T46" i="3"/>
  <c r="G30" i="1"/>
  <c r="F82" i="1"/>
  <c r="E70" i="1"/>
  <c r="BC18" i="3"/>
  <c r="CO29" i="3"/>
  <c r="BX37" i="3"/>
  <c r="F10" i="13"/>
  <c r="CL32" i="3"/>
  <c r="AZ48" i="3"/>
  <c r="T45" i="14"/>
  <c r="D8" i="8"/>
  <c r="G42" i="6"/>
  <c r="L68" i="14"/>
  <c r="AP64" i="3"/>
  <c r="E52" i="19"/>
  <c r="E27" i="4"/>
  <c r="CI42" i="3"/>
  <c r="G44" i="13"/>
  <c r="J36" i="4"/>
  <c r="T42" i="3"/>
  <c r="BC16" i="3"/>
  <c r="D56" i="1"/>
  <c r="BK47" i="3"/>
  <c r="CF22" i="3"/>
  <c r="C28" i="1"/>
  <c r="I36" i="3"/>
  <c r="CH7" i="3"/>
  <c r="AC61" i="3"/>
  <c r="BK17" i="3"/>
  <c r="BQ70" i="3"/>
  <c r="AT33" i="3"/>
  <c r="E14" i="3"/>
  <c r="I58" i="3"/>
  <c r="BU29" i="3"/>
  <c r="O21" i="19"/>
  <c r="BB47" i="3"/>
  <c r="CO20" i="3"/>
  <c r="Q37" i="14"/>
  <c r="BU38" i="3"/>
  <c r="I19" i="3"/>
  <c r="H69" i="13"/>
  <c r="CE39" i="3"/>
  <c r="BJ25" i="3"/>
  <c r="BY10" i="3"/>
  <c r="H26" i="2"/>
  <c r="Q7" i="3"/>
  <c r="CU59" i="3"/>
  <c r="E84" i="1"/>
  <c r="CN17" i="3"/>
  <c r="H19" i="5"/>
  <c r="E24" i="2"/>
  <c r="BQ29" i="3"/>
  <c r="E47" i="1"/>
  <c r="F15" i="2"/>
  <c r="Q31" i="3"/>
  <c r="M67" i="6"/>
  <c r="T18" i="3"/>
  <c r="E66" i="1"/>
  <c r="F18" i="2"/>
  <c r="H14" i="25"/>
  <c r="E37" i="1"/>
  <c r="E31" i="3"/>
  <c r="BD28" i="3"/>
  <c r="E51" i="21"/>
  <c r="I31" i="20"/>
  <c r="K27" i="14"/>
  <c r="I17" i="14"/>
  <c r="E22" i="24"/>
  <c r="I45" i="4"/>
  <c r="K47" i="19"/>
  <c r="H25" i="4"/>
  <c r="BX44" i="3"/>
  <c r="K24" i="19"/>
  <c r="G34" i="6"/>
  <c r="BL67" i="3"/>
  <c r="CK54" i="3"/>
  <c r="D28" i="28"/>
  <c r="K52" i="13"/>
  <c r="F7" i="6"/>
  <c r="F27" i="4"/>
  <c r="T62" i="3"/>
  <c r="BI45" i="3"/>
  <c r="H53" i="29"/>
  <c r="E40" i="19"/>
  <c r="N53" i="13"/>
  <c r="E50" i="5"/>
  <c r="AG72" i="3"/>
  <c r="AF61" i="3"/>
  <c r="CN49" i="3"/>
  <c r="AM42" i="3"/>
  <c r="F60" i="22"/>
  <c r="H65" i="14"/>
  <c r="F58" i="11"/>
  <c r="D55" i="6"/>
  <c r="D71" i="4"/>
  <c r="K34" i="22"/>
  <c r="G35" i="5"/>
  <c r="L52" i="3"/>
  <c r="AA37" i="3"/>
  <c r="CN27" i="3"/>
  <c r="CG22" i="3"/>
  <c r="AR15" i="3"/>
  <c r="BW8" i="3"/>
  <c r="D39" i="2"/>
  <c r="D98" i="1"/>
  <c r="D28" i="1"/>
  <c r="T52" i="14"/>
  <c r="T8" i="4"/>
  <c r="BR55" i="3"/>
  <c r="AD43" i="3"/>
  <c r="AI35" i="3"/>
  <c r="BC27" i="3"/>
  <c r="BV20" i="3"/>
  <c r="CD12" i="3"/>
  <c r="AA7" i="3"/>
  <c r="C71" i="1"/>
  <c r="I38" i="25"/>
  <c r="M13" i="13"/>
  <c r="S20" i="4"/>
  <c r="BQ55" i="3"/>
  <c r="N42" i="3"/>
  <c r="AU34" i="3"/>
  <c r="BZ27" i="3"/>
  <c r="AK20" i="3"/>
  <c r="F15" i="3"/>
  <c r="AX7" i="3"/>
  <c r="E25" i="12"/>
  <c r="J10" i="4"/>
  <c r="CK57" i="3"/>
  <c r="CK45" i="3"/>
  <c r="U35" i="3"/>
  <c r="N30" i="3"/>
  <c r="V22" i="3"/>
  <c r="BB14" i="3"/>
  <c r="J51" i="29"/>
  <c r="O18" i="14"/>
  <c r="CS66" i="3"/>
  <c r="BW50" i="3"/>
  <c r="AV42" i="3"/>
  <c r="J33" i="3"/>
  <c r="AP25" i="3"/>
  <c r="CH17" i="3"/>
  <c r="AQ12" i="3"/>
  <c r="D42" i="22"/>
  <c r="D14" i="8"/>
  <c r="H22" i="4"/>
  <c r="K56" i="3"/>
  <c r="F43" i="3"/>
  <c r="AG33" i="3"/>
  <c r="Z28" i="3"/>
  <c r="BR20" i="3"/>
  <c r="CK13" i="3"/>
  <c r="U9" i="3"/>
  <c r="E41" i="16"/>
  <c r="G71" i="5"/>
  <c r="BR67" i="3"/>
  <c r="BF56" i="3"/>
  <c r="G46" i="3"/>
  <c r="BO36" i="3"/>
  <c r="CD31" i="3"/>
  <c r="AB25" i="3"/>
  <c r="AI18" i="3"/>
  <c r="BZ11" i="3"/>
  <c r="J72" i="29"/>
  <c r="F64" i="13"/>
  <c r="AJ68" i="3"/>
  <c r="CC56" i="3"/>
  <c r="F45" i="3"/>
  <c r="BA35" i="3"/>
  <c r="K29" i="3"/>
  <c r="AB24" i="3"/>
  <c r="J18" i="3"/>
  <c r="BM11" i="3"/>
  <c r="I72" i="29"/>
  <c r="H53" i="13"/>
  <c r="H13" i="5"/>
  <c r="AI68" i="3"/>
  <c r="J54" i="3"/>
  <c r="CB45" i="3"/>
  <c r="CS37" i="3"/>
  <c r="BB33" i="3"/>
  <c r="BS28" i="3"/>
  <c r="Z25" i="3"/>
  <c r="BO20" i="3"/>
  <c r="BF17" i="3"/>
  <c r="BV13" i="3"/>
  <c r="AO10" i="3"/>
  <c r="H70" i="2"/>
  <c r="H46" i="2"/>
  <c r="H15" i="2"/>
  <c r="D22" i="11"/>
  <c r="Y54" i="3"/>
  <c r="AK35" i="3"/>
  <c r="BC17" i="3"/>
  <c r="F56" i="1"/>
  <c r="N48" i="3"/>
  <c r="AD32" i="3"/>
  <c r="AT16" i="3"/>
  <c r="G48" i="2"/>
  <c r="E36" i="1"/>
  <c r="CT11" i="3"/>
  <c r="AI40" i="3"/>
  <c r="BD70" i="3"/>
  <c r="K66" i="3"/>
  <c r="D17" i="4"/>
  <c r="G69" i="5"/>
  <c r="E10" i="1"/>
  <c r="BM8" i="3"/>
  <c r="J63" i="22"/>
  <c r="E81" i="1"/>
  <c r="AR59" i="3"/>
  <c r="M51" i="13"/>
  <c r="J45" i="22"/>
  <c r="CQ21" i="3"/>
  <c r="N60" i="6"/>
  <c r="CQ66" i="3"/>
  <c r="D36" i="12"/>
  <c r="Q11" i="3"/>
  <c r="CA32" i="3"/>
  <c r="H65" i="2"/>
  <c r="E53" i="2"/>
  <c r="E28" i="1"/>
  <c r="CG38" i="3"/>
  <c r="Y25" i="3"/>
  <c r="G102" i="1"/>
  <c r="W42" i="3"/>
  <c r="BJ23" i="3"/>
  <c r="G21" i="2"/>
  <c r="O21" i="3"/>
  <c r="BV42" i="3"/>
  <c r="G46" i="13"/>
  <c r="N54" i="14"/>
  <c r="BQ14" i="3"/>
  <c r="N53" i="3"/>
  <c r="C59" i="1"/>
  <c r="F36" i="20"/>
  <c r="R14" i="3"/>
  <c r="F25" i="3"/>
  <c r="AU42" i="3"/>
  <c r="BG66" i="3"/>
  <c r="G67" i="20"/>
  <c r="CF16" i="3"/>
  <c r="BM36" i="3"/>
  <c r="E10" i="3"/>
  <c r="H16" i="3"/>
  <c r="AW13" i="3"/>
  <c r="AY10" i="3"/>
  <c r="M38" i="3"/>
  <c r="L66" i="3"/>
  <c r="E123" i="1"/>
  <c r="G98" i="1"/>
  <c r="E67" i="22"/>
  <c r="J26" i="25"/>
  <c r="AE48" i="3"/>
  <c r="F37" i="1"/>
  <c r="G17" i="2"/>
  <c r="AJ65" i="3"/>
  <c r="I48" i="13"/>
  <c r="AH47" i="3"/>
  <c r="L67" i="3"/>
  <c r="K12" i="3"/>
  <c r="I8" i="14"/>
  <c r="BQ40" i="3"/>
  <c r="C104" i="1"/>
  <c r="AB40" i="3"/>
  <c r="D14" i="7"/>
  <c r="BZ26" i="3"/>
  <c r="CU47" i="3"/>
  <c r="AT9" i="3"/>
  <c r="AE42" i="3"/>
  <c r="G33" i="13"/>
  <c r="L29" i="3"/>
  <c r="I38" i="4"/>
  <c r="AV28" i="3"/>
  <c r="T32" i="4"/>
  <c r="K28" i="3"/>
  <c r="H63" i="2"/>
  <c r="I15" i="3"/>
  <c r="AJ26" i="3"/>
  <c r="CR56" i="3"/>
  <c r="P16" i="14"/>
  <c r="E7" i="3"/>
  <c r="N36" i="3"/>
  <c r="N52" i="3"/>
  <c r="I30" i="14"/>
  <c r="F102" i="1"/>
  <c r="I41" i="20"/>
  <c r="I26" i="25"/>
  <c r="E18" i="2"/>
  <c r="CA45" i="3"/>
  <c r="E45" i="1"/>
  <c r="D51" i="5"/>
  <c r="BA62" i="3"/>
  <c r="AW48" i="3"/>
  <c r="N21" i="6"/>
  <c r="BK18" i="3"/>
  <c r="AI33" i="3"/>
  <c r="BZ47" i="3"/>
  <c r="N16" i="6"/>
  <c r="AD12" i="3"/>
  <c r="AI41" i="3"/>
  <c r="O35" i="4"/>
  <c r="CT14" i="3"/>
  <c r="G67" i="2"/>
  <c r="F94" i="1"/>
  <c r="AB8" i="3"/>
  <c r="E14" i="2"/>
  <c r="I42" i="29"/>
  <c r="CU32" i="3"/>
  <c r="F48" i="3"/>
  <c r="N66" i="13"/>
  <c r="Z31" i="3"/>
  <c r="AN51" i="3"/>
  <c r="U11" i="3"/>
  <c r="I22" i="3"/>
  <c r="BT62" i="3"/>
  <c r="M17" i="3"/>
  <c r="CA59" i="3"/>
  <c r="T21" i="3"/>
  <c r="G58" i="3"/>
  <c r="G21" i="3"/>
  <c r="O25" i="4"/>
  <c r="CC30" i="3"/>
  <c r="AM12" i="3"/>
  <c r="U71" i="3"/>
  <c r="D64" i="28"/>
  <c r="D11" i="18"/>
  <c r="F64" i="2"/>
  <c r="AO19" i="3"/>
  <c r="O52" i="3"/>
  <c r="E71" i="1"/>
  <c r="F55" i="2"/>
  <c r="BT55" i="3"/>
  <c r="CK7" i="3"/>
  <c r="N19" i="19"/>
  <c r="Q21" i="3"/>
  <c r="CK51" i="3"/>
  <c r="F58" i="2"/>
  <c r="AK36" i="3"/>
  <c r="CK33" i="3"/>
  <c r="BS40" i="3"/>
  <c r="AW25" i="3"/>
  <c r="G128" i="1"/>
  <c r="AA59" i="3"/>
  <c r="R56" i="4"/>
  <c r="AZ55" i="3"/>
  <c r="F57" i="4"/>
  <c r="D7" i="6"/>
  <c r="D57" i="1"/>
  <c r="CH8" i="3"/>
  <c r="R62" i="3"/>
  <c r="BB15" i="3"/>
  <c r="V51" i="3"/>
  <c r="V10" i="3"/>
  <c r="W43" i="3"/>
  <c r="AI8" i="3"/>
  <c r="CT47" i="3"/>
  <c r="CT16" i="3"/>
  <c r="BC59" i="3"/>
  <c r="H21" i="3"/>
  <c r="CB57" i="3"/>
  <c r="CN20" i="3"/>
  <c r="BP71" i="3"/>
  <c r="BQ30" i="3"/>
  <c r="H51" i="2"/>
  <c r="F112" i="1"/>
  <c r="AD31" i="3"/>
  <c r="AP18" i="3"/>
  <c r="AF18" i="3"/>
  <c r="F19" i="2"/>
  <c r="E55" i="2"/>
  <c r="G54" i="2"/>
  <c r="F34" i="2"/>
  <c r="F21" i="2"/>
  <c r="CO42" i="3"/>
  <c r="BD18" i="3"/>
  <c r="J27" i="4"/>
  <c r="CG10" i="3"/>
  <c r="BV8" i="3"/>
  <c r="AC28" i="3"/>
  <c r="BI38" i="3"/>
  <c r="G43" i="3"/>
  <c r="H28" i="4"/>
  <c r="BE9" i="3"/>
  <c r="BX25" i="3"/>
  <c r="CC45" i="3"/>
  <c r="CO70" i="3"/>
  <c r="L15" i="3"/>
  <c r="BI37" i="3"/>
  <c r="BY33" i="3"/>
  <c r="CA30" i="3"/>
  <c r="CB28" i="3"/>
  <c r="G47" i="3"/>
  <c r="AI45" i="3"/>
  <c r="AO50" i="3"/>
  <c r="BD54" i="3"/>
  <c r="CC46" i="3"/>
  <c r="CI62" i="3"/>
  <c r="AY33" i="3"/>
  <c r="BJ11" i="3"/>
  <c r="CI34" i="3"/>
  <c r="D32" i="21"/>
  <c r="F65" i="19"/>
  <c r="F26" i="14"/>
  <c r="G54" i="13"/>
  <c r="E10" i="24"/>
  <c r="BW70" i="3"/>
  <c r="E45" i="19"/>
  <c r="T23" i="4"/>
  <c r="AB44" i="3"/>
  <c r="M22" i="19"/>
  <c r="G40" i="5"/>
  <c r="AZ67" i="3"/>
  <c r="CF47" i="3"/>
  <c r="G71" i="26"/>
  <c r="F51" i="13"/>
  <c r="F72" i="5"/>
  <c r="L26" i="4"/>
  <c r="CR58" i="3"/>
  <c r="AW45" i="3"/>
  <c r="K39" i="25"/>
  <c r="K30" i="19"/>
  <c r="H52" i="13"/>
  <c r="E48" i="5"/>
  <c r="CQ70" i="3"/>
  <c r="AG60" i="3"/>
  <c r="AR49" i="3"/>
  <c r="G38" i="3"/>
  <c r="J56" i="22"/>
  <c r="O63" i="14"/>
  <c r="D55" i="11"/>
  <c r="D54" i="6"/>
  <c r="J68" i="4"/>
  <c r="K34" i="19"/>
  <c r="CN71" i="3"/>
  <c r="CI51" i="3"/>
  <c r="L37" i="3"/>
  <c r="CB27" i="3"/>
  <c r="BU22" i="3"/>
  <c r="CO14" i="3"/>
  <c r="BK8" i="3"/>
  <c r="D24" i="2"/>
  <c r="D97" i="1"/>
  <c r="D26" i="1"/>
  <c r="P19" i="14"/>
  <c r="BN72" i="3"/>
  <c r="BE53" i="3"/>
  <c r="J43" i="3"/>
  <c r="AW33" i="3"/>
  <c r="AQ27" i="3"/>
  <c r="CU19" i="3"/>
  <c r="BR12" i="3"/>
  <c r="O7" i="3"/>
  <c r="C61" i="1"/>
  <c r="I22" i="25"/>
  <c r="E14" i="7"/>
  <c r="S8" i="4"/>
  <c r="AS55" i="3"/>
  <c r="CQ41" i="3"/>
  <c r="AI34" i="3"/>
  <c r="BC26" i="3"/>
  <c r="Y20" i="3"/>
  <c r="AS12" i="3"/>
  <c r="AL7" i="3"/>
  <c r="E61" i="11"/>
  <c r="J8" i="4"/>
  <c r="BM57" i="3"/>
  <c r="CR43" i="3"/>
  <c r="I35" i="3"/>
  <c r="AC27" i="3"/>
  <c r="J22" i="3"/>
  <c r="AP14" i="3"/>
  <c r="J24" i="29"/>
  <c r="K49" i="13"/>
  <c r="AX65" i="3"/>
  <c r="BA50" i="3"/>
  <c r="BX38" i="3"/>
  <c r="CQ32" i="3"/>
  <c r="AD25" i="3"/>
  <c r="BV17" i="3"/>
  <c r="AE12" i="3"/>
  <c r="G72" i="20"/>
  <c r="N68" i="6"/>
  <c r="AF70" i="3"/>
  <c r="CF55" i="3"/>
  <c r="CE42" i="3"/>
  <c r="U33" i="3"/>
  <c r="N28" i="3"/>
  <c r="V20" i="3"/>
  <c r="BY13" i="3"/>
  <c r="W7" i="3"/>
  <c r="J63" i="14"/>
  <c r="G63" i="5"/>
  <c r="AH67" i="3"/>
  <c r="AH56" i="3"/>
  <c r="G45" i="3"/>
  <c r="BA36" i="3"/>
  <c r="CR29" i="3"/>
  <c r="BM24" i="3"/>
  <c r="W18" i="3"/>
  <c r="BN11" i="3"/>
  <c r="E45" i="29"/>
  <c r="K21" i="13"/>
  <c r="CS67" i="3"/>
  <c r="Y53" i="3"/>
  <c r="AE44" i="3"/>
  <c r="AO35" i="3"/>
  <c r="CR28" i="3"/>
  <c r="P24" i="3"/>
  <c r="AU17" i="3"/>
  <c r="BA11" i="3"/>
  <c r="H38" i="22"/>
  <c r="N42" i="13"/>
  <c r="T56" i="4"/>
  <c r="AW66" i="3"/>
  <c r="CG53" i="3"/>
  <c r="BF45" i="3"/>
  <c r="CT36" i="3"/>
  <c r="F33" i="3"/>
  <c r="BG28" i="3"/>
  <c r="N25" i="3"/>
  <c r="S20" i="3"/>
  <c r="J17" i="3"/>
  <c r="BJ13" i="3"/>
  <c r="AC10" i="3"/>
  <c r="H66" i="2"/>
  <c r="H42" i="2"/>
  <c r="H14" i="2"/>
  <c r="D44" i="8"/>
  <c r="CF50" i="3"/>
  <c r="AM33" i="3"/>
  <c r="G17" i="3"/>
  <c r="E57" i="2"/>
  <c r="F40" i="1"/>
  <c r="M11" i="6"/>
  <c r="AC47" i="3"/>
  <c r="CA31" i="3"/>
  <c r="AV14" i="3"/>
  <c r="G32" i="2"/>
  <c r="E32" i="1"/>
  <c r="M19" i="4"/>
  <c r="BI39" i="3"/>
  <c r="CE26" i="3"/>
  <c r="AX11" i="3"/>
  <c r="F8" i="2"/>
  <c r="E40" i="15"/>
  <c r="AI69" i="3"/>
  <c r="BH39" i="3"/>
  <c r="CD26" i="3"/>
  <c r="AY9" i="3"/>
  <c r="F111" i="1"/>
  <c r="N65" i="19"/>
  <c r="I69" i="3"/>
  <c r="CR37" i="3"/>
  <c r="BU25" i="3"/>
  <c r="CI11" i="3"/>
  <c r="G7" i="2"/>
  <c r="I20" i="22"/>
  <c r="BQ59" i="3"/>
  <c r="M36" i="3"/>
  <c r="Y24" i="3"/>
  <c r="CL7" i="3"/>
  <c r="G106" i="1"/>
  <c r="O25" i="19"/>
  <c r="D9" i="4"/>
  <c r="CI40" i="3"/>
  <c r="U27" i="3"/>
  <c r="AI13" i="3"/>
  <c r="E23" i="2"/>
  <c r="E40" i="26"/>
  <c r="M43" i="4"/>
  <c r="CQ42" i="3"/>
  <c r="J28" i="3"/>
  <c r="Z12" i="3"/>
  <c r="G18" i="2"/>
  <c r="F38" i="29"/>
  <c r="BQ68" i="3"/>
  <c r="N37" i="3"/>
  <c r="M24" i="3"/>
  <c r="AA10" i="3"/>
  <c r="G125" i="1"/>
  <c r="Y55" i="3"/>
  <c r="F9" i="2"/>
  <c r="J26" i="3"/>
  <c r="M31" i="6"/>
  <c r="G69" i="2"/>
  <c r="CH35" i="3"/>
  <c r="Q17" i="19"/>
  <c r="BQ15" i="3"/>
  <c r="AP61" i="3"/>
  <c r="G49" i="2"/>
  <c r="BJ37" i="3"/>
  <c r="E65" i="1"/>
  <c r="M23" i="3"/>
  <c r="G61" i="5"/>
  <c r="G61" i="2"/>
  <c r="E77" i="1"/>
  <c r="G29" i="5"/>
  <c r="R45" i="3"/>
  <c r="X56" i="3"/>
  <c r="G42" i="3"/>
  <c r="D48" i="17"/>
  <c r="E55" i="20"/>
  <c r="CN65" i="3"/>
  <c r="H9" i="19"/>
  <c r="AW71" i="3"/>
  <c r="CK43" i="3"/>
  <c r="G23" i="14"/>
  <c r="G32" i="5"/>
  <c r="BM66" i="3"/>
  <c r="BT47" i="3"/>
  <c r="J39" i="22"/>
  <c r="K48" i="13"/>
  <c r="F68" i="5"/>
  <c r="BF72" i="3"/>
  <c r="CF58" i="3"/>
  <c r="M45" i="3"/>
  <c r="K35" i="25"/>
  <c r="E51" i="13"/>
  <c r="E44" i="5"/>
  <c r="AH59" i="3"/>
  <c r="G65" i="29"/>
  <c r="R60" i="14"/>
  <c r="D26" i="6"/>
  <c r="P17" i="19"/>
  <c r="AU51" i="3"/>
  <c r="BP27" i="3"/>
  <c r="CC14" i="3"/>
  <c r="D23" i="2"/>
  <c r="D25" i="1"/>
  <c r="AJ53" i="3"/>
  <c r="AK33" i="3"/>
  <c r="CI19" i="3"/>
  <c r="C60" i="1"/>
  <c r="BM72" i="3"/>
  <c r="BW41" i="3"/>
  <c r="AQ26" i="3"/>
  <c r="AG12" i="3"/>
  <c r="E32" i="11"/>
  <c r="BU53" i="3"/>
  <c r="BR34" i="3"/>
  <c r="AD14" i="3"/>
  <c r="BW62" i="3"/>
  <c r="BH38" i="3"/>
  <c r="BJ17" i="3"/>
  <c r="J68" i="3"/>
  <c r="BO42" i="3"/>
  <c r="J20" i="3"/>
  <c r="F57" i="14"/>
  <c r="CF52" i="3"/>
  <c r="AV29" i="3"/>
  <c r="BB11" i="3"/>
  <c r="U52" i="3"/>
  <c r="CF28" i="3"/>
  <c r="G23" i="21"/>
  <c r="CU64" i="3"/>
  <c r="AO45" i="3"/>
  <c r="CU24" i="3"/>
  <c r="AX13" i="3"/>
  <c r="H13" i="2"/>
  <c r="CU49" i="3"/>
  <c r="F36" i="1"/>
  <c r="G28" i="2"/>
  <c r="AI26" i="3"/>
  <c r="I60" i="14"/>
  <c r="AZ8" i="3"/>
  <c r="BG67" i="3"/>
  <c r="AM11" i="3"/>
  <c r="BR58" i="3"/>
  <c r="BV23" i="3"/>
  <c r="E61" i="16"/>
  <c r="CF12" i="3"/>
  <c r="S32" i="4"/>
  <c r="G14" i="2"/>
  <c r="AW36" i="3"/>
  <c r="G121" i="1"/>
  <c r="S72" i="4"/>
  <c r="BW9" i="3"/>
  <c r="G33" i="2"/>
  <c r="AK65" i="3"/>
  <c r="AL36" i="3"/>
  <c r="I51" i="13"/>
  <c r="H64" i="14"/>
  <c r="CT70" i="3"/>
  <c r="K31" i="25"/>
  <c r="E36" i="5"/>
  <c r="AT47" i="3"/>
  <c r="F47" i="11"/>
  <c r="CF67" i="3"/>
  <c r="BD27" i="3"/>
  <c r="D17" i="2"/>
  <c r="E12" i="14"/>
  <c r="CG40" i="3"/>
  <c r="AS25" i="3"/>
  <c r="C106" i="1"/>
  <c r="BD53" i="3"/>
  <c r="AE26" i="3"/>
  <c r="D30" i="7"/>
  <c r="BG33" i="3"/>
  <c r="O65" i="4"/>
  <c r="AN38" i="3"/>
  <c r="BF9" i="3"/>
  <c r="BS67" i="3"/>
  <c r="CQ19" i="3"/>
  <c r="M38" i="13"/>
  <c r="L44" i="3"/>
  <c r="BO22" i="3"/>
  <c r="E40" i="11"/>
  <c r="AX41" i="3"/>
  <c r="BC21" i="3"/>
  <c r="E16" i="13"/>
  <c r="AS53" i="3"/>
  <c r="AI28" i="3"/>
  <c r="AL13" i="3"/>
  <c r="H12" i="2"/>
  <c r="P49" i="3"/>
  <c r="F32" i="1"/>
  <c r="G24" i="2"/>
  <c r="N38" i="3"/>
  <c r="G123" i="1"/>
  <c r="CE25" i="3"/>
  <c r="F103" i="1"/>
  <c r="BV24" i="3"/>
  <c r="J63" i="19"/>
  <c r="N35" i="3"/>
  <c r="F71" i="2"/>
  <c r="AT70" i="3"/>
  <c r="V26" i="3"/>
  <c r="E15" i="2"/>
  <c r="AV41" i="3"/>
  <c r="AA11" i="3"/>
  <c r="BT65" i="3"/>
  <c r="N23" i="3"/>
  <c r="G113" i="1"/>
  <c r="N22" i="3"/>
  <c r="CR25" i="3"/>
  <c r="E34" i="2"/>
  <c r="G22" i="28"/>
  <c r="R49" i="3"/>
  <c r="G57" i="2"/>
  <c r="CK32" i="3"/>
  <c r="L17" i="13"/>
  <c r="R62" i="14"/>
  <c r="N40" i="13"/>
  <c r="AR40" i="3"/>
  <c r="G47" i="4"/>
  <c r="Y46" i="3"/>
  <c r="F19" i="13"/>
  <c r="AU71" i="3"/>
  <c r="CK41" i="3"/>
  <c r="K68" i="14"/>
  <c r="E34" i="5"/>
  <c r="AK56" i="3"/>
  <c r="H68" i="19"/>
  <c r="D44" i="11"/>
  <c r="P45" i="4"/>
  <c r="AG45" i="3"/>
  <c r="AR27" i="3"/>
  <c r="D15" i="2"/>
  <c r="D22" i="1"/>
  <c r="BO48" i="3"/>
  <c r="AL32" i="3"/>
  <c r="BK19" i="3"/>
  <c r="C36" i="1"/>
  <c r="BS66" i="3"/>
  <c r="BJ31" i="3"/>
  <c r="CD11" i="3"/>
  <c r="AH70" i="3"/>
  <c r="BK40" i="3"/>
  <c r="AK19" i="3"/>
  <c r="D8" i="27"/>
  <c r="CH37" i="3"/>
  <c r="CA24" i="3"/>
  <c r="Q22" i="14"/>
  <c r="CR66" i="3"/>
  <c r="BR32" i="3"/>
  <c r="AW17" i="3"/>
  <c r="E55" i="27"/>
  <c r="CF65" i="3"/>
  <c r="AY41" i="3"/>
  <c r="BC22" i="3"/>
  <c r="R11" i="3"/>
  <c r="BA63" i="3"/>
  <c r="AH41" i="3"/>
  <c r="AQ21" i="3"/>
  <c r="R10" i="3"/>
  <c r="E22" i="7"/>
  <c r="CC52" i="3"/>
  <c r="AY36" i="3"/>
  <c r="AB23" i="3"/>
  <c r="K16" i="3"/>
  <c r="CA8" i="3"/>
  <c r="H10" i="2"/>
  <c r="AD48" i="3"/>
  <c r="F28" i="1"/>
  <c r="E124" i="1"/>
  <c r="AR37" i="3"/>
  <c r="BA8" i="3"/>
  <c r="CQ56" i="3"/>
  <c r="AM21" i="3"/>
  <c r="R55" i="14"/>
  <c r="CB54" i="3"/>
  <c r="E83" i="1"/>
  <c r="O34" i="3"/>
  <c r="F67" i="2"/>
  <c r="BM38" i="3"/>
  <c r="AK11" i="3"/>
  <c r="CK62" i="3"/>
  <c r="BX10" i="3"/>
  <c r="AX35" i="3"/>
  <c r="AC8" i="3"/>
  <c r="CR44" i="3"/>
  <c r="AC44" i="3"/>
  <c r="I16" i="3"/>
  <c r="AM35" i="3"/>
  <c r="H67" i="5"/>
  <c r="E62" i="2"/>
  <c r="G124" i="1"/>
  <c r="F45" i="28"/>
  <c r="AV61" i="3"/>
  <c r="CQ61" i="3"/>
  <c r="AF40" i="3"/>
  <c r="S33" i="4"/>
  <c r="AB43" i="3"/>
  <c r="D10" i="10"/>
  <c r="P54" i="3"/>
  <c r="I57" i="22"/>
  <c r="E20" i="5"/>
  <c r="V47" i="3"/>
  <c r="E13" i="14"/>
  <c r="D45" i="4"/>
  <c r="Z33" i="3"/>
  <c r="CR11" i="3"/>
  <c r="D70" i="1"/>
  <c r="AW40" i="3"/>
  <c r="AO17" i="3"/>
  <c r="C34" i="1"/>
  <c r="L40" i="3"/>
  <c r="BS10" i="3"/>
  <c r="CQ69" i="3"/>
  <c r="BC25" i="3"/>
  <c r="D63" i="24"/>
  <c r="AQ36" i="3"/>
  <c r="Z17" i="3"/>
  <c r="BK63" i="3"/>
  <c r="BF32" i="3"/>
  <c r="H50" i="25"/>
  <c r="AK64" i="3"/>
  <c r="AW28" i="3"/>
  <c r="BC10" i="3"/>
  <c r="AX50" i="3"/>
  <c r="CS27" i="3"/>
  <c r="E20" i="19"/>
  <c r="BY59" i="3"/>
  <c r="AM36" i="3"/>
  <c r="CK22" i="3"/>
  <c r="BH15" i="3"/>
  <c r="H62" i="2"/>
  <c r="AR47" i="3"/>
  <c r="E9" i="2"/>
  <c r="L41" i="3"/>
  <c r="AX12" i="3"/>
  <c r="G16" i="21"/>
  <c r="CS55" i="3"/>
  <c r="AO20" i="3"/>
  <c r="G79" i="1"/>
  <c r="T53" i="3"/>
  <c r="AN20" i="3"/>
  <c r="F63" i="1"/>
  <c r="BK35" i="3"/>
  <c r="E79" i="1"/>
  <c r="Q32" i="3"/>
  <c r="F63" i="2"/>
  <c r="E20" i="13"/>
  <c r="BR57" i="3"/>
  <c r="AM9" i="3"/>
  <c r="H46" i="20"/>
  <c r="AZ58" i="3"/>
  <c r="AB10" i="3"/>
  <c r="R72" i="14"/>
  <c r="BI53" i="3"/>
  <c r="S18" i="3"/>
  <c r="G61" i="1"/>
  <c r="D31" i="9"/>
  <c r="AI38" i="3"/>
  <c r="CB46" i="3"/>
  <c r="AO33" i="3"/>
  <c r="G49" i="22"/>
  <c r="D15" i="4"/>
  <c r="CA42" i="3"/>
  <c r="L72" i="14"/>
  <c r="R7" i="3"/>
  <c r="F25" i="1"/>
  <c r="D66" i="8"/>
  <c r="P34" i="4"/>
  <c r="AJ61" i="3"/>
  <c r="AU61" i="3"/>
  <c r="G27" i="13"/>
  <c r="N57" i="3"/>
  <c r="D36" i="16"/>
  <c r="F30" i="5"/>
  <c r="CA51" i="3"/>
  <c r="G50" i="22"/>
  <c r="E41" i="12"/>
  <c r="AY66" i="3"/>
  <c r="AK44" i="3"/>
  <c r="E61" i="19"/>
  <c r="D66" i="10"/>
  <c r="M62" i="6"/>
  <c r="AA62" i="3"/>
  <c r="BF44" i="3"/>
  <c r="N33" i="3"/>
  <c r="T27" i="3"/>
  <c r="CF11" i="3"/>
  <c r="D128" i="1"/>
  <c r="J54" i="25"/>
  <c r="K61" i="13"/>
  <c r="AB48" i="3"/>
  <c r="BW31" i="3"/>
  <c r="BN16" i="3"/>
  <c r="C102" i="1"/>
  <c r="E72" i="13"/>
  <c r="BV63" i="3"/>
  <c r="CK39" i="3"/>
  <c r="AT23" i="3"/>
  <c r="BG10" i="3"/>
  <c r="M9" i="6"/>
  <c r="BJ51" i="3"/>
  <c r="AW31" i="3"/>
  <c r="CT18" i="3"/>
  <c r="D15" i="24"/>
  <c r="CE57" i="3"/>
  <c r="AE36" i="3"/>
  <c r="U22" i="3"/>
  <c r="V9" i="3"/>
  <c r="H60" i="4"/>
  <c r="AD50" i="3"/>
  <c r="AT32" i="3"/>
  <c r="Y17" i="3"/>
  <c r="E14" i="24"/>
  <c r="AK51" i="3"/>
  <c r="CT27" i="3"/>
  <c r="AX15" i="3"/>
  <c r="G56" i="19"/>
  <c r="F59" i="3"/>
  <c r="BG40" i="3"/>
  <c r="CG27" i="3"/>
  <c r="CH14" i="3"/>
  <c r="D69" i="15"/>
  <c r="O27" i="4"/>
  <c r="M51" i="3"/>
  <c r="AA36" i="3"/>
  <c r="X27" i="3"/>
  <c r="BD19" i="3"/>
  <c r="AY12" i="3"/>
  <c r="H61" i="2"/>
  <c r="D8" i="28"/>
  <c r="BF46" i="3"/>
  <c r="BH12" i="3"/>
  <c r="F8" i="1"/>
  <c r="AK40" i="3"/>
  <c r="CU11" i="3"/>
  <c r="M34" i="19"/>
  <c r="CT54" i="3"/>
  <c r="CL19" i="3"/>
  <c r="G75" i="1"/>
  <c r="AH52" i="3"/>
  <c r="CK19" i="3"/>
  <c r="F59" i="1"/>
  <c r="O35" i="3"/>
  <c r="E75" i="1"/>
  <c r="BN31" i="3"/>
  <c r="F59" i="2"/>
  <c r="E50" i="12"/>
  <c r="BJ36" i="3"/>
  <c r="AN8" i="3"/>
  <c r="BA57" i="3"/>
  <c r="BM21" i="3"/>
  <c r="E86" i="1"/>
  <c r="BW52" i="3"/>
  <c r="BP17" i="3"/>
  <c r="G57" i="1"/>
  <c r="CI35" i="3"/>
  <c r="M12" i="3"/>
  <c r="G84" i="1"/>
  <c r="BD17" i="3"/>
  <c r="CD39" i="3"/>
  <c r="H35" i="5"/>
  <c r="BB30" i="3"/>
  <c r="J70" i="3"/>
  <c r="H30" i="22"/>
  <c r="I64" i="6"/>
  <c r="H31" i="13"/>
  <c r="D43" i="26"/>
  <c r="M30" i="4"/>
  <c r="CK42" i="3"/>
  <c r="D51" i="9"/>
  <c r="M69" i="3"/>
  <c r="AS37" i="3"/>
  <c r="O33" i="14"/>
  <c r="E37" i="4"/>
  <c r="CI54" i="3"/>
  <c r="E20" i="27"/>
  <c r="H10" i="14"/>
  <c r="D11" i="6"/>
  <c r="M46" i="6"/>
  <c r="BD42" i="3"/>
  <c r="AN19" i="3"/>
  <c r="D49" i="2"/>
  <c r="D58" i="1"/>
  <c r="O47" i="4"/>
  <c r="BH36" i="3"/>
  <c r="BS23" i="3"/>
  <c r="CT8" i="3"/>
  <c r="C32" i="1"/>
  <c r="AY62" i="3"/>
  <c r="G37" i="3"/>
  <c r="BN15" i="3"/>
  <c r="F33" i="15"/>
  <c r="BM63" i="3"/>
  <c r="BV30" i="3"/>
  <c r="AE25" i="3"/>
  <c r="K14" i="19"/>
  <c r="AJ56" i="3"/>
  <c r="S36" i="3"/>
  <c r="AC14" i="3"/>
  <c r="G7" i="14"/>
  <c r="S48" i="3"/>
  <c r="CS29" i="3"/>
  <c r="CC9" i="3"/>
  <c r="D71" i="8"/>
  <c r="O51" i="3"/>
  <c r="BE32" i="3"/>
  <c r="AL15" i="3"/>
  <c r="M46" i="19"/>
  <c r="AP49" i="3"/>
  <c r="AR32" i="3"/>
  <c r="BV14" i="3"/>
  <c r="F45" i="15"/>
  <c r="AC59" i="3"/>
  <c r="AG41" i="3"/>
  <c r="BA22" i="3"/>
  <c r="AJ15" i="3"/>
  <c r="H60" i="2"/>
  <c r="I10" i="25"/>
  <c r="CR24" i="3"/>
  <c r="F124" i="1"/>
  <c r="BJ39" i="3"/>
  <c r="AY11" i="3"/>
  <c r="G54" i="3"/>
  <c r="AP19" i="3"/>
  <c r="G71" i="1"/>
  <c r="BW33" i="3"/>
  <c r="F55" i="1"/>
  <c r="E82" i="1"/>
  <c r="BF15" i="3"/>
  <c r="I35" i="29"/>
  <c r="BC51" i="3"/>
  <c r="T31" i="14"/>
  <c r="AA66" i="3"/>
  <c r="K18" i="25"/>
  <c r="M69" i="13"/>
  <c r="D37" i="4"/>
  <c r="W55" i="3"/>
  <c r="BW32" i="3"/>
  <c r="BH11" i="3"/>
  <c r="D109" i="1"/>
  <c r="I42" i="4"/>
  <c r="CC47" i="3"/>
  <c r="BZ28" i="3"/>
  <c r="AD16" i="3"/>
  <c r="C30" i="1"/>
  <c r="T28" i="4"/>
  <c r="U36" i="3"/>
  <c r="V23" i="3"/>
  <c r="E10" i="15"/>
  <c r="AL63" i="3"/>
  <c r="BJ30" i="3"/>
  <c r="BW17" i="3"/>
  <c r="I26" i="4"/>
  <c r="L56" i="3"/>
  <c r="BK28" i="3"/>
  <c r="BR21" i="3"/>
  <c r="E44" i="13"/>
  <c r="AG58" i="3"/>
  <c r="BO37" i="3"/>
  <c r="CA23" i="3"/>
  <c r="BQ9" i="3"/>
  <c r="D13" i="8"/>
  <c r="CL50" i="3"/>
  <c r="BH40" i="3"/>
  <c r="O26" i="3"/>
  <c r="BE8" i="3"/>
  <c r="D37" i="19"/>
  <c r="F46" i="3"/>
  <c r="CU25" i="3"/>
  <c r="AS7" i="3"/>
  <c r="N37" i="14"/>
  <c r="E59" i="3"/>
  <c r="AO34" i="3"/>
  <c r="Y26" i="3"/>
  <c r="X15" i="3"/>
  <c r="S8" i="3"/>
  <c r="F62" i="15"/>
  <c r="AV24" i="3"/>
  <c r="P61" i="3"/>
  <c r="CI23" i="3"/>
  <c r="K25" i="13"/>
  <c r="AQ18" i="3"/>
  <c r="H51" i="5"/>
  <c r="BZ30" i="3"/>
  <c r="G45" i="5"/>
  <c r="T30" i="3"/>
  <c r="E63" i="1"/>
  <c r="AG16" i="3"/>
  <c r="CC53" i="3"/>
  <c r="BY19" i="3"/>
  <c r="D38" i="7"/>
  <c r="F32" i="3"/>
  <c r="I64" i="4"/>
  <c r="BE28" i="3"/>
  <c r="G45" i="1"/>
  <c r="G72" i="1"/>
  <c r="BC19" i="3"/>
  <c r="G112" i="1"/>
  <c r="BY45" i="3"/>
  <c r="R48" i="4"/>
  <c r="I27" i="6"/>
  <c r="BL56" i="3"/>
  <c r="G29" i="4"/>
  <c r="I53" i="29"/>
  <c r="F61" i="6"/>
  <c r="AQ51" i="3"/>
  <c r="N30" i="14"/>
  <c r="F63" i="3"/>
  <c r="E15" i="24"/>
  <c r="D15" i="7"/>
  <c r="M14" i="6"/>
  <c r="P31" i="3"/>
  <c r="D47" i="2"/>
  <c r="D16" i="20"/>
  <c r="O39" i="4"/>
  <c r="AH36" i="3"/>
  <c r="G15" i="3"/>
  <c r="E56" i="13"/>
  <c r="S26" i="4"/>
  <c r="P60" i="3"/>
  <c r="J23" i="3"/>
  <c r="U70" i="14"/>
  <c r="CA47" i="3"/>
  <c r="AX30" i="3"/>
  <c r="BS9" i="3"/>
  <c r="CG55" i="3"/>
  <c r="BG20" i="3"/>
  <c r="N38" i="13"/>
  <c r="R36" i="3"/>
  <c r="Z16" i="3"/>
  <c r="D42" i="7"/>
  <c r="AE59" i="3"/>
  <c r="AG32" i="3"/>
  <c r="AS8" i="3"/>
  <c r="BD57" i="3"/>
  <c r="CI25" i="3"/>
  <c r="AG7" i="3"/>
  <c r="N23" i="6"/>
  <c r="AD47" i="3"/>
  <c r="AS30" i="3"/>
  <c r="U18" i="3"/>
  <c r="H50" i="2"/>
  <c r="BB62" i="3"/>
  <c r="F92" i="1"/>
  <c r="AO21" i="3"/>
  <c r="O69" i="4"/>
  <c r="F24" i="2"/>
  <c r="BY49" i="3"/>
  <c r="F47" i="1"/>
  <c r="CC17" i="3"/>
  <c r="E72" i="3"/>
  <c r="AI14" i="3"/>
  <c r="H56" i="4"/>
  <c r="AC19" i="3"/>
  <c r="F58" i="1"/>
  <c r="G50" i="2"/>
  <c r="I28" i="3"/>
  <c r="G25" i="1"/>
  <c r="I72" i="4"/>
  <c r="BK11" i="3"/>
  <c r="M21" i="4"/>
  <c r="CN30" i="3"/>
  <c r="AD71" i="3"/>
  <c r="G44" i="1"/>
  <c r="CM30" i="3" l="1"/>
  <c r="G27" i="1"/>
  <c r="D72" i="3"/>
  <c r="N69" i="4"/>
  <c r="AG73" i="3"/>
  <c r="F42" i="7"/>
  <c r="D56" i="13"/>
  <c r="O56" i="13" s="1"/>
  <c r="N39" i="4"/>
  <c r="J16" i="20"/>
  <c r="I47" i="2"/>
  <c r="F15" i="7"/>
  <c r="H27" i="6"/>
  <c r="Q48" i="4"/>
  <c r="F38" i="7"/>
  <c r="D59" i="3"/>
  <c r="AS73" i="3"/>
  <c r="R37" i="19"/>
  <c r="D44" i="13"/>
  <c r="O44" i="13" s="1"/>
  <c r="C31" i="1"/>
  <c r="H30" i="1"/>
  <c r="G74" i="3"/>
  <c r="G73" i="14"/>
  <c r="H32" i="1"/>
  <c r="C35" i="1"/>
  <c r="N47" i="4"/>
  <c r="I49" i="2"/>
  <c r="CI74" i="3"/>
  <c r="H43" i="26"/>
  <c r="H64" i="6"/>
  <c r="E76" i="1"/>
  <c r="G76" i="1"/>
  <c r="CT74" i="3"/>
  <c r="N27" i="4"/>
  <c r="H69" i="15"/>
  <c r="F15" i="24"/>
  <c r="D72" i="13"/>
  <c r="O72" i="13" s="1"/>
  <c r="H102" i="1"/>
  <c r="J74" i="25"/>
  <c r="F36" i="16"/>
  <c r="F27" i="1"/>
  <c r="R73" i="3"/>
  <c r="D20" i="13"/>
  <c r="O20" i="13" s="1"/>
  <c r="E93" i="1"/>
  <c r="G93" i="1"/>
  <c r="F63" i="24"/>
  <c r="CP69" i="3"/>
  <c r="H34" i="1"/>
  <c r="D74" i="1"/>
  <c r="P74" i="3"/>
  <c r="CP61" i="3"/>
  <c r="CB74" i="3"/>
  <c r="CP56" i="3"/>
  <c r="F29" i="1"/>
  <c r="F8" i="27"/>
  <c r="H36" i="1"/>
  <c r="C38" i="1"/>
  <c r="I15" i="2"/>
  <c r="G44" i="11"/>
  <c r="F35" i="1"/>
  <c r="D16" i="13"/>
  <c r="O16" i="13" s="1"/>
  <c r="CP19" i="3"/>
  <c r="N65" i="4"/>
  <c r="F30" i="7"/>
  <c r="C115" i="1"/>
  <c r="H106" i="1"/>
  <c r="I17" i="2"/>
  <c r="G130" i="1"/>
  <c r="G132" i="1" s="1"/>
  <c r="F38" i="1"/>
  <c r="H60" i="1"/>
  <c r="D27" i="1"/>
  <c r="I23" i="2"/>
  <c r="D51" i="13"/>
  <c r="O51" i="13" s="1"/>
  <c r="CM65" i="3"/>
  <c r="E78" i="1"/>
  <c r="CP42" i="3"/>
  <c r="G115" i="1"/>
  <c r="CL73" i="3"/>
  <c r="G73" i="2"/>
  <c r="E35" i="1"/>
  <c r="F39" i="1"/>
  <c r="F50" i="1" s="1"/>
  <c r="W73" i="3"/>
  <c r="CP32" i="3"/>
  <c r="AL73" i="3"/>
  <c r="CP41" i="3"/>
  <c r="H61" i="1"/>
  <c r="O73" i="3"/>
  <c r="I24" i="2"/>
  <c r="CM71" i="3"/>
  <c r="D74" i="6"/>
  <c r="G55" i="11"/>
  <c r="CP70" i="3"/>
  <c r="G74" i="13"/>
  <c r="H32" i="21"/>
  <c r="BD74" i="3"/>
  <c r="G74" i="2"/>
  <c r="CM20" i="3"/>
  <c r="D73" i="6"/>
  <c r="Q56" i="4"/>
  <c r="CK73" i="3"/>
  <c r="N25" i="4"/>
  <c r="F100" i="1"/>
  <c r="N35" i="4"/>
  <c r="I51" i="5"/>
  <c r="D7" i="3"/>
  <c r="E73" i="3"/>
  <c r="F14" i="7"/>
  <c r="C105" i="1"/>
  <c r="H104" i="1"/>
  <c r="D10" i="3"/>
  <c r="H59" i="1"/>
  <c r="N74" i="14"/>
  <c r="E29" i="1"/>
  <c r="F36" i="12"/>
  <c r="CP66" i="3"/>
  <c r="CP21" i="3"/>
  <c r="E38" i="1"/>
  <c r="Y74" i="3"/>
  <c r="G22" i="11"/>
  <c r="J74" i="3"/>
  <c r="M42" i="22"/>
  <c r="AX73" i="3"/>
  <c r="H71" i="1"/>
  <c r="AA73" i="3"/>
  <c r="D29" i="1"/>
  <c r="I39" i="2"/>
  <c r="CM27" i="3"/>
  <c r="CM49" i="3"/>
  <c r="F73" i="6"/>
  <c r="CK74" i="3"/>
  <c r="D31" i="3"/>
  <c r="CM17" i="3"/>
  <c r="Q73" i="3"/>
  <c r="D14" i="3"/>
  <c r="CH73" i="3"/>
  <c r="C29" i="1"/>
  <c r="H28" i="1"/>
  <c r="E74" i="1"/>
  <c r="G31" i="1"/>
  <c r="F69" i="1"/>
  <c r="CP25" i="3"/>
  <c r="H103" i="1"/>
  <c r="I11" i="2"/>
  <c r="E115" i="1"/>
  <c r="D42" i="13"/>
  <c r="O42" i="13" s="1"/>
  <c r="H63" i="15"/>
  <c r="AP73" i="3"/>
  <c r="CP16" i="3"/>
  <c r="CM72" i="3"/>
  <c r="CP11" i="3"/>
  <c r="BO73" i="3"/>
  <c r="G17" i="1"/>
  <c r="F73" i="2"/>
  <c r="N37" i="4"/>
  <c r="D10" i="13"/>
  <c r="O10" i="13" s="1"/>
  <c r="AR73" i="3"/>
  <c r="I73" i="3"/>
  <c r="J73" i="3"/>
  <c r="F64" i="12"/>
  <c r="BJ73" i="3"/>
  <c r="D28" i="3"/>
  <c r="CM44" i="3"/>
  <c r="I74" i="25"/>
  <c r="H73" i="1"/>
  <c r="AM73" i="3"/>
  <c r="R61" i="19"/>
  <c r="I40" i="2"/>
  <c r="I24" i="5"/>
  <c r="D55" i="13"/>
  <c r="O55" i="13" s="1"/>
  <c r="K36" i="28"/>
  <c r="H24" i="6"/>
  <c r="G38" i="1"/>
  <c r="CM48" i="3"/>
  <c r="D52" i="13"/>
  <c r="O52" i="13" s="1"/>
  <c r="BP73" i="3"/>
  <c r="C78" i="1"/>
  <c r="H77" i="1"/>
  <c r="CR74" i="3"/>
  <c r="I34" i="5"/>
  <c r="AA74" i="3"/>
  <c r="Q47" i="4"/>
  <c r="D73" i="4"/>
  <c r="CT73" i="3"/>
  <c r="H99" i="1"/>
  <c r="F27" i="24"/>
  <c r="I48" i="2"/>
  <c r="F19" i="7"/>
  <c r="AM74" i="3"/>
  <c r="K74" i="19"/>
  <c r="H61" i="6"/>
  <c r="E74" i="7"/>
  <c r="BE73" i="3"/>
  <c r="T74" i="4"/>
  <c r="D48" i="3"/>
  <c r="H101" i="1"/>
  <c r="F23" i="7"/>
  <c r="F32" i="12"/>
  <c r="Q57" i="4"/>
  <c r="D39" i="3"/>
  <c r="M74" i="14"/>
  <c r="L73" i="13"/>
  <c r="N33" i="4"/>
  <c r="H33" i="1"/>
  <c r="I50" i="2"/>
  <c r="G117" i="1"/>
  <c r="D68" i="13"/>
  <c r="O68" i="13" s="1"/>
  <c r="E105" i="1"/>
  <c r="N57" i="4"/>
  <c r="I65" i="2"/>
  <c r="V9" i="14"/>
  <c r="F20" i="1"/>
  <c r="AX74" i="3"/>
  <c r="F93" i="1"/>
  <c r="H59" i="28"/>
  <c r="CM70" i="3"/>
  <c r="D62" i="3"/>
  <c r="D35" i="3"/>
  <c r="D25" i="3"/>
  <c r="CP50" i="3"/>
  <c r="I71" i="2"/>
  <c r="AB74" i="3"/>
  <c r="I57" i="5"/>
  <c r="G29" i="1"/>
  <c r="BA73" i="3"/>
  <c r="CM19" i="3"/>
  <c r="F56" i="27"/>
  <c r="D27" i="3"/>
  <c r="I72" i="2"/>
  <c r="E130" i="1"/>
  <c r="E132" i="1" s="1"/>
  <c r="H112" i="1"/>
  <c r="AZ73" i="3"/>
  <c r="M53" i="22"/>
  <c r="S73" i="3"/>
  <c r="F17" i="1"/>
  <c r="F12" i="12"/>
  <c r="AW74" i="3"/>
  <c r="E20" i="1"/>
  <c r="G20" i="1"/>
  <c r="CP45" i="3"/>
  <c r="M73" i="4"/>
  <c r="D57" i="3"/>
  <c r="CM36" i="3"/>
  <c r="BD73" i="3"/>
  <c r="D64" i="13"/>
  <c r="O64" i="13" s="1"/>
  <c r="U73" i="3"/>
  <c r="CP18" i="3"/>
  <c r="BV73" i="3"/>
  <c r="CP22" i="3"/>
  <c r="H26" i="1"/>
  <c r="C76" i="1"/>
  <c r="H75" i="1"/>
  <c r="CM14" i="3"/>
  <c r="N31" i="4"/>
  <c r="D39" i="1"/>
  <c r="D50" i="1" s="1"/>
  <c r="I41" i="2"/>
  <c r="I26" i="5"/>
  <c r="O74" i="3"/>
  <c r="H25" i="6"/>
  <c r="CP29" i="3"/>
  <c r="N67" i="4"/>
  <c r="V50" i="14"/>
  <c r="AU73" i="3"/>
  <c r="CM10" i="3"/>
  <c r="H73" i="5"/>
  <c r="N73" i="13"/>
  <c r="BP74" i="3"/>
  <c r="H9" i="21"/>
  <c r="H47" i="1"/>
  <c r="C93" i="1"/>
  <c r="H79" i="1"/>
  <c r="C120" i="1"/>
  <c r="H118" i="1"/>
  <c r="H35" i="28"/>
  <c r="I25" i="2"/>
  <c r="I59" i="2"/>
  <c r="F50" i="7"/>
  <c r="J74" i="4"/>
  <c r="I38" i="5"/>
  <c r="F27" i="7"/>
  <c r="V14" i="14"/>
  <c r="F56" i="12"/>
  <c r="G23" i="11"/>
  <c r="D62" i="13"/>
  <c r="O62" i="13" s="1"/>
  <c r="N14" i="4"/>
  <c r="G105" i="1"/>
  <c r="E27" i="1"/>
  <c r="E17" i="1"/>
  <c r="D33" i="3"/>
  <c r="F115" i="1"/>
  <c r="N74" i="6"/>
  <c r="E12" i="1"/>
  <c r="CM59" i="3"/>
  <c r="G12" i="1"/>
  <c r="CP57" i="3"/>
  <c r="E39" i="1"/>
  <c r="E50" i="1" s="1"/>
  <c r="CM31" i="3"/>
  <c r="AH74" i="3"/>
  <c r="CM8" i="3"/>
  <c r="D23" i="3"/>
  <c r="CM33" i="3"/>
  <c r="AJ74" i="3"/>
  <c r="M74" i="13"/>
  <c r="BG73" i="3"/>
  <c r="CM46" i="3"/>
  <c r="H26" i="26"/>
  <c r="H49" i="1"/>
  <c r="H85" i="1"/>
  <c r="C130" i="1"/>
  <c r="H121" i="1"/>
  <c r="I26" i="2"/>
  <c r="I61" i="2"/>
  <c r="I40" i="5"/>
  <c r="F31" i="7"/>
  <c r="D15" i="13"/>
  <c r="O15" i="13" s="1"/>
  <c r="F44" i="16"/>
  <c r="H12" i="15"/>
  <c r="D65" i="3"/>
  <c r="K21" i="6"/>
  <c r="H25" i="26"/>
  <c r="F31" i="1"/>
  <c r="BV74" i="3"/>
  <c r="BF74" i="3"/>
  <c r="K74" i="3"/>
  <c r="BH74" i="3"/>
  <c r="BS73" i="3"/>
  <c r="C69" i="1"/>
  <c r="H51" i="1"/>
  <c r="H127" i="1"/>
  <c r="D44" i="3"/>
  <c r="I62" i="2"/>
  <c r="K29" i="6"/>
  <c r="F22" i="7"/>
  <c r="D47" i="3"/>
  <c r="N45" i="4"/>
  <c r="H69" i="26"/>
  <c r="BC73" i="3"/>
  <c r="CM18" i="3"/>
  <c r="D19" i="3"/>
  <c r="H74" i="2"/>
  <c r="T73" i="3"/>
  <c r="D50" i="3"/>
  <c r="AI74" i="3"/>
  <c r="V68" i="14"/>
  <c r="CE73" i="3"/>
  <c r="G29" i="11"/>
  <c r="CM35" i="3"/>
  <c r="R49" i="19"/>
  <c r="H74" i="25"/>
  <c r="G47" i="11"/>
  <c r="H10" i="1"/>
  <c r="H57" i="1"/>
  <c r="H87" i="1"/>
  <c r="H128" i="1"/>
  <c r="D73" i="10"/>
  <c r="D12" i="1"/>
  <c r="I28" i="2"/>
  <c r="I63" i="2"/>
  <c r="I44" i="5"/>
  <c r="D23" i="13"/>
  <c r="O23" i="13" s="1"/>
  <c r="G34" i="11"/>
  <c r="H26" i="21"/>
  <c r="F12" i="27"/>
  <c r="F74" i="29"/>
  <c r="G78" i="1"/>
  <c r="E120" i="1"/>
  <c r="CM37" i="3"/>
  <c r="G73" i="3"/>
  <c r="J21" i="20"/>
  <c r="H73" i="3"/>
  <c r="V62" i="14"/>
  <c r="S74" i="4"/>
  <c r="CM25" i="3"/>
  <c r="H9" i="1"/>
  <c r="H86" i="1"/>
  <c r="I27" i="2"/>
  <c r="I42" i="5"/>
  <c r="F47" i="7"/>
  <c r="F16" i="16"/>
  <c r="H33" i="21"/>
  <c r="CP47" i="3"/>
  <c r="V35" i="14"/>
  <c r="F12" i="7"/>
  <c r="F8" i="16"/>
  <c r="V52" i="14"/>
  <c r="N16" i="4"/>
  <c r="K16" i="28"/>
  <c r="AC73" i="3"/>
  <c r="J26" i="20"/>
  <c r="F16" i="12"/>
  <c r="BN73" i="3"/>
  <c r="E74" i="2"/>
  <c r="F74" i="2"/>
  <c r="D32" i="3"/>
  <c r="E73" i="2"/>
  <c r="AO73" i="3"/>
  <c r="G100" i="1"/>
  <c r="CP13" i="3"/>
  <c r="G65" i="11"/>
  <c r="H74" i="3"/>
  <c r="AF73" i="3"/>
  <c r="N19" i="4"/>
  <c r="F55" i="12"/>
  <c r="H44" i="28"/>
  <c r="F26" i="7"/>
  <c r="CM23" i="3"/>
  <c r="D38" i="3"/>
  <c r="F45" i="12"/>
  <c r="H16" i="1"/>
  <c r="H58" i="1"/>
  <c r="H91" i="1"/>
  <c r="H129" i="1"/>
  <c r="CM45" i="3"/>
  <c r="D100" i="1"/>
  <c r="I37" i="2"/>
  <c r="I64" i="2"/>
  <c r="I70" i="5"/>
  <c r="Q25" i="4"/>
  <c r="F61" i="12"/>
  <c r="S73" i="4"/>
  <c r="H74" i="5"/>
  <c r="N28" i="4"/>
  <c r="F25" i="7"/>
  <c r="F78" i="1"/>
  <c r="G35" i="1"/>
  <c r="Z74" i="3"/>
  <c r="D36" i="13"/>
  <c r="O36" i="13" s="1"/>
  <c r="F24" i="16"/>
  <c r="E31" i="1"/>
  <c r="E100" i="1"/>
  <c r="G74" i="4"/>
  <c r="H26" i="28"/>
  <c r="F120" i="1"/>
  <c r="E69" i="1"/>
  <c r="AQ73" i="3"/>
  <c r="G69" i="1"/>
  <c r="F73" i="3"/>
  <c r="F39" i="24"/>
  <c r="BM73" i="3"/>
  <c r="H73" i="2"/>
  <c r="CB73" i="3"/>
  <c r="N7" i="4"/>
  <c r="O73" i="4"/>
  <c r="F74" i="11"/>
  <c r="BG74" i="3"/>
  <c r="N43" i="4"/>
  <c r="V73" i="3"/>
  <c r="CQ73" i="3"/>
  <c r="CP7" i="3"/>
  <c r="BT73" i="3"/>
  <c r="H31" i="21"/>
  <c r="M73" i="3"/>
  <c r="CP53" i="3"/>
  <c r="H57" i="15"/>
  <c r="H11" i="1"/>
  <c r="H44" i="1"/>
  <c r="H62" i="1"/>
  <c r="H88" i="1"/>
  <c r="H113" i="1"/>
  <c r="AY73" i="3"/>
  <c r="I12" i="2"/>
  <c r="I29" i="2"/>
  <c r="I51" i="2"/>
  <c r="P73" i="3"/>
  <c r="H33" i="26"/>
  <c r="I64" i="5"/>
  <c r="H60" i="21"/>
  <c r="H11" i="28"/>
  <c r="D52" i="3"/>
  <c r="D64" i="3"/>
  <c r="AN74" i="3"/>
  <c r="M18" i="22"/>
  <c r="H19" i="21"/>
  <c r="F60" i="27"/>
  <c r="H73" i="20"/>
  <c r="AE74" i="3"/>
  <c r="F33" i="7"/>
  <c r="N73" i="19"/>
  <c r="H53" i="26"/>
  <c r="D20" i="3"/>
  <c r="AF74" i="3"/>
  <c r="G39" i="1"/>
  <c r="G50" i="1" s="1"/>
  <c r="AD73" i="3"/>
  <c r="AE73" i="3"/>
  <c r="H62" i="26"/>
  <c r="F12" i="1"/>
  <c r="CM16" i="3"/>
  <c r="CS74" i="3"/>
  <c r="F69" i="7"/>
  <c r="BB73" i="3"/>
  <c r="CP67" i="3"/>
  <c r="F105" i="1"/>
  <c r="CM7" i="3"/>
  <c r="CN73" i="3"/>
  <c r="D22" i="3"/>
  <c r="N9" i="4"/>
  <c r="CE74" i="3"/>
  <c r="F51" i="24"/>
  <c r="AH73" i="3"/>
  <c r="CM9" i="3"/>
  <c r="D12" i="3"/>
  <c r="D24" i="3"/>
  <c r="CF73" i="3"/>
  <c r="Y73" i="3"/>
  <c r="CP9" i="3"/>
  <c r="T74" i="3"/>
  <c r="G74" i="26"/>
  <c r="CP10" i="3"/>
  <c r="D73" i="12"/>
  <c r="F7" i="12"/>
  <c r="H13" i="1"/>
  <c r="H45" i="1"/>
  <c r="H63" i="1"/>
  <c r="H89" i="1"/>
  <c r="H114" i="1"/>
  <c r="CP23" i="3"/>
  <c r="D29" i="3"/>
  <c r="V71" i="14"/>
  <c r="I13" i="2"/>
  <c r="I35" i="2"/>
  <c r="I52" i="2"/>
  <c r="AB73" i="3"/>
  <c r="D18" i="3"/>
  <c r="F18" i="7"/>
  <c r="I66" i="5"/>
  <c r="F51" i="12"/>
  <c r="L74" i="28"/>
  <c r="K54" i="28"/>
  <c r="D40" i="3"/>
  <c r="E74" i="5"/>
  <c r="D71" i="13"/>
  <c r="O71" i="13" s="1"/>
  <c r="F64" i="16"/>
  <c r="AZ74" i="3"/>
  <c r="F73" i="4"/>
  <c r="Q39" i="4"/>
  <c r="F47" i="12"/>
  <c r="G49" i="11"/>
  <c r="AQ74" i="3"/>
  <c r="H9" i="6"/>
  <c r="K65" i="6"/>
  <c r="F130" i="1"/>
  <c r="F132" i="1" s="1"/>
  <c r="F31" i="12"/>
  <c r="D21" i="3"/>
  <c r="BY73" i="3"/>
  <c r="BZ73" i="3"/>
  <c r="N53" i="4"/>
  <c r="CA73" i="3"/>
  <c r="F74" i="1"/>
  <c r="K39" i="28"/>
  <c r="G120" i="1"/>
  <c r="F76" i="1"/>
  <c r="F73" i="11"/>
  <c r="D8" i="3"/>
  <c r="CP14" i="3"/>
  <c r="F32" i="27"/>
  <c r="E117" i="1"/>
  <c r="D9" i="3"/>
  <c r="CP15" i="3"/>
  <c r="CP51" i="3"/>
  <c r="N11" i="4"/>
  <c r="CP17" i="3"/>
  <c r="D60" i="3"/>
  <c r="P73" i="4"/>
  <c r="N51" i="4"/>
  <c r="AT73" i="3"/>
  <c r="CP30" i="3"/>
  <c r="V33" i="14"/>
  <c r="E73" i="27"/>
  <c r="CR73" i="3"/>
  <c r="CP20" i="3"/>
  <c r="CH74" i="3"/>
  <c r="CS73" i="3"/>
  <c r="CM12" i="3"/>
  <c r="AR74" i="3"/>
  <c r="CM13" i="3"/>
  <c r="CM56" i="3"/>
  <c r="H15" i="1"/>
  <c r="H46" i="1"/>
  <c r="C74" i="1"/>
  <c r="H70" i="1"/>
  <c r="H90" i="1"/>
  <c r="C117" i="1"/>
  <c r="H116" i="1"/>
  <c r="CM26" i="3"/>
  <c r="W74" i="3"/>
  <c r="E73" i="12"/>
  <c r="I14" i="2"/>
  <c r="I36" i="2"/>
  <c r="I53" i="2"/>
  <c r="AN73" i="3"/>
  <c r="CP55" i="3"/>
  <c r="F34" i="7"/>
  <c r="I68" i="5"/>
  <c r="E73" i="7"/>
  <c r="J38" i="20"/>
  <c r="BL74" i="3"/>
  <c r="R73" i="4"/>
  <c r="Q7" i="4"/>
  <c r="K7" i="4" s="1"/>
  <c r="U7" i="4" s="1"/>
  <c r="G73" i="4"/>
  <c r="G75" i="4" s="1"/>
  <c r="M29" i="22"/>
  <c r="BC74" i="3"/>
  <c r="H11" i="6"/>
  <c r="I43" i="5"/>
  <c r="U74" i="3"/>
  <c r="I45" i="5"/>
  <c r="AG74" i="3"/>
  <c r="D25" i="13"/>
  <c r="O25" i="13" s="1"/>
  <c r="F12" i="16"/>
  <c r="H18" i="6"/>
  <c r="K73" i="19"/>
  <c r="K75" i="19" s="1"/>
  <c r="CP26" i="3"/>
  <c r="N61" i="4"/>
  <c r="CM29" i="3"/>
  <c r="N29" i="4"/>
  <c r="CP27" i="3"/>
  <c r="D51" i="3"/>
  <c r="F32" i="16"/>
  <c r="BU74" i="3"/>
  <c r="L74" i="14"/>
  <c r="G74" i="1"/>
  <c r="M73" i="6"/>
  <c r="F69" i="12"/>
  <c r="F117" i="1"/>
  <c r="CM28" i="3"/>
  <c r="CP44" i="3"/>
  <c r="D45" i="3"/>
  <c r="N23" i="4"/>
  <c r="CP40" i="3"/>
  <c r="CM43" i="3"/>
  <c r="F55" i="7"/>
  <c r="L74" i="3"/>
  <c r="H14" i="28"/>
  <c r="D28" i="13"/>
  <c r="O28" i="13" s="1"/>
  <c r="H51" i="15"/>
  <c r="CM60" i="3"/>
  <c r="K17" i="28"/>
  <c r="M60" i="22"/>
  <c r="H18" i="1"/>
  <c r="C17" i="1"/>
  <c r="H48" i="1"/>
  <c r="H72" i="1"/>
  <c r="H98" i="1"/>
  <c r="H119" i="1"/>
  <c r="D20" i="1"/>
  <c r="I16" i="2"/>
  <c r="I38" i="2"/>
  <c r="I60" i="2"/>
  <c r="BL73" i="3"/>
  <c r="CP39" i="3"/>
  <c r="I10" i="5"/>
  <c r="I72" i="5"/>
  <c r="F11" i="7"/>
  <c r="K74" i="25"/>
  <c r="D35" i="13"/>
  <c r="O35" i="13" s="1"/>
  <c r="K40" i="29"/>
  <c r="Q17" i="4"/>
  <c r="V32" i="14"/>
  <c r="M36" i="22"/>
  <c r="E74" i="22"/>
  <c r="F9" i="12"/>
  <c r="H22" i="6"/>
  <c r="I49" i="5"/>
  <c r="D57" i="13"/>
  <c r="O57" i="13" s="1"/>
  <c r="V13" i="14"/>
  <c r="CD74" i="3"/>
  <c r="N13" i="4"/>
  <c r="BQ73" i="3"/>
  <c r="I74" i="4"/>
  <c r="BF73" i="3"/>
  <c r="CF74" i="3"/>
  <c r="D13" i="3"/>
  <c r="CM34" i="3"/>
  <c r="CP38" i="3"/>
  <c r="CM53" i="3"/>
  <c r="G58" i="11"/>
  <c r="L73" i="3"/>
  <c r="AK73" i="3"/>
  <c r="D15" i="3"/>
  <c r="CM54" i="3"/>
  <c r="CN74" i="3"/>
  <c r="F46" i="7"/>
  <c r="F74" i="28"/>
  <c r="V12" i="14"/>
  <c r="J57" i="20"/>
  <c r="G74" i="28"/>
  <c r="H19" i="1"/>
  <c r="H37" i="1"/>
  <c r="H52" i="1"/>
  <c r="H64" i="1"/>
  <c r="H80" i="1"/>
  <c r="H92" i="1"/>
  <c r="H107" i="1"/>
  <c r="H122" i="1"/>
  <c r="BK73" i="3"/>
  <c r="AU74" i="3"/>
  <c r="D61" i="3"/>
  <c r="N55" i="4"/>
  <c r="D31" i="1"/>
  <c r="I18" i="2"/>
  <c r="I30" i="2"/>
  <c r="I42" i="2"/>
  <c r="D74" i="2"/>
  <c r="I54" i="2"/>
  <c r="I66" i="2"/>
  <c r="BX73" i="3"/>
  <c r="CP24" i="3"/>
  <c r="CM42" i="3"/>
  <c r="I14" i="5"/>
  <c r="I46" i="5"/>
  <c r="G8" i="11"/>
  <c r="M17" i="22"/>
  <c r="H22" i="28"/>
  <c r="V17" i="14"/>
  <c r="F19" i="24"/>
  <c r="R74" i="3"/>
  <c r="H31" i="15"/>
  <c r="J23" i="20"/>
  <c r="CP62" i="3"/>
  <c r="H43" i="6"/>
  <c r="H9" i="26"/>
  <c r="D74" i="4"/>
  <c r="G17" i="11"/>
  <c r="K68" i="6"/>
  <c r="F30" i="12"/>
  <c r="H61" i="26"/>
  <c r="F47" i="16"/>
  <c r="CP28" i="3"/>
  <c r="N15" i="4"/>
  <c r="D32" i="13"/>
  <c r="O32" i="13" s="1"/>
  <c r="CC73" i="3"/>
  <c r="N59" i="4"/>
  <c r="F72" i="16"/>
  <c r="F44" i="27"/>
  <c r="BR73" i="3"/>
  <c r="F40" i="12"/>
  <c r="F73" i="14"/>
  <c r="CP31" i="3"/>
  <c r="M74" i="3"/>
  <c r="N74" i="13"/>
  <c r="X73" i="3"/>
  <c r="N41" i="4"/>
  <c r="AW73" i="3"/>
  <c r="CP33" i="3"/>
  <c r="K31" i="29"/>
  <c r="D16" i="3"/>
  <c r="V74" i="3"/>
  <c r="D24" i="13"/>
  <c r="O24" i="13" s="1"/>
  <c r="C20" i="1"/>
  <c r="H21" i="1"/>
  <c r="H40" i="1"/>
  <c r="C39" i="1"/>
  <c r="H53" i="1"/>
  <c r="H65" i="1"/>
  <c r="H81" i="1"/>
  <c r="C100" i="1"/>
  <c r="H94" i="1"/>
  <c r="H108" i="1"/>
  <c r="H123" i="1"/>
  <c r="BW73" i="3"/>
  <c r="BS74" i="3"/>
  <c r="CM57" i="3"/>
  <c r="D74" i="17"/>
  <c r="H55" i="26"/>
  <c r="D35" i="1"/>
  <c r="D117" i="1"/>
  <c r="D73" i="2"/>
  <c r="I7" i="2"/>
  <c r="I19" i="2"/>
  <c r="I31" i="2"/>
  <c r="I43" i="2"/>
  <c r="I55" i="2"/>
  <c r="I67" i="2"/>
  <c r="I16" i="5"/>
  <c r="I48" i="5"/>
  <c r="F27" i="12"/>
  <c r="J47" i="20"/>
  <c r="D39" i="13"/>
  <c r="O39" i="13" s="1"/>
  <c r="G74" i="21"/>
  <c r="G52" i="11"/>
  <c r="J33" i="20"/>
  <c r="H14" i="26"/>
  <c r="G73" i="6"/>
  <c r="E73" i="15"/>
  <c r="F67" i="24"/>
  <c r="AP74" i="3"/>
  <c r="F19" i="12"/>
  <c r="N52" i="4"/>
  <c r="H44" i="6"/>
  <c r="G28" i="11"/>
  <c r="R65" i="19"/>
  <c r="D71" i="3"/>
  <c r="G14" i="11"/>
  <c r="F34" i="12"/>
  <c r="J68" i="20"/>
  <c r="F51" i="16"/>
  <c r="N17" i="4"/>
  <c r="H74" i="4"/>
  <c r="G11" i="11"/>
  <c r="M24" i="22"/>
  <c r="CO73" i="3"/>
  <c r="D11" i="3"/>
  <c r="CM32" i="3"/>
  <c r="K26" i="28"/>
  <c r="CD73" i="3"/>
  <c r="CM21" i="3"/>
  <c r="D36" i="3"/>
  <c r="CM69" i="3"/>
  <c r="G73" i="5"/>
  <c r="K73" i="3"/>
  <c r="D49" i="3"/>
  <c r="AK74" i="3"/>
  <c r="F21" i="12"/>
  <c r="D60" i="13"/>
  <c r="O60" i="13" s="1"/>
  <c r="AJ73" i="3"/>
  <c r="CM11" i="3"/>
  <c r="D26" i="3"/>
  <c r="D37" i="3"/>
  <c r="N74" i="3"/>
  <c r="H73" i="14"/>
  <c r="BI73" i="3"/>
  <c r="K58" i="29"/>
  <c r="CP34" i="3"/>
  <c r="AT74" i="3"/>
  <c r="F52" i="16"/>
  <c r="H38" i="21"/>
  <c r="H22" i="1"/>
  <c r="H41" i="1"/>
  <c r="H54" i="1"/>
  <c r="H66" i="1"/>
  <c r="H82" i="1"/>
  <c r="H95" i="1"/>
  <c r="H109" i="1"/>
  <c r="H124" i="1"/>
  <c r="CI73" i="3"/>
  <c r="CI75" i="3" s="1"/>
  <c r="D17" i="3"/>
  <c r="CQ74" i="3"/>
  <c r="CP54" i="3"/>
  <c r="N63" i="4"/>
  <c r="F20" i="27"/>
  <c r="D76" i="1"/>
  <c r="D120" i="1"/>
  <c r="I8" i="2"/>
  <c r="I20" i="2"/>
  <c r="I32" i="2"/>
  <c r="I44" i="2"/>
  <c r="I56" i="2"/>
  <c r="I68" i="2"/>
  <c r="F74" i="14"/>
  <c r="I18" i="5"/>
  <c r="I50" i="5"/>
  <c r="F65" i="7"/>
  <c r="CM61" i="3"/>
  <c r="F70" i="7"/>
  <c r="D19" i="13"/>
  <c r="O19" i="13" s="1"/>
  <c r="D67" i="13"/>
  <c r="O67" i="13" s="1"/>
  <c r="H69" i="21"/>
  <c r="H21" i="26"/>
  <c r="Q15" i="4"/>
  <c r="Q49" i="4"/>
  <c r="D73" i="9"/>
  <c r="H73" i="19"/>
  <c r="H19" i="15"/>
  <c r="J28" i="20"/>
  <c r="L12" i="25"/>
  <c r="BB74" i="3"/>
  <c r="F57" i="7"/>
  <c r="H48" i="6"/>
  <c r="F72" i="12"/>
  <c r="V26" i="14"/>
  <c r="F53" i="12"/>
  <c r="Q46" i="4"/>
  <c r="F38" i="12"/>
  <c r="L63" i="25"/>
  <c r="BI74" i="3"/>
  <c r="AV73" i="3"/>
  <c r="CP8" i="3"/>
  <c r="CP43" i="3"/>
  <c r="AL74" i="3"/>
  <c r="N49" i="4"/>
  <c r="V11" i="14"/>
  <c r="J52" i="20"/>
  <c r="BU73" i="3"/>
  <c r="BU75" i="3" s="1"/>
  <c r="N73" i="3"/>
  <c r="BR74" i="3"/>
  <c r="V29" i="14"/>
  <c r="C12" i="1"/>
  <c r="H7" i="1"/>
  <c r="H23" i="1"/>
  <c r="H42" i="1"/>
  <c r="H55" i="1"/>
  <c r="H67" i="1"/>
  <c r="H83" i="1"/>
  <c r="H96" i="1"/>
  <c r="H110" i="1"/>
  <c r="H125" i="1"/>
  <c r="CU73" i="3"/>
  <c r="CP35" i="3"/>
  <c r="H67" i="21"/>
  <c r="F68" i="27"/>
  <c r="D78" i="1"/>
  <c r="D105" i="1"/>
  <c r="I9" i="2"/>
  <c r="I21" i="2"/>
  <c r="I33" i="2"/>
  <c r="I45" i="2"/>
  <c r="I57" i="2"/>
  <c r="I69" i="2"/>
  <c r="CM15" i="3"/>
  <c r="X74" i="3"/>
  <c r="I20" i="5"/>
  <c r="I58" i="5"/>
  <c r="F41" i="12"/>
  <c r="E73" i="22"/>
  <c r="K73" i="25"/>
  <c r="K13" i="29"/>
  <c r="F13" i="12"/>
  <c r="V16" i="14"/>
  <c r="R9" i="19"/>
  <c r="F52" i="12"/>
  <c r="L28" i="25"/>
  <c r="BN74" i="3"/>
  <c r="T73" i="4"/>
  <c r="D73" i="17"/>
  <c r="E73" i="26"/>
  <c r="N12" i="4"/>
  <c r="O74" i="4"/>
  <c r="N54" i="4"/>
  <c r="H51" i="6"/>
  <c r="D70" i="3"/>
  <c r="F42" i="12"/>
  <c r="R18" i="19"/>
  <c r="H34" i="26"/>
  <c r="D34" i="3"/>
  <c r="N21" i="4"/>
  <c r="N73" i="6"/>
  <c r="G40" i="11"/>
  <c r="D48" i="13"/>
  <c r="O48" i="13" s="1"/>
  <c r="CM47" i="3"/>
  <c r="H64" i="28"/>
  <c r="F10" i="7"/>
  <c r="AI73" i="3"/>
  <c r="CM22" i="3"/>
  <c r="CM41" i="3"/>
  <c r="CG74" i="3"/>
  <c r="F59" i="7"/>
  <c r="M73" i="13"/>
  <c r="BH73" i="3"/>
  <c r="BJ74" i="3"/>
  <c r="F60" i="12"/>
  <c r="H19" i="26"/>
  <c r="CG73" i="3"/>
  <c r="CM24" i="3"/>
  <c r="D63" i="3"/>
  <c r="Z73" i="3"/>
  <c r="Z75" i="3" s="1"/>
  <c r="D40" i="13"/>
  <c r="O40" i="13" s="1"/>
  <c r="H8" i="1"/>
  <c r="C27" i="1"/>
  <c r="H25" i="1"/>
  <c r="H43" i="1"/>
  <c r="H56" i="1"/>
  <c r="H68" i="1"/>
  <c r="H84" i="1"/>
  <c r="H97" i="1"/>
  <c r="H111" i="1"/>
  <c r="H126" i="1"/>
  <c r="N71" i="4"/>
  <c r="D17" i="1"/>
  <c r="D38" i="1"/>
  <c r="D69" i="1"/>
  <c r="D93" i="1"/>
  <c r="D115" i="1"/>
  <c r="D130" i="1"/>
  <c r="D132" i="1" s="1"/>
  <c r="I10" i="2"/>
  <c r="I22" i="2"/>
  <c r="I34" i="2"/>
  <c r="I46" i="2"/>
  <c r="I58" i="2"/>
  <c r="I70" i="2"/>
  <c r="CP12" i="3"/>
  <c r="BT74" i="3"/>
  <c r="CM58" i="3"/>
  <c r="I22" i="5"/>
  <c r="I62" i="5"/>
  <c r="F7" i="7"/>
  <c r="D73" i="7"/>
  <c r="G37" i="11"/>
  <c r="K49" i="28"/>
  <c r="V28" i="14"/>
  <c r="E73" i="16"/>
  <c r="D41" i="3"/>
  <c r="Q71" i="4"/>
  <c r="F74" i="6"/>
  <c r="BM74" i="3"/>
  <c r="P73" i="14"/>
  <c r="H36" i="15"/>
  <c r="J64" i="20"/>
  <c r="CP49" i="3"/>
  <c r="BZ74" i="3"/>
  <c r="F71" i="7"/>
  <c r="H57" i="6"/>
  <c r="J50" i="20"/>
  <c r="H38" i="15"/>
  <c r="H73" i="13"/>
  <c r="E73" i="11"/>
  <c r="H39" i="15"/>
  <c r="I28" i="5"/>
  <c r="I52" i="5"/>
  <c r="F35" i="7"/>
  <c r="G19" i="11"/>
  <c r="G62" i="11"/>
  <c r="F65" i="12"/>
  <c r="K73" i="14"/>
  <c r="V56" i="14"/>
  <c r="J11" i="20"/>
  <c r="M71" i="22"/>
  <c r="H12" i="26"/>
  <c r="AY74" i="3"/>
  <c r="CP58" i="3"/>
  <c r="E73" i="4"/>
  <c r="N73" i="14"/>
  <c r="K60" i="28"/>
  <c r="BX74" i="3"/>
  <c r="Q9" i="4"/>
  <c r="Q31" i="4"/>
  <c r="Q41" i="4"/>
  <c r="Q63" i="4"/>
  <c r="D74" i="10"/>
  <c r="G59" i="11"/>
  <c r="F71" i="12"/>
  <c r="D73" i="15"/>
  <c r="H7" i="15"/>
  <c r="CP36" i="3"/>
  <c r="CP48" i="3"/>
  <c r="F20" i="7"/>
  <c r="H55" i="21"/>
  <c r="L36" i="25"/>
  <c r="CL74" i="3"/>
  <c r="BO74" i="3"/>
  <c r="N66" i="4"/>
  <c r="H28" i="6"/>
  <c r="H65" i="6"/>
  <c r="F24" i="12"/>
  <c r="K8" i="6"/>
  <c r="K72" i="28"/>
  <c r="D30" i="3"/>
  <c r="M74" i="6"/>
  <c r="I30" i="5"/>
  <c r="I54" i="5"/>
  <c r="D74" i="5"/>
  <c r="F39" i="7"/>
  <c r="V38" i="14"/>
  <c r="H24" i="21"/>
  <c r="BK74" i="3"/>
  <c r="D27" i="13"/>
  <c r="O27" i="13" s="1"/>
  <c r="D43" i="13"/>
  <c r="O43" i="13" s="1"/>
  <c r="D59" i="13"/>
  <c r="O59" i="13" s="1"/>
  <c r="E74" i="24"/>
  <c r="K65" i="28"/>
  <c r="CM50" i="3"/>
  <c r="L74" i="4"/>
  <c r="D8" i="13"/>
  <c r="O8" i="13" s="1"/>
  <c r="CP60" i="3"/>
  <c r="F24" i="7"/>
  <c r="M74" i="19"/>
  <c r="L40" i="25"/>
  <c r="H32" i="28"/>
  <c r="J59" i="20"/>
  <c r="E73" i="24"/>
  <c r="CA74" i="3"/>
  <c r="N30" i="4"/>
  <c r="H29" i="6"/>
  <c r="H66" i="6"/>
  <c r="F9" i="7"/>
  <c r="G35" i="11"/>
  <c r="K9" i="6"/>
  <c r="G43" i="11"/>
  <c r="K7" i="29"/>
  <c r="D73" i="29"/>
  <c r="L49" i="25"/>
  <c r="CP68" i="3"/>
  <c r="J62" i="20"/>
  <c r="I8" i="5"/>
  <c r="I32" i="5"/>
  <c r="I56" i="5"/>
  <c r="F43" i="7"/>
  <c r="G26" i="11"/>
  <c r="D9" i="13"/>
  <c r="O9" i="13" s="1"/>
  <c r="V59" i="14"/>
  <c r="M35" i="22"/>
  <c r="BW74" i="3"/>
  <c r="V44" i="14"/>
  <c r="CM38" i="3"/>
  <c r="D53" i="3"/>
  <c r="G74" i="6"/>
  <c r="F28" i="7"/>
  <c r="V19" i="14"/>
  <c r="R57" i="19"/>
  <c r="L44" i="25"/>
  <c r="CP37" i="3"/>
  <c r="D13" i="13"/>
  <c r="O13" i="13" s="1"/>
  <c r="D58" i="13"/>
  <c r="O58" i="13" s="1"/>
  <c r="V20" i="14"/>
  <c r="H40" i="6"/>
  <c r="H67" i="6"/>
  <c r="F48" i="12"/>
  <c r="V40" i="14"/>
  <c r="H57" i="28"/>
  <c r="F13" i="7"/>
  <c r="F29" i="12"/>
  <c r="CM67" i="3"/>
  <c r="D17" i="13"/>
  <c r="O17" i="13" s="1"/>
  <c r="K16" i="6"/>
  <c r="G42" i="11"/>
  <c r="V42" i="14"/>
  <c r="R66" i="19"/>
  <c r="L69" i="25"/>
  <c r="CP71" i="3"/>
  <c r="Q23" i="4"/>
  <c r="Q33" i="4"/>
  <c r="Q55" i="4"/>
  <c r="Q65" i="4"/>
  <c r="G16" i="11"/>
  <c r="G70" i="11"/>
  <c r="D14" i="13"/>
  <c r="O14" i="13" s="1"/>
  <c r="O73" i="14"/>
  <c r="F73" i="20"/>
  <c r="H62" i="21"/>
  <c r="M72" i="22"/>
  <c r="CM39" i="3"/>
  <c r="CM51" i="3"/>
  <c r="D54" i="3"/>
  <c r="E74" i="3"/>
  <c r="D66" i="3"/>
  <c r="F32" i="7"/>
  <c r="F28" i="12"/>
  <c r="L48" i="25"/>
  <c r="G20" i="11"/>
  <c r="H14" i="15"/>
  <c r="N36" i="4"/>
  <c r="N70" i="4"/>
  <c r="H41" i="6"/>
  <c r="H68" i="6"/>
  <c r="H62" i="28"/>
  <c r="I25" i="5"/>
  <c r="F17" i="7"/>
  <c r="H21" i="15"/>
  <c r="K19" i="6"/>
  <c r="G45" i="11"/>
  <c r="F52" i="7"/>
  <c r="L11" i="25"/>
  <c r="J70" i="20"/>
  <c r="H67" i="28"/>
  <c r="AV74" i="3"/>
  <c r="H45" i="21"/>
  <c r="I12" i="5"/>
  <c r="I36" i="5"/>
  <c r="I60" i="5"/>
  <c r="F51" i="7"/>
  <c r="F17" i="12"/>
  <c r="H48" i="26"/>
  <c r="K14" i="28"/>
  <c r="CP46" i="3"/>
  <c r="CU74" i="3"/>
  <c r="F8" i="12"/>
  <c r="D31" i="13"/>
  <c r="O31" i="13" s="1"/>
  <c r="D47" i="13"/>
  <c r="O47" i="13" s="1"/>
  <c r="D63" i="13"/>
  <c r="O63" i="13" s="1"/>
  <c r="V47" i="14"/>
  <c r="F74" i="5"/>
  <c r="R74" i="14"/>
  <c r="Q74" i="3"/>
  <c r="F36" i="7"/>
  <c r="L52" i="25"/>
  <c r="M11" i="22"/>
  <c r="N10" i="4"/>
  <c r="N38" i="4"/>
  <c r="H42" i="6"/>
  <c r="R73" i="14"/>
  <c r="K49" i="29"/>
  <c r="I27" i="5"/>
  <c r="F21" i="7"/>
  <c r="F39" i="12"/>
  <c r="J45" i="20"/>
  <c r="H13" i="28"/>
  <c r="K20" i="6"/>
  <c r="M23" i="22"/>
  <c r="F56" i="7"/>
  <c r="F69" i="16"/>
  <c r="L74" i="19"/>
  <c r="F73" i="22"/>
  <c r="H50" i="26"/>
  <c r="AC74" i="3"/>
  <c r="F40" i="7"/>
  <c r="G73" i="20"/>
  <c r="F31" i="24"/>
  <c r="L56" i="25"/>
  <c r="H12" i="28"/>
  <c r="E74" i="29"/>
  <c r="CM40" i="3"/>
  <c r="CM52" i="3"/>
  <c r="D55" i="3"/>
  <c r="D67" i="3"/>
  <c r="G31" i="11"/>
  <c r="F33" i="12"/>
  <c r="D46" i="13"/>
  <c r="O46" i="13" s="1"/>
  <c r="H12" i="21"/>
  <c r="H46" i="28"/>
  <c r="H12" i="6"/>
  <c r="H30" i="6"/>
  <c r="H52" i="6"/>
  <c r="H69" i="6"/>
  <c r="F73" i="13"/>
  <c r="H43" i="15"/>
  <c r="R21" i="19"/>
  <c r="I13" i="5"/>
  <c r="I59" i="5"/>
  <c r="F37" i="7"/>
  <c r="AS74" i="3"/>
  <c r="Q72" i="4"/>
  <c r="K44" i="6"/>
  <c r="H24" i="26"/>
  <c r="V18" i="14"/>
  <c r="D74" i="20"/>
  <c r="J54" i="20"/>
  <c r="M52" i="22"/>
  <c r="H68" i="21"/>
  <c r="CM62" i="3"/>
  <c r="Q11" i="4"/>
  <c r="Q19" i="4"/>
  <c r="Q27" i="4"/>
  <c r="Q35" i="4"/>
  <c r="Q43" i="4"/>
  <c r="Q51" i="4"/>
  <c r="Q59" i="4"/>
  <c r="Q67" i="4"/>
  <c r="F61" i="7"/>
  <c r="V23" i="14"/>
  <c r="H24" i="15"/>
  <c r="M54" i="22"/>
  <c r="D74" i="22"/>
  <c r="AO74" i="3"/>
  <c r="F44" i="7"/>
  <c r="F56" i="16"/>
  <c r="F43" i="24"/>
  <c r="L60" i="25"/>
  <c r="K15" i="28"/>
  <c r="D26" i="13"/>
  <c r="O26" i="13" s="1"/>
  <c r="Q73" i="14"/>
  <c r="H48" i="15"/>
  <c r="R17" i="19"/>
  <c r="N74" i="19"/>
  <c r="H51" i="28"/>
  <c r="N18" i="4"/>
  <c r="N40" i="4"/>
  <c r="N58" i="4"/>
  <c r="H13" i="6"/>
  <c r="H31" i="6"/>
  <c r="H53" i="6"/>
  <c r="H70" i="6"/>
  <c r="I15" i="5"/>
  <c r="I61" i="5"/>
  <c r="H55" i="15"/>
  <c r="CC74" i="3"/>
  <c r="D41" i="13"/>
  <c r="O41" i="13" s="1"/>
  <c r="Q24" i="4"/>
  <c r="K45" i="6"/>
  <c r="F35" i="12"/>
  <c r="V66" i="14"/>
  <c r="J49" i="20"/>
  <c r="F64" i="24"/>
  <c r="O74" i="14"/>
  <c r="E73" i="20"/>
  <c r="H57" i="26"/>
  <c r="K67" i="29"/>
  <c r="CP59" i="3"/>
  <c r="G41" i="11"/>
  <c r="F23" i="12"/>
  <c r="D42" i="3"/>
  <c r="BA74" i="3"/>
  <c r="CM63" i="3"/>
  <c r="F66" i="7"/>
  <c r="F55" i="24"/>
  <c r="H7" i="26"/>
  <c r="D73" i="26"/>
  <c r="K23" i="28"/>
  <c r="G38" i="11"/>
  <c r="F74" i="22"/>
  <c r="N62" i="4"/>
  <c r="H15" i="6"/>
  <c r="H35" i="6"/>
  <c r="I74" i="6"/>
  <c r="H54" i="6"/>
  <c r="F62" i="7"/>
  <c r="H60" i="15"/>
  <c r="I17" i="5"/>
  <c r="G46" i="11"/>
  <c r="H72" i="15"/>
  <c r="CM55" i="3"/>
  <c r="K57" i="6"/>
  <c r="K41" i="28"/>
  <c r="F68" i="24"/>
  <c r="M33" i="22"/>
  <c r="F45" i="24"/>
  <c r="I73" i="25"/>
  <c r="R44" i="19"/>
  <c r="E73" i="13"/>
  <c r="D7" i="13"/>
  <c r="F28" i="16"/>
  <c r="N42" i="4"/>
  <c r="N64" i="4"/>
  <c r="H16" i="6"/>
  <c r="H37" i="6"/>
  <c r="H55" i="6"/>
  <c r="F74" i="13"/>
  <c r="I19" i="5"/>
  <c r="F15" i="12"/>
  <c r="D46" i="3"/>
  <c r="H74" i="13"/>
  <c r="H50" i="15"/>
  <c r="K63" i="6"/>
  <c r="J71" i="20"/>
  <c r="H17" i="15"/>
  <c r="F73" i="21"/>
  <c r="F22" i="12"/>
  <c r="F72" i="24"/>
  <c r="F49" i="24"/>
  <c r="M19" i="22"/>
  <c r="Q13" i="4"/>
  <c r="Q21" i="4"/>
  <c r="Q29" i="4"/>
  <c r="Q37" i="4"/>
  <c r="Q45" i="4"/>
  <c r="Q53" i="4"/>
  <c r="Q61" i="4"/>
  <c r="Q69" i="4"/>
  <c r="F37" i="12"/>
  <c r="J69" i="20"/>
  <c r="BY74" i="3"/>
  <c r="CP72" i="3"/>
  <c r="M74" i="4"/>
  <c r="G74" i="5"/>
  <c r="R45" i="19"/>
  <c r="L8" i="25"/>
  <c r="D30" i="13"/>
  <c r="O30" i="13" s="1"/>
  <c r="H48" i="21"/>
  <c r="M65" i="22"/>
  <c r="D56" i="3"/>
  <c r="N26" i="4"/>
  <c r="H17" i="6"/>
  <c r="H39" i="6"/>
  <c r="H56" i="6"/>
  <c r="V21" i="14"/>
  <c r="I21" i="5"/>
  <c r="M30" i="22"/>
  <c r="K70" i="29"/>
  <c r="K64" i="6"/>
  <c r="E73" i="21"/>
  <c r="D74" i="8"/>
  <c r="H53" i="21"/>
  <c r="F26" i="12"/>
  <c r="F29" i="16"/>
  <c r="L7" i="25"/>
  <c r="D73" i="25"/>
  <c r="K35" i="28"/>
  <c r="I74" i="22"/>
  <c r="G74" i="14"/>
  <c r="R27" i="19"/>
  <c r="L14" i="25"/>
  <c r="K32" i="28"/>
  <c r="F48" i="7"/>
  <c r="G73" i="22"/>
  <c r="L16" i="25"/>
  <c r="L64" i="25"/>
  <c r="F24" i="27"/>
  <c r="F43" i="12"/>
  <c r="G74" i="15"/>
  <c r="H36" i="26"/>
  <c r="N46" i="4"/>
  <c r="N72" i="4"/>
  <c r="H19" i="6"/>
  <c r="H32" i="6"/>
  <c r="H45" i="6"/>
  <c r="H58" i="6"/>
  <c r="H71" i="6"/>
  <c r="H21" i="21"/>
  <c r="I33" i="5"/>
  <c r="I63" i="5"/>
  <c r="F49" i="7"/>
  <c r="G73" i="13"/>
  <c r="M48" i="22"/>
  <c r="D33" i="13"/>
  <c r="O33" i="13" s="1"/>
  <c r="L73" i="4"/>
  <c r="Q60" i="4"/>
  <c r="K39" i="6"/>
  <c r="F63" i="7"/>
  <c r="F49" i="12"/>
  <c r="G27" i="11"/>
  <c r="H53" i="15"/>
  <c r="R70" i="19"/>
  <c r="H74" i="22"/>
  <c r="R51" i="19"/>
  <c r="K9" i="28"/>
  <c r="H54" i="15"/>
  <c r="D74" i="15"/>
  <c r="H60" i="28"/>
  <c r="E60" i="28" s="1"/>
  <c r="N60" i="28" s="1"/>
  <c r="F39" i="27"/>
  <c r="V64" i="14"/>
  <c r="I73" i="19"/>
  <c r="R33" i="19"/>
  <c r="L20" i="25"/>
  <c r="L68" i="25"/>
  <c r="F36" i="27"/>
  <c r="G13" i="11"/>
  <c r="G56" i="11"/>
  <c r="D18" i="13"/>
  <c r="O18" i="13" s="1"/>
  <c r="D34" i="13"/>
  <c r="O34" i="13" s="1"/>
  <c r="D50" i="13"/>
  <c r="O50" i="13" s="1"/>
  <c r="D66" i="13"/>
  <c r="O66" i="13" s="1"/>
  <c r="M47" i="22"/>
  <c r="I73" i="4"/>
  <c r="N34" i="4"/>
  <c r="N60" i="4"/>
  <c r="I73" i="6"/>
  <c r="H7" i="6"/>
  <c r="H20" i="6"/>
  <c r="H33" i="6"/>
  <c r="H46" i="6"/>
  <c r="H59" i="6"/>
  <c r="H72" i="6"/>
  <c r="D74" i="9"/>
  <c r="J73" i="4"/>
  <c r="I35" i="5"/>
  <c r="I65" i="5"/>
  <c r="K47" i="28"/>
  <c r="D69" i="13"/>
  <c r="O69" i="13" s="1"/>
  <c r="K40" i="6"/>
  <c r="E74" i="12"/>
  <c r="H60" i="26"/>
  <c r="G30" i="11"/>
  <c r="H41" i="21"/>
  <c r="H65" i="26"/>
  <c r="K52" i="29"/>
  <c r="J74" i="13"/>
  <c r="J37" i="20"/>
  <c r="H70" i="26"/>
  <c r="J39" i="20"/>
  <c r="I73" i="28"/>
  <c r="H7" i="28"/>
  <c r="H25" i="15"/>
  <c r="F21" i="24"/>
  <c r="E74" i="16"/>
  <c r="K63" i="28"/>
  <c r="V31" i="14"/>
  <c r="F43" i="27"/>
  <c r="K21" i="29"/>
  <c r="F8" i="7"/>
  <c r="L24" i="25"/>
  <c r="L72" i="25"/>
  <c r="F48" i="27"/>
  <c r="D43" i="3"/>
  <c r="F74" i="3"/>
  <c r="CM64" i="3"/>
  <c r="F57" i="12"/>
  <c r="J73" i="19"/>
  <c r="H73" i="22"/>
  <c r="H19" i="28"/>
  <c r="D68" i="3"/>
  <c r="N22" i="4"/>
  <c r="N48" i="4"/>
  <c r="H8" i="6"/>
  <c r="H21" i="6"/>
  <c r="H34" i="6"/>
  <c r="H47" i="6"/>
  <c r="H60" i="6"/>
  <c r="F53" i="7"/>
  <c r="K22" i="29"/>
  <c r="D69" i="3"/>
  <c r="I37" i="5"/>
  <c r="I67" i="5"/>
  <c r="V69" i="14"/>
  <c r="F68" i="16"/>
  <c r="R25" i="19"/>
  <c r="H50" i="21"/>
  <c r="H67" i="26"/>
  <c r="Q8" i="4"/>
  <c r="Q32" i="4"/>
  <c r="K41" i="6"/>
  <c r="F59" i="12"/>
  <c r="E73" i="14"/>
  <c r="G33" i="11"/>
  <c r="G74" i="29"/>
  <c r="L43" i="25"/>
  <c r="F65" i="27"/>
  <c r="J74" i="22"/>
  <c r="F25" i="24"/>
  <c r="H40" i="21"/>
  <c r="F47" i="27"/>
  <c r="K42" i="29"/>
  <c r="H9" i="15"/>
  <c r="I9" i="5"/>
  <c r="I39" i="5"/>
  <c r="I69" i="5"/>
  <c r="F67" i="7"/>
  <c r="G71" i="11"/>
  <c r="D12" i="13"/>
  <c r="O12" i="13" s="1"/>
  <c r="E74" i="4"/>
  <c r="F58" i="7"/>
  <c r="D37" i="13"/>
  <c r="O37" i="13" s="1"/>
  <c r="F52" i="27"/>
  <c r="Q10" i="4"/>
  <c r="K42" i="6"/>
  <c r="G36" i="11"/>
  <c r="E74" i="14"/>
  <c r="R46" i="19"/>
  <c r="M70" i="22"/>
  <c r="F69" i="27"/>
  <c r="E73" i="25"/>
  <c r="I73" i="29"/>
  <c r="H24" i="28"/>
  <c r="H37" i="15"/>
  <c r="F29" i="24"/>
  <c r="F16" i="7"/>
  <c r="R13" i="19"/>
  <c r="R69" i="19"/>
  <c r="F7" i="24"/>
  <c r="D73" i="24"/>
  <c r="L32" i="25"/>
  <c r="F72" i="27"/>
  <c r="AD74" i="3"/>
  <c r="H73" i="4"/>
  <c r="G67" i="11"/>
  <c r="F67" i="12"/>
  <c r="D22" i="13"/>
  <c r="O22" i="13" s="1"/>
  <c r="D38" i="13"/>
  <c r="O38" i="13" s="1"/>
  <c r="D54" i="13"/>
  <c r="E74" i="13"/>
  <c r="D70" i="13"/>
  <c r="O70" i="13" s="1"/>
  <c r="H72" i="26"/>
  <c r="S74" i="3"/>
  <c r="N24" i="4"/>
  <c r="N50" i="4"/>
  <c r="H10" i="6"/>
  <c r="H23" i="6"/>
  <c r="H36" i="6"/>
  <c r="H49" i="6"/>
  <c r="H63" i="6"/>
  <c r="I11" i="5"/>
  <c r="I41" i="5"/>
  <c r="J73" i="6"/>
  <c r="F68" i="12"/>
  <c r="H33" i="15"/>
  <c r="Q12" i="4"/>
  <c r="Q44" i="4"/>
  <c r="Q68" i="4"/>
  <c r="K7" i="6"/>
  <c r="L73" i="6"/>
  <c r="K43" i="6"/>
  <c r="H62" i="15"/>
  <c r="G39" i="11"/>
  <c r="J30" i="20"/>
  <c r="F18" i="12"/>
  <c r="V61" i="14"/>
  <c r="M22" i="22"/>
  <c r="L59" i="25"/>
  <c r="H9" i="28"/>
  <c r="M57" i="22"/>
  <c r="H58" i="28"/>
  <c r="R67" i="19"/>
  <c r="F41" i="24"/>
  <c r="D74" i="29"/>
  <c r="K54" i="29"/>
  <c r="CP64" i="3"/>
  <c r="D21" i="13"/>
  <c r="O21" i="13" s="1"/>
  <c r="D45" i="13"/>
  <c r="O45" i="13" s="1"/>
  <c r="T73" i="14"/>
  <c r="D73" i="21"/>
  <c r="H7" i="21"/>
  <c r="F47" i="24"/>
  <c r="F16" i="27"/>
  <c r="Q34" i="4"/>
  <c r="Q70" i="4"/>
  <c r="K24" i="6"/>
  <c r="K52" i="6"/>
  <c r="H72" i="21"/>
  <c r="G66" i="11"/>
  <c r="I73" i="20"/>
  <c r="F68" i="7"/>
  <c r="F70" i="12"/>
  <c r="F9" i="16"/>
  <c r="R50" i="19"/>
  <c r="H70" i="21"/>
  <c r="L23" i="25"/>
  <c r="F13" i="27"/>
  <c r="S74" i="14"/>
  <c r="H32" i="15"/>
  <c r="M63" i="22"/>
  <c r="H20" i="26"/>
  <c r="K66" i="28"/>
  <c r="H74" i="14"/>
  <c r="F22" i="16"/>
  <c r="L34" i="25"/>
  <c r="E74" i="15"/>
  <c r="F59" i="27"/>
  <c r="H72" i="28"/>
  <c r="D49" i="13"/>
  <c r="O49" i="13" s="1"/>
  <c r="H67" i="15"/>
  <c r="F28" i="27"/>
  <c r="Q20" i="4"/>
  <c r="Q36" i="4"/>
  <c r="K27" i="6"/>
  <c r="K55" i="6"/>
  <c r="F25" i="12"/>
  <c r="I73" i="13"/>
  <c r="K19" i="28"/>
  <c r="V37" i="14"/>
  <c r="F21" i="16"/>
  <c r="R30" i="19"/>
  <c r="J13" i="20"/>
  <c r="L27" i="25"/>
  <c r="L67" i="25"/>
  <c r="F49" i="27"/>
  <c r="H27" i="21"/>
  <c r="K25" i="28"/>
  <c r="H56" i="15"/>
  <c r="F34" i="16"/>
  <c r="M14" i="22"/>
  <c r="H33" i="28"/>
  <c r="H20" i="28"/>
  <c r="E73" i="5"/>
  <c r="F44" i="12"/>
  <c r="R53" i="19"/>
  <c r="H43" i="21"/>
  <c r="F40" i="27"/>
  <c r="K28" i="6"/>
  <c r="K56" i="6"/>
  <c r="F73" i="15"/>
  <c r="H17" i="26"/>
  <c r="K16" i="29"/>
  <c r="F25" i="16"/>
  <c r="J73" i="22"/>
  <c r="M46" i="22"/>
  <c r="F8" i="24"/>
  <c r="F53" i="27"/>
  <c r="K59" i="28"/>
  <c r="J32" i="20"/>
  <c r="H39" i="26"/>
  <c r="H31" i="28"/>
  <c r="G74" i="20"/>
  <c r="H32" i="26"/>
  <c r="F38" i="16"/>
  <c r="D74" i="25"/>
  <c r="L54" i="25"/>
  <c r="H45" i="28"/>
  <c r="D74" i="18"/>
  <c r="F7" i="16"/>
  <c r="D73" i="16"/>
  <c r="G73" i="21"/>
  <c r="F16" i="24"/>
  <c r="L31" i="25"/>
  <c r="F57" i="27"/>
  <c r="H68" i="15"/>
  <c r="F66" i="16"/>
  <c r="H36" i="28"/>
  <c r="F11" i="16"/>
  <c r="F66" i="24"/>
  <c r="K42" i="28"/>
  <c r="H38" i="26"/>
  <c r="I74" i="3"/>
  <c r="D29" i="13"/>
  <c r="O29" i="13" s="1"/>
  <c r="D53" i="13"/>
  <c r="O53" i="13" s="1"/>
  <c r="Q22" i="4"/>
  <c r="Q58" i="4"/>
  <c r="K32" i="6"/>
  <c r="K60" i="6"/>
  <c r="H17" i="21"/>
  <c r="H29" i="26"/>
  <c r="H22" i="15"/>
  <c r="F41" i="16"/>
  <c r="R58" i="19"/>
  <c r="F28" i="24"/>
  <c r="H22" i="26"/>
  <c r="F61" i="27"/>
  <c r="V39" i="14"/>
  <c r="V34" i="14"/>
  <c r="H74" i="20"/>
  <c r="F31" i="16"/>
  <c r="F48" i="16"/>
  <c r="J14" i="20"/>
  <c r="H45" i="26"/>
  <c r="P74" i="4"/>
  <c r="I23" i="5"/>
  <c r="I47" i="5"/>
  <c r="I71" i="5"/>
  <c r="J74" i="6"/>
  <c r="F29" i="7"/>
  <c r="G10" i="11"/>
  <c r="G53" i="11"/>
  <c r="M12" i="22"/>
  <c r="CP52" i="3"/>
  <c r="BE74" i="3"/>
  <c r="R29" i="19"/>
  <c r="Q14" i="4"/>
  <c r="Q26" i="4"/>
  <c r="Q38" i="4"/>
  <c r="Q50" i="4"/>
  <c r="Q62" i="4"/>
  <c r="K12" i="6"/>
  <c r="K30" i="6"/>
  <c r="K48" i="6"/>
  <c r="K66" i="6"/>
  <c r="G50" i="11"/>
  <c r="H36" i="21"/>
  <c r="G54" i="11"/>
  <c r="D74" i="11"/>
  <c r="I74" i="13"/>
  <c r="P74" i="14"/>
  <c r="H65" i="21"/>
  <c r="F60" i="7"/>
  <c r="E74" i="11"/>
  <c r="D74" i="12"/>
  <c r="F54" i="12"/>
  <c r="F33" i="16"/>
  <c r="R34" i="19"/>
  <c r="E74" i="20"/>
  <c r="H34" i="21"/>
  <c r="M34" i="22"/>
  <c r="M58" i="22"/>
  <c r="F20" i="24"/>
  <c r="G73" i="26"/>
  <c r="J8" i="20"/>
  <c r="H20" i="15"/>
  <c r="J63" i="20"/>
  <c r="H49" i="15"/>
  <c r="R39" i="19"/>
  <c r="H13" i="21"/>
  <c r="V53" i="14"/>
  <c r="R72" i="19"/>
  <c r="K44" i="28"/>
  <c r="K64" i="28"/>
  <c r="BQ74" i="3"/>
  <c r="F35" i="24"/>
  <c r="Q28" i="4"/>
  <c r="Q52" i="4"/>
  <c r="K15" i="6"/>
  <c r="K31" i="6"/>
  <c r="K51" i="6"/>
  <c r="K67" i="6"/>
  <c r="M59" i="22"/>
  <c r="G63" i="11"/>
  <c r="H41" i="15"/>
  <c r="I73" i="22"/>
  <c r="K13" i="28"/>
  <c r="F64" i="7"/>
  <c r="F66" i="12"/>
  <c r="F37" i="16"/>
  <c r="M73" i="19"/>
  <c r="J61" i="20"/>
  <c r="M16" i="22"/>
  <c r="F24" i="24"/>
  <c r="L47" i="25"/>
  <c r="F9" i="27"/>
  <c r="V63" i="14"/>
  <c r="O73" i="19"/>
  <c r="L73" i="22"/>
  <c r="M45" i="22"/>
  <c r="F18" i="16"/>
  <c r="H49" i="21"/>
  <c r="K74" i="22"/>
  <c r="K46" i="29"/>
  <c r="H30" i="26"/>
  <c r="H23" i="21"/>
  <c r="N8" i="4"/>
  <c r="N20" i="4"/>
  <c r="N32" i="4"/>
  <c r="N44" i="4"/>
  <c r="N56" i="4"/>
  <c r="N68" i="4"/>
  <c r="H14" i="6"/>
  <c r="H26" i="6"/>
  <c r="H38" i="6"/>
  <c r="H50" i="6"/>
  <c r="H62" i="6"/>
  <c r="H26" i="15"/>
  <c r="H57" i="21"/>
  <c r="CM66" i="3"/>
  <c r="I29" i="5"/>
  <c r="I53" i="5"/>
  <c r="F41" i="7"/>
  <c r="G64" i="11"/>
  <c r="F63" i="12"/>
  <c r="F20" i="16"/>
  <c r="J9" i="20"/>
  <c r="H14" i="21"/>
  <c r="M66" i="22"/>
  <c r="CO74" i="3"/>
  <c r="D58" i="3"/>
  <c r="F20" i="12"/>
  <c r="D65" i="13"/>
  <c r="O65" i="13" s="1"/>
  <c r="F59" i="24"/>
  <c r="K62" i="28"/>
  <c r="Q16" i="4"/>
  <c r="Q40" i="4"/>
  <c r="F74" i="4"/>
  <c r="Q64" i="4"/>
  <c r="K17" i="6"/>
  <c r="K33" i="6"/>
  <c r="K53" i="6"/>
  <c r="K69" i="6"/>
  <c r="G61" i="11"/>
  <c r="F60" i="16"/>
  <c r="G9" i="11"/>
  <c r="G69" i="11"/>
  <c r="K43" i="29"/>
  <c r="F72" i="7"/>
  <c r="J73" i="13"/>
  <c r="F45" i="16"/>
  <c r="R22" i="19"/>
  <c r="R38" i="19"/>
  <c r="J25" i="20"/>
  <c r="F32" i="24"/>
  <c r="L51" i="25"/>
  <c r="F17" i="27"/>
  <c r="E73" i="29"/>
  <c r="H51" i="21"/>
  <c r="K22" i="28"/>
  <c r="V15" i="14"/>
  <c r="H20" i="21"/>
  <c r="V22" i="14"/>
  <c r="V46" i="14"/>
  <c r="F26" i="16"/>
  <c r="R15" i="19"/>
  <c r="F14" i="27"/>
  <c r="K55" i="29"/>
  <c r="H54" i="26"/>
  <c r="D74" i="26"/>
  <c r="H71" i="21"/>
  <c r="R32" i="19"/>
  <c r="J43" i="20"/>
  <c r="K46" i="28"/>
  <c r="H42" i="28"/>
  <c r="K8" i="29"/>
  <c r="CP63" i="3"/>
  <c r="D73" i="5"/>
  <c r="I7" i="5"/>
  <c r="I31" i="5"/>
  <c r="I55" i="5"/>
  <c r="F45" i="7"/>
  <c r="S73" i="14"/>
  <c r="H15" i="15"/>
  <c r="J40" i="20"/>
  <c r="F71" i="24"/>
  <c r="K67" i="28"/>
  <c r="Q18" i="4"/>
  <c r="Q30" i="4"/>
  <c r="Q42" i="4"/>
  <c r="Q54" i="4"/>
  <c r="R74" i="4"/>
  <c r="Q66" i="4"/>
  <c r="K18" i="6"/>
  <c r="K36" i="6"/>
  <c r="L74" i="6"/>
  <c r="K54" i="6"/>
  <c r="K72" i="6"/>
  <c r="D73" i="11"/>
  <c r="G7" i="11"/>
  <c r="K74" i="13"/>
  <c r="K29" i="28"/>
  <c r="G18" i="11"/>
  <c r="G72" i="11"/>
  <c r="H29" i="21"/>
  <c r="H41" i="26"/>
  <c r="M74" i="28"/>
  <c r="H58" i="15"/>
  <c r="F57" i="16"/>
  <c r="R10" i="19"/>
  <c r="F44" i="24"/>
  <c r="L55" i="25"/>
  <c r="F33" i="27"/>
  <c r="J20" i="20"/>
  <c r="F30" i="16"/>
  <c r="F54" i="27"/>
  <c r="D74" i="27"/>
  <c r="K64" i="29"/>
  <c r="H54" i="21"/>
  <c r="D74" i="21"/>
  <c r="H66" i="26"/>
  <c r="H54" i="28"/>
  <c r="I74" i="28"/>
  <c r="K24" i="29"/>
  <c r="K29" i="29"/>
  <c r="F64" i="27"/>
  <c r="F73" i="5"/>
  <c r="K10" i="6"/>
  <c r="K22" i="6"/>
  <c r="K34" i="6"/>
  <c r="K46" i="6"/>
  <c r="K58" i="6"/>
  <c r="K70" i="6"/>
  <c r="V8" i="14"/>
  <c r="H27" i="15"/>
  <c r="G12" i="11"/>
  <c r="G48" i="11"/>
  <c r="G74" i="22"/>
  <c r="D73" i="8"/>
  <c r="F46" i="12"/>
  <c r="Q74" i="14"/>
  <c r="H34" i="15"/>
  <c r="H70" i="15"/>
  <c r="F49" i="16"/>
  <c r="R42" i="19"/>
  <c r="H10" i="21"/>
  <c r="H46" i="21"/>
  <c r="M10" i="22"/>
  <c r="F36" i="24"/>
  <c r="L71" i="25"/>
  <c r="F21" i="27"/>
  <c r="H48" i="28"/>
  <c r="E74" i="19"/>
  <c r="J44" i="20"/>
  <c r="H34" i="28"/>
  <c r="J27" i="20"/>
  <c r="F70" i="16"/>
  <c r="R55" i="19"/>
  <c r="F26" i="27"/>
  <c r="K48" i="28"/>
  <c r="J53" i="20"/>
  <c r="J36" i="20"/>
  <c r="K50" i="28"/>
  <c r="R8" i="19"/>
  <c r="M25" i="22"/>
  <c r="F70" i="24"/>
  <c r="D73" i="14"/>
  <c r="V7" i="14"/>
  <c r="F40" i="16"/>
  <c r="R41" i="19"/>
  <c r="D73" i="28"/>
  <c r="K11" i="6"/>
  <c r="K23" i="6"/>
  <c r="K35" i="6"/>
  <c r="K47" i="6"/>
  <c r="K59" i="6"/>
  <c r="K71" i="6"/>
  <c r="G25" i="11"/>
  <c r="G68" i="11"/>
  <c r="K73" i="13"/>
  <c r="G15" i="11"/>
  <c r="G51" i="11"/>
  <c r="V30" i="14"/>
  <c r="V54" i="14"/>
  <c r="D74" i="14"/>
  <c r="H29" i="15"/>
  <c r="H65" i="15"/>
  <c r="F73" i="28"/>
  <c r="H28" i="28"/>
  <c r="K25" i="29"/>
  <c r="K61" i="29"/>
  <c r="F50" i="12"/>
  <c r="J73" i="14"/>
  <c r="F53" i="16"/>
  <c r="R14" i="19"/>
  <c r="R62" i="19"/>
  <c r="M40" i="22"/>
  <c r="D73" i="23"/>
  <c r="F40" i="24"/>
  <c r="L15" i="25"/>
  <c r="L35" i="25"/>
  <c r="H46" i="26"/>
  <c r="F29" i="27"/>
  <c r="K51" i="28"/>
  <c r="Q74" i="19"/>
  <c r="H15" i="21"/>
  <c r="H40" i="28"/>
  <c r="L74" i="13"/>
  <c r="V27" i="14"/>
  <c r="H44" i="15"/>
  <c r="H56" i="26"/>
  <c r="K31" i="28"/>
  <c r="L18" i="25"/>
  <c r="L62" i="25"/>
  <c r="F50" i="27"/>
  <c r="I74" i="20"/>
  <c r="M37" i="22"/>
  <c r="F11" i="24"/>
  <c r="H31" i="26"/>
  <c r="CM68" i="3"/>
  <c r="K13" i="6"/>
  <c r="K25" i="6"/>
  <c r="K37" i="6"/>
  <c r="K49" i="6"/>
  <c r="K61" i="6"/>
  <c r="D74" i="7"/>
  <c r="F54" i="7"/>
  <c r="G32" i="11"/>
  <c r="F11" i="12"/>
  <c r="D11" i="13"/>
  <c r="O11" i="13" s="1"/>
  <c r="H45" i="15"/>
  <c r="H38" i="28"/>
  <c r="G21" i="11"/>
  <c r="G57" i="11"/>
  <c r="I73" i="14"/>
  <c r="O74" i="19"/>
  <c r="J18" i="20"/>
  <c r="J42" i="20"/>
  <c r="J66" i="20"/>
  <c r="F73" i="26"/>
  <c r="H10" i="28"/>
  <c r="F10" i="12"/>
  <c r="F58" i="12"/>
  <c r="V25" i="14"/>
  <c r="V49" i="14"/>
  <c r="G73" i="15"/>
  <c r="F13" i="16"/>
  <c r="F61" i="16"/>
  <c r="R54" i="19"/>
  <c r="D74" i="19"/>
  <c r="M28" i="22"/>
  <c r="F52" i="24"/>
  <c r="L19" i="25"/>
  <c r="H10" i="26"/>
  <c r="F41" i="27"/>
  <c r="F74" i="20"/>
  <c r="H63" i="21"/>
  <c r="J74" i="29"/>
  <c r="H56" i="21"/>
  <c r="M69" i="22"/>
  <c r="H61" i="15"/>
  <c r="F62" i="27"/>
  <c r="K19" i="29"/>
  <c r="V41" i="14"/>
  <c r="H73" i="25"/>
  <c r="V43" i="14"/>
  <c r="H28" i="15"/>
  <c r="R12" i="19"/>
  <c r="L21" i="25"/>
  <c r="F15" i="27"/>
  <c r="D61" i="13"/>
  <c r="O61" i="13" s="1"/>
  <c r="V57" i="14"/>
  <c r="F23" i="24"/>
  <c r="CP65" i="3"/>
  <c r="K14" i="6"/>
  <c r="K26" i="6"/>
  <c r="K38" i="6"/>
  <c r="K50" i="6"/>
  <c r="K62" i="6"/>
  <c r="V45" i="14"/>
  <c r="J35" i="20"/>
  <c r="M41" i="22"/>
  <c r="G24" i="11"/>
  <c r="G60" i="11"/>
  <c r="U73" i="14"/>
  <c r="L73" i="19"/>
  <c r="D74" i="23"/>
  <c r="H69" i="28"/>
  <c r="K34" i="29"/>
  <c r="F14" i="12"/>
  <c r="F62" i="12"/>
  <c r="H10" i="15"/>
  <c r="H46" i="15"/>
  <c r="F17" i="16"/>
  <c r="F65" i="16"/>
  <c r="R26" i="19"/>
  <c r="P74" i="19"/>
  <c r="H22" i="21"/>
  <c r="H58" i="21"/>
  <c r="F56" i="24"/>
  <c r="L39" i="25"/>
  <c r="H58" i="26"/>
  <c r="F45" i="27"/>
  <c r="H56" i="28"/>
  <c r="J56" i="20"/>
  <c r="K11" i="28"/>
  <c r="V51" i="14"/>
  <c r="H8" i="15"/>
  <c r="F74" i="19"/>
  <c r="M21" i="22"/>
  <c r="H68" i="26"/>
  <c r="V58" i="14"/>
  <c r="V70" i="14"/>
  <c r="L22" i="25"/>
  <c r="J73" i="28"/>
  <c r="K28" i="29"/>
  <c r="I74" i="19"/>
  <c r="H11" i="21"/>
  <c r="F27" i="27"/>
  <c r="H25" i="28"/>
  <c r="K47" i="29"/>
  <c r="F42" i="16"/>
  <c r="R7" i="19"/>
  <c r="D73" i="19"/>
  <c r="R19" i="19"/>
  <c r="R31" i="19"/>
  <c r="R71" i="19"/>
  <c r="J46" i="20"/>
  <c r="F53" i="24"/>
  <c r="H42" i="15"/>
  <c r="E74" i="26"/>
  <c r="H16" i="15"/>
  <c r="F55" i="16"/>
  <c r="R24" i="19"/>
  <c r="F10" i="24"/>
  <c r="H23" i="28"/>
  <c r="H18" i="28"/>
  <c r="K48" i="29"/>
  <c r="H15" i="26"/>
  <c r="H51" i="26"/>
  <c r="H8" i="28"/>
  <c r="J15" i="20"/>
  <c r="M9" i="22"/>
  <c r="H21" i="28"/>
  <c r="K61" i="28"/>
  <c r="V10" i="14"/>
  <c r="F46" i="16"/>
  <c r="P73" i="19"/>
  <c r="R59" i="19"/>
  <c r="F57" i="24"/>
  <c r="L66" i="25"/>
  <c r="K10" i="29"/>
  <c r="M20" i="22"/>
  <c r="L74" i="22"/>
  <c r="F59" i="16"/>
  <c r="R28" i="19"/>
  <c r="F22" i="24"/>
  <c r="L45" i="25"/>
  <c r="H40" i="26"/>
  <c r="H37" i="28"/>
  <c r="K38" i="29"/>
  <c r="M64" i="22"/>
  <c r="F48" i="24"/>
  <c r="F25" i="27"/>
  <c r="G73" i="28"/>
  <c r="H39" i="21"/>
  <c r="K73" i="22"/>
  <c r="H71" i="28"/>
  <c r="M27" i="22"/>
  <c r="F73" i="25"/>
  <c r="H63" i="28"/>
  <c r="H13" i="15"/>
  <c r="F58" i="16"/>
  <c r="R47" i="19"/>
  <c r="H37" i="21"/>
  <c r="L38" i="25"/>
  <c r="H13" i="26"/>
  <c r="H30" i="21"/>
  <c r="M68" i="22"/>
  <c r="H42" i="26"/>
  <c r="K37" i="28"/>
  <c r="V36" i="14"/>
  <c r="V55" i="14"/>
  <c r="F62" i="24"/>
  <c r="F11" i="27"/>
  <c r="K68" i="28"/>
  <c r="K44" i="29"/>
  <c r="F12" i="24"/>
  <c r="F60" i="24"/>
  <c r="F37" i="27"/>
  <c r="K12" i="28"/>
  <c r="K38" i="28"/>
  <c r="I74" i="29"/>
  <c r="H27" i="26"/>
  <c r="H63" i="26"/>
  <c r="K43" i="28"/>
  <c r="L73" i="14"/>
  <c r="J51" i="20"/>
  <c r="M15" i="22"/>
  <c r="F10" i="16"/>
  <c r="R11" i="19"/>
  <c r="J22" i="20"/>
  <c r="L46" i="25"/>
  <c r="F30" i="27"/>
  <c r="H66" i="15"/>
  <c r="Q73" i="19"/>
  <c r="H42" i="21"/>
  <c r="H40" i="15"/>
  <c r="L13" i="25"/>
  <c r="G74" i="25"/>
  <c r="F31" i="27"/>
  <c r="K60" i="29"/>
  <c r="H8" i="26"/>
  <c r="H44" i="26"/>
  <c r="K10" i="28"/>
  <c r="T74" i="14"/>
  <c r="F50" i="16"/>
  <c r="R23" i="19"/>
  <c r="J58" i="20"/>
  <c r="F61" i="24"/>
  <c r="F34" i="27"/>
  <c r="I74" i="14"/>
  <c r="H18" i="15"/>
  <c r="H66" i="21"/>
  <c r="M56" i="22"/>
  <c r="H17" i="28"/>
  <c r="K71" i="28"/>
  <c r="H35" i="21"/>
  <c r="F74" i="15"/>
  <c r="F63" i="16"/>
  <c r="M31" i="22"/>
  <c r="M55" i="22"/>
  <c r="F42" i="24"/>
  <c r="L61" i="25"/>
  <c r="K70" i="28"/>
  <c r="K21" i="28"/>
  <c r="K69" i="28"/>
  <c r="K20" i="29"/>
  <c r="K50" i="29"/>
  <c r="M51" i="22"/>
  <c r="M73" i="14"/>
  <c r="M75" i="14" s="1"/>
  <c r="D74" i="16"/>
  <c r="F54" i="16"/>
  <c r="R43" i="19"/>
  <c r="R63" i="19"/>
  <c r="J34" i="20"/>
  <c r="F9" i="24"/>
  <c r="F65" i="24"/>
  <c r="H49" i="26"/>
  <c r="F38" i="27"/>
  <c r="K18" i="28"/>
  <c r="K37" i="29"/>
  <c r="U74" i="14"/>
  <c r="V65" i="14"/>
  <c r="J29" i="20"/>
  <c r="H18" i="26"/>
  <c r="V60" i="14"/>
  <c r="K24" i="28"/>
  <c r="V67" i="14"/>
  <c r="R20" i="19"/>
  <c r="F50" i="24"/>
  <c r="H52" i="26"/>
  <c r="G73" i="29"/>
  <c r="K30" i="29"/>
  <c r="K23" i="29"/>
  <c r="H74" i="29"/>
  <c r="J10" i="20"/>
  <c r="F13" i="24"/>
  <c r="F69" i="24"/>
  <c r="L30" i="25"/>
  <c r="L50" i="25"/>
  <c r="L70" i="25"/>
  <c r="F42" i="27"/>
  <c r="H30" i="15"/>
  <c r="H47" i="21"/>
  <c r="H64" i="15"/>
  <c r="J67" i="20"/>
  <c r="D74" i="24"/>
  <c r="F54" i="24"/>
  <c r="L29" i="25"/>
  <c r="L65" i="25"/>
  <c r="F74" i="26"/>
  <c r="H15" i="28"/>
  <c r="H65" i="28"/>
  <c r="K72" i="29"/>
  <c r="K59" i="29"/>
  <c r="H8" i="21"/>
  <c r="H44" i="21"/>
  <c r="M39" i="22"/>
  <c r="J73" i="29"/>
  <c r="F14" i="16"/>
  <c r="F62" i="16"/>
  <c r="R35" i="19"/>
  <c r="G74" i="19"/>
  <c r="F17" i="24"/>
  <c r="F46" i="27"/>
  <c r="M38" i="22"/>
  <c r="J12" i="20"/>
  <c r="J60" i="20"/>
  <c r="H59" i="21"/>
  <c r="K27" i="28"/>
  <c r="K74" i="14"/>
  <c r="D73" i="18"/>
  <c r="R60" i="19"/>
  <c r="D73" i="22"/>
  <c r="M7" i="22"/>
  <c r="F58" i="24"/>
  <c r="H43" i="28"/>
  <c r="K52" i="28"/>
  <c r="K26" i="29"/>
  <c r="H59" i="15"/>
  <c r="F73" i="19"/>
  <c r="E74" i="21"/>
  <c r="H71" i="26"/>
  <c r="F15" i="16"/>
  <c r="F14" i="24"/>
  <c r="J73" i="25"/>
  <c r="F51" i="27"/>
  <c r="H70" i="28"/>
  <c r="E70" i="28" s="1"/>
  <c r="N70" i="28" s="1"/>
  <c r="K57" i="28"/>
  <c r="H73" i="29"/>
  <c r="K57" i="29"/>
  <c r="H49" i="28"/>
  <c r="K32" i="29"/>
  <c r="G73" i="25"/>
  <c r="H37" i="26"/>
  <c r="F10" i="27"/>
  <c r="F58" i="27"/>
  <c r="H50" i="28"/>
  <c r="M62" i="22"/>
  <c r="L73" i="28"/>
  <c r="K7" i="28"/>
  <c r="F27" i="16"/>
  <c r="R40" i="19"/>
  <c r="R52" i="19"/>
  <c r="J19" i="20"/>
  <c r="F18" i="24"/>
  <c r="L33" i="25"/>
  <c r="L53" i="25"/>
  <c r="H16" i="26"/>
  <c r="H64" i="26"/>
  <c r="F55" i="27"/>
  <c r="K30" i="28"/>
  <c r="H55" i="28"/>
  <c r="K33" i="28"/>
  <c r="K12" i="29"/>
  <c r="K36" i="29"/>
  <c r="K11" i="29"/>
  <c r="K62" i="29"/>
  <c r="H25" i="21"/>
  <c r="H61" i="21"/>
  <c r="F33" i="24"/>
  <c r="L10" i="25"/>
  <c r="L26" i="25"/>
  <c r="L42" i="25"/>
  <c r="L58" i="25"/>
  <c r="F18" i="27"/>
  <c r="F66" i="27"/>
  <c r="H27" i="28"/>
  <c r="K53" i="28"/>
  <c r="H18" i="21"/>
  <c r="M8" i="22"/>
  <c r="M26" i="22"/>
  <c r="M44" i="22"/>
  <c r="E74" i="27"/>
  <c r="J74" i="14"/>
  <c r="H23" i="15"/>
  <c r="H35" i="26"/>
  <c r="D74" i="28"/>
  <c r="F39" i="16"/>
  <c r="R68" i="19"/>
  <c r="F26" i="24"/>
  <c r="F63" i="27"/>
  <c r="H53" i="28"/>
  <c r="K39" i="29"/>
  <c r="K28" i="28"/>
  <c r="K14" i="29"/>
  <c r="K41" i="29"/>
  <c r="F37" i="24"/>
  <c r="F22" i="27"/>
  <c r="F70" i="27"/>
  <c r="E74" i="25"/>
  <c r="H16" i="28"/>
  <c r="K55" i="28"/>
  <c r="H52" i="15"/>
  <c r="F43" i="16"/>
  <c r="R56" i="19"/>
  <c r="M49" i="22"/>
  <c r="M67" i="22"/>
  <c r="F38" i="24"/>
  <c r="L17" i="25"/>
  <c r="L37" i="25"/>
  <c r="H28" i="26"/>
  <c r="D73" i="27"/>
  <c r="F7" i="27"/>
  <c r="M73" i="28"/>
  <c r="H39" i="28"/>
  <c r="H29" i="28"/>
  <c r="K18" i="29"/>
  <c r="K66" i="29"/>
  <c r="K68" i="29"/>
  <c r="K65" i="29"/>
  <c r="H74" i="19"/>
  <c r="H35" i="15"/>
  <c r="H71" i="15"/>
  <c r="H11" i="26"/>
  <c r="H47" i="26"/>
  <c r="F19" i="16"/>
  <c r="F67" i="16"/>
  <c r="R16" i="19"/>
  <c r="J74" i="19"/>
  <c r="R64" i="19"/>
  <c r="D73" i="20"/>
  <c r="J7" i="20"/>
  <c r="J31" i="20"/>
  <c r="J55" i="20"/>
  <c r="H16" i="21"/>
  <c r="H52" i="21"/>
  <c r="M13" i="22"/>
  <c r="F30" i="24"/>
  <c r="L9" i="25"/>
  <c r="L25" i="25"/>
  <c r="L41" i="25"/>
  <c r="L57" i="25"/>
  <c r="F19" i="27"/>
  <c r="F67" i="27"/>
  <c r="J74" i="28"/>
  <c r="K9" i="29"/>
  <c r="K27" i="29"/>
  <c r="K45" i="29"/>
  <c r="K63" i="29"/>
  <c r="K40" i="28"/>
  <c r="H61" i="28"/>
  <c r="E73" i="19"/>
  <c r="M32" i="22"/>
  <c r="K8" i="28"/>
  <c r="K34" i="28"/>
  <c r="H68" i="28"/>
  <c r="E68" i="28" s="1"/>
  <c r="N68" i="28" s="1"/>
  <c r="V24" i="14"/>
  <c r="V48" i="14"/>
  <c r="V72" i="14"/>
  <c r="J24" i="20"/>
  <c r="J48" i="20"/>
  <c r="J72" i="20"/>
  <c r="F74" i="25"/>
  <c r="H47" i="28"/>
  <c r="F23" i="16"/>
  <c r="F71" i="16"/>
  <c r="G73" i="19"/>
  <c r="R36" i="19"/>
  <c r="F74" i="21"/>
  <c r="M43" i="22"/>
  <c r="F34" i="24"/>
  <c r="F23" i="27"/>
  <c r="F71" i="27"/>
  <c r="F73" i="29"/>
  <c r="K45" i="28"/>
  <c r="H66" i="28"/>
  <c r="K56" i="28"/>
  <c r="K17" i="29"/>
  <c r="K35" i="29"/>
  <c r="K53" i="29"/>
  <c r="K71" i="29"/>
  <c r="K56" i="29"/>
  <c r="J17" i="20"/>
  <c r="J41" i="20"/>
  <c r="J65" i="20"/>
  <c r="M50" i="22"/>
  <c r="H11" i="15"/>
  <c r="H47" i="15"/>
  <c r="H23" i="26"/>
  <c r="H59" i="26"/>
  <c r="H52" i="28"/>
  <c r="F35" i="16"/>
  <c r="R48" i="19"/>
  <c r="H28" i="21"/>
  <c r="H64" i="21"/>
  <c r="M61" i="22"/>
  <c r="F46" i="24"/>
  <c r="F35" i="27"/>
  <c r="K58" i="28"/>
  <c r="H30" i="28"/>
  <c r="K20" i="28"/>
  <c r="H41" i="28"/>
  <c r="K15" i="29"/>
  <c r="K33" i="29"/>
  <c r="K51" i="29"/>
  <c r="K69" i="29"/>
  <c r="E61" i="6" l="1"/>
  <c r="O61" i="6" s="1"/>
  <c r="CJ58" i="3"/>
  <c r="CV58" i="3" s="1"/>
  <c r="E62" i="6"/>
  <c r="O62" i="6" s="1"/>
  <c r="I75" i="6"/>
  <c r="CJ26" i="3"/>
  <c r="CV26" i="3" s="1"/>
  <c r="CJ55" i="3"/>
  <c r="CV55" i="3" s="1"/>
  <c r="CJ50" i="3"/>
  <c r="CV50" i="3" s="1"/>
  <c r="E11" i="28"/>
  <c r="N11" i="28" s="1"/>
  <c r="K72" i="4"/>
  <c r="U72" i="4" s="1"/>
  <c r="E44" i="28"/>
  <c r="N44" i="28" s="1"/>
  <c r="CJ66" i="3"/>
  <c r="CV66" i="3" s="1"/>
  <c r="K69" i="4"/>
  <c r="U69" i="4" s="1"/>
  <c r="E60" i="6"/>
  <c r="O60" i="6" s="1"/>
  <c r="CJ67" i="3"/>
  <c r="CV67" i="3" s="1"/>
  <c r="E75" i="2"/>
  <c r="K27" i="4"/>
  <c r="U27" i="4" s="1"/>
  <c r="E21" i="28"/>
  <c r="N21" i="28" s="1"/>
  <c r="E10" i="6"/>
  <c r="O10" i="6" s="1"/>
  <c r="E31" i="6"/>
  <c r="O31" i="6" s="1"/>
  <c r="E30" i="6"/>
  <c r="O30" i="6" s="1"/>
  <c r="K41" i="4"/>
  <c r="U41" i="4" s="1"/>
  <c r="J75" i="22"/>
  <c r="E7" i="6"/>
  <c r="O7" i="6" s="1"/>
  <c r="CJ15" i="3"/>
  <c r="CV15" i="3" s="1"/>
  <c r="K15" i="4"/>
  <c r="U15" i="4" s="1"/>
  <c r="CB75" i="3"/>
  <c r="K39" i="4"/>
  <c r="U39" i="4" s="1"/>
  <c r="CJ56" i="3"/>
  <c r="CV56" i="3" s="1"/>
  <c r="E25" i="6"/>
  <c r="O25" i="6" s="1"/>
  <c r="E41" i="6"/>
  <c r="O41" i="6" s="1"/>
  <c r="CJ69" i="3"/>
  <c r="CV69" i="3" s="1"/>
  <c r="J75" i="25"/>
  <c r="E34" i="28"/>
  <c r="N34" i="28" s="1"/>
  <c r="CJ61" i="3"/>
  <c r="CV61" i="3" s="1"/>
  <c r="CJ40" i="3"/>
  <c r="CV40" i="3" s="1"/>
  <c r="K56" i="4"/>
  <c r="U56" i="4" s="1"/>
  <c r="E28" i="28"/>
  <c r="N28" i="28" s="1"/>
  <c r="G75" i="29"/>
  <c r="E18" i="28"/>
  <c r="N18" i="28" s="1"/>
  <c r="L75" i="6"/>
  <c r="E24" i="28"/>
  <c r="N24" i="28" s="1"/>
  <c r="CJ41" i="3"/>
  <c r="CV41" i="3" s="1"/>
  <c r="N75" i="3"/>
  <c r="K52" i="4"/>
  <c r="U52" i="4" s="1"/>
  <c r="P75" i="3"/>
  <c r="BP75" i="3"/>
  <c r="CJ65" i="3"/>
  <c r="CV65" i="3" s="1"/>
  <c r="CJ53" i="3"/>
  <c r="CV53" i="3" s="1"/>
  <c r="G75" i="28"/>
  <c r="E11" i="6"/>
  <c r="O11" i="6" s="1"/>
  <c r="K48" i="4"/>
  <c r="U48" i="4" s="1"/>
  <c r="CJ38" i="3"/>
  <c r="CV38" i="3" s="1"/>
  <c r="L75" i="19"/>
  <c r="G75" i="25"/>
  <c r="E24" i="6"/>
  <c r="O24" i="6" s="1"/>
  <c r="K33" i="4"/>
  <c r="U33" i="4" s="1"/>
  <c r="E25" i="28"/>
  <c r="N25" i="28" s="1"/>
  <c r="CJ19" i="3"/>
  <c r="CV19" i="3" s="1"/>
  <c r="E54" i="6"/>
  <c r="O54" i="6" s="1"/>
  <c r="E49" i="6"/>
  <c r="O49" i="6" s="1"/>
  <c r="E20" i="28"/>
  <c r="N20" i="28" s="1"/>
  <c r="E72" i="28"/>
  <c r="N72" i="28" s="1"/>
  <c r="E50" i="6"/>
  <c r="O50" i="6" s="1"/>
  <c r="E63" i="6"/>
  <c r="O63" i="6" s="1"/>
  <c r="T75" i="3"/>
  <c r="E62" i="28"/>
  <c r="N62" i="28" s="1"/>
  <c r="E46" i="6"/>
  <c r="O46" i="6" s="1"/>
  <c r="G75" i="14"/>
  <c r="CJ35" i="3"/>
  <c r="CV35" i="3" s="1"/>
  <c r="E53" i="6"/>
  <c r="O53" i="6" s="1"/>
  <c r="BF75" i="3"/>
  <c r="E55" i="28"/>
  <c r="N55" i="28" s="1"/>
  <c r="K13" i="4"/>
  <c r="U13" i="4" s="1"/>
  <c r="E16" i="6"/>
  <c r="O16" i="6" s="1"/>
  <c r="CG75" i="3"/>
  <c r="E48" i="6"/>
  <c r="O48" i="6" s="1"/>
  <c r="G75" i="5"/>
  <c r="E26" i="28"/>
  <c r="N26" i="28" s="1"/>
  <c r="E29" i="6"/>
  <c r="O29" i="6" s="1"/>
  <c r="BI75" i="3"/>
  <c r="C14" i="1"/>
  <c r="C24" i="1" s="1"/>
  <c r="P75" i="4"/>
  <c r="E33" i="28"/>
  <c r="N33" i="28" s="1"/>
  <c r="CJ72" i="3"/>
  <c r="CV72" i="3" s="1"/>
  <c r="K50" i="4"/>
  <c r="U50" i="4" s="1"/>
  <c r="E72" i="6"/>
  <c r="O72" i="6" s="1"/>
  <c r="K60" i="4"/>
  <c r="U60" i="4" s="1"/>
  <c r="E32" i="28"/>
  <c r="N32" i="28" s="1"/>
  <c r="K12" i="4"/>
  <c r="U12" i="4" s="1"/>
  <c r="J75" i="19"/>
  <c r="E59" i="6"/>
  <c r="O59" i="6" s="1"/>
  <c r="E67" i="28"/>
  <c r="N67" i="28" s="1"/>
  <c r="N75" i="14"/>
  <c r="D14" i="1"/>
  <c r="D24" i="1" s="1"/>
  <c r="D131" i="1" s="1"/>
  <c r="D133" i="1" s="1"/>
  <c r="W75" i="3"/>
  <c r="E45" i="28"/>
  <c r="N45" i="28" s="1"/>
  <c r="E47" i="6"/>
  <c r="O47" i="6" s="1"/>
  <c r="E64" i="28"/>
  <c r="N64" i="28" s="1"/>
  <c r="K49" i="4"/>
  <c r="U49" i="4" s="1"/>
  <c r="CL75" i="3"/>
  <c r="CJ63" i="3"/>
  <c r="CV63" i="3" s="1"/>
  <c r="K51" i="4"/>
  <c r="U51" i="4" s="1"/>
  <c r="E12" i="28"/>
  <c r="N12" i="28" s="1"/>
  <c r="E20" i="6"/>
  <c r="O20" i="6" s="1"/>
  <c r="K25" i="4"/>
  <c r="U25" i="4" s="1"/>
  <c r="E52" i="28"/>
  <c r="N52" i="28" s="1"/>
  <c r="M75" i="19"/>
  <c r="I75" i="13"/>
  <c r="K34" i="4"/>
  <c r="U34" i="4" s="1"/>
  <c r="K58" i="4"/>
  <c r="U58" i="4" s="1"/>
  <c r="E12" i="6"/>
  <c r="O12" i="6" s="1"/>
  <c r="E13" i="28"/>
  <c r="N13" i="28" s="1"/>
  <c r="O75" i="14"/>
  <c r="E8" i="6"/>
  <c r="O8" i="6" s="1"/>
  <c r="E75" i="4"/>
  <c r="AC75" i="3"/>
  <c r="K57" i="4"/>
  <c r="U57" i="4" s="1"/>
  <c r="AA75" i="3"/>
  <c r="CK75" i="3"/>
  <c r="K66" i="4"/>
  <c r="U66" i="4" s="1"/>
  <c r="E18" i="6"/>
  <c r="O18" i="6" s="1"/>
  <c r="K45" i="4"/>
  <c r="U45" i="4" s="1"/>
  <c r="CJ24" i="3"/>
  <c r="CV24" i="3" s="1"/>
  <c r="E36" i="6"/>
  <c r="O36" i="6" s="1"/>
  <c r="E34" i="6"/>
  <c r="O34" i="6" s="1"/>
  <c r="CJ47" i="3"/>
  <c r="CV47" i="3" s="1"/>
  <c r="CJ51" i="3"/>
  <c r="CV51" i="3" s="1"/>
  <c r="E15" i="28"/>
  <c r="N15" i="28" s="1"/>
  <c r="E58" i="28"/>
  <c r="N58" i="28" s="1"/>
  <c r="K75" i="25"/>
  <c r="F14" i="1"/>
  <c r="F24" i="1" s="1"/>
  <c r="F131" i="1" s="1"/>
  <c r="F133" i="1" s="1"/>
  <c r="G75" i="6"/>
  <c r="U75" i="3"/>
  <c r="K40" i="4"/>
  <c r="U40" i="4" s="1"/>
  <c r="E46" i="28"/>
  <c r="N46" i="28" s="1"/>
  <c r="P75" i="14"/>
  <c r="K55" i="4"/>
  <c r="U55" i="4" s="1"/>
  <c r="AD75" i="3"/>
  <c r="AQ75" i="3"/>
  <c r="AZ75" i="3"/>
  <c r="S75" i="4"/>
  <c r="BQ75" i="3"/>
  <c r="K75" i="3"/>
  <c r="K11" i="4"/>
  <c r="U11" i="4" s="1"/>
  <c r="E75" i="7"/>
  <c r="BV75" i="3"/>
  <c r="G75" i="2"/>
  <c r="CJ68" i="3"/>
  <c r="CV68" i="3" s="1"/>
  <c r="CR75" i="3"/>
  <c r="CJ46" i="3"/>
  <c r="CV46" i="3" s="1"/>
  <c r="J75" i="14"/>
  <c r="E70" i="6"/>
  <c r="O70" i="6" s="1"/>
  <c r="E63" i="28"/>
  <c r="N63" i="28" s="1"/>
  <c r="E69" i="28"/>
  <c r="N69" i="28" s="1"/>
  <c r="E26" i="6"/>
  <c r="O26" i="6" s="1"/>
  <c r="F75" i="26"/>
  <c r="E14" i="6"/>
  <c r="O14" i="6" s="1"/>
  <c r="E15" i="6"/>
  <c r="O15" i="6" s="1"/>
  <c r="K24" i="4"/>
  <c r="U24" i="4" s="1"/>
  <c r="CJ37" i="3"/>
  <c r="CV37" i="3" s="1"/>
  <c r="CJ29" i="3"/>
  <c r="CV29" i="3" s="1"/>
  <c r="K28" i="4"/>
  <c r="U28" i="4" s="1"/>
  <c r="BS75" i="3"/>
  <c r="AX75" i="3"/>
  <c r="K71" i="4"/>
  <c r="U71" i="4" s="1"/>
  <c r="E39" i="28"/>
  <c r="N39" i="28" s="1"/>
  <c r="E40" i="6"/>
  <c r="O40" i="6" s="1"/>
  <c r="E40" i="28"/>
  <c r="N40" i="28" s="1"/>
  <c r="E30" i="28"/>
  <c r="N30" i="28" s="1"/>
  <c r="E47" i="28"/>
  <c r="N47" i="28" s="1"/>
  <c r="F75" i="25"/>
  <c r="D75" i="14"/>
  <c r="K19" i="4"/>
  <c r="U19" i="4" s="1"/>
  <c r="AW75" i="3"/>
  <c r="E43" i="6"/>
  <c r="O43" i="6" s="1"/>
  <c r="CJ7" i="3"/>
  <c r="CV7" i="3" s="1"/>
  <c r="E45" i="6"/>
  <c r="O45" i="6" s="1"/>
  <c r="CJ18" i="3"/>
  <c r="CV18" i="3" s="1"/>
  <c r="U75" i="14"/>
  <c r="BC75" i="3"/>
  <c r="BD75" i="3"/>
  <c r="CJ34" i="3"/>
  <c r="CV34" i="3" s="1"/>
  <c r="CJ44" i="3"/>
  <c r="CV44" i="3" s="1"/>
  <c r="E37" i="28"/>
  <c r="N37" i="28" s="1"/>
  <c r="E75" i="24"/>
  <c r="CJ49" i="3"/>
  <c r="CV49" i="3" s="1"/>
  <c r="H75" i="29"/>
  <c r="CJ28" i="3"/>
  <c r="CV28" i="3" s="1"/>
  <c r="K75" i="22"/>
  <c r="E19" i="6"/>
  <c r="O19" i="6" s="1"/>
  <c r="F75" i="14"/>
  <c r="E37" i="6"/>
  <c r="O37" i="6" s="1"/>
  <c r="E75" i="26"/>
  <c r="E64" i="6"/>
  <c r="O64" i="6" s="1"/>
  <c r="E65" i="28"/>
  <c r="N65" i="28" s="1"/>
  <c r="G75" i="15"/>
  <c r="S75" i="14"/>
  <c r="F75" i="15"/>
  <c r="BH75" i="3"/>
  <c r="CJ8" i="3"/>
  <c r="CV8" i="3" s="1"/>
  <c r="M75" i="4"/>
  <c r="E29" i="28"/>
  <c r="N29" i="28" s="1"/>
  <c r="E50" i="28"/>
  <c r="N50" i="28" s="1"/>
  <c r="E75" i="29"/>
  <c r="O75" i="19"/>
  <c r="I75" i="22"/>
  <c r="G75" i="26"/>
  <c r="E31" i="28"/>
  <c r="N31" i="28" s="1"/>
  <c r="E56" i="6"/>
  <c r="O56" i="6" s="1"/>
  <c r="E55" i="6"/>
  <c r="O55" i="6" s="1"/>
  <c r="D75" i="21"/>
  <c r="E39" i="6"/>
  <c r="O39" i="6" s="1"/>
  <c r="E28" i="6"/>
  <c r="O28" i="6" s="1"/>
  <c r="M75" i="13"/>
  <c r="K21" i="4"/>
  <c r="U21" i="4" s="1"/>
  <c r="T75" i="4"/>
  <c r="BR75" i="3"/>
  <c r="E68" i="6"/>
  <c r="O68" i="6" s="1"/>
  <c r="E22" i="28"/>
  <c r="N22" i="28" s="1"/>
  <c r="F75" i="4"/>
  <c r="CJ16" i="3"/>
  <c r="CV16" i="3" s="1"/>
  <c r="H75" i="20"/>
  <c r="E35" i="28"/>
  <c r="N35" i="28" s="1"/>
  <c r="CJ10" i="3"/>
  <c r="CV10" i="3" s="1"/>
  <c r="CJ70" i="3"/>
  <c r="CV70" i="3" s="1"/>
  <c r="AR75" i="3"/>
  <c r="Q75" i="3"/>
  <c r="CJ42" i="3"/>
  <c r="CV42" i="3" s="1"/>
  <c r="CO75" i="3"/>
  <c r="E75" i="21"/>
  <c r="L75" i="4"/>
  <c r="K18" i="4"/>
  <c r="U18" i="4" s="1"/>
  <c r="R74" i="19"/>
  <c r="K70" i="4"/>
  <c r="U70" i="4" s="1"/>
  <c r="K42" i="4"/>
  <c r="U42" i="4" s="1"/>
  <c r="CJ59" i="3"/>
  <c r="CV59" i="3" s="1"/>
  <c r="CF75" i="3"/>
  <c r="CJ25" i="3"/>
  <c r="CV25" i="3" s="1"/>
  <c r="E17" i="28"/>
  <c r="N17" i="28" s="1"/>
  <c r="E14" i="28"/>
  <c r="N14" i="28" s="1"/>
  <c r="L75" i="28"/>
  <c r="E43" i="28"/>
  <c r="N43" i="28" s="1"/>
  <c r="E75" i="22"/>
  <c r="N75" i="13"/>
  <c r="E65" i="6"/>
  <c r="O65" i="6" s="1"/>
  <c r="D75" i="17"/>
  <c r="AK75" i="3"/>
  <c r="D75" i="22"/>
  <c r="J75" i="4"/>
  <c r="E17" i="6"/>
  <c r="O17" i="6" s="1"/>
  <c r="E42" i="6"/>
  <c r="O42" i="6" s="1"/>
  <c r="CJ11" i="3"/>
  <c r="CV11" i="3" s="1"/>
  <c r="CJ31" i="3"/>
  <c r="CV31" i="3" s="1"/>
  <c r="K14" i="4"/>
  <c r="U14" i="4" s="1"/>
  <c r="AU75" i="3"/>
  <c r="H76" i="1"/>
  <c r="J76" i="1" s="1"/>
  <c r="G14" i="1"/>
  <c r="G24" i="1" s="1"/>
  <c r="G131" i="1" s="1"/>
  <c r="G133" i="1" s="1"/>
  <c r="E59" i="28"/>
  <c r="N59" i="28" s="1"/>
  <c r="CJ17" i="3"/>
  <c r="CV17" i="3" s="1"/>
  <c r="O75" i="3"/>
  <c r="K43" i="4"/>
  <c r="U43" i="4" s="1"/>
  <c r="E38" i="6"/>
  <c r="O38" i="6" s="1"/>
  <c r="K64" i="4"/>
  <c r="U64" i="4" s="1"/>
  <c r="E51" i="28"/>
  <c r="N51" i="28" s="1"/>
  <c r="K35" i="4"/>
  <c r="U35" i="4" s="1"/>
  <c r="E75" i="12"/>
  <c r="CJ13" i="3"/>
  <c r="CV13" i="3" s="1"/>
  <c r="M75" i="6"/>
  <c r="N75" i="19"/>
  <c r="CJ36" i="3"/>
  <c r="CV36" i="3" s="1"/>
  <c r="E75" i="19"/>
  <c r="F75" i="28"/>
  <c r="D75" i="15"/>
  <c r="BW75" i="3"/>
  <c r="E75" i="20"/>
  <c r="CJ62" i="3"/>
  <c r="CV62" i="3" s="1"/>
  <c r="N75" i="6"/>
  <c r="CJ21" i="3"/>
  <c r="CV21" i="3" s="1"/>
  <c r="M75" i="3"/>
  <c r="CJ14" i="3"/>
  <c r="CV14" i="3" s="1"/>
  <c r="E53" i="28"/>
  <c r="N53" i="28" s="1"/>
  <c r="E56" i="28"/>
  <c r="N56" i="28" s="1"/>
  <c r="V74" i="14"/>
  <c r="E48" i="28"/>
  <c r="N48" i="28" s="1"/>
  <c r="E19" i="28"/>
  <c r="N19" i="28" s="1"/>
  <c r="E71" i="6"/>
  <c r="O71" i="6" s="1"/>
  <c r="K26" i="4"/>
  <c r="U26" i="4" s="1"/>
  <c r="F75" i="13"/>
  <c r="CJ52" i="3"/>
  <c r="CV52" i="3" s="1"/>
  <c r="K38" i="4"/>
  <c r="U38" i="4" s="1"/>
  <c r="K63" i="4"/>
  <c r="U63" i="4" s="1"/>
  <c r="AJ75" i="3"/>
  <c r="CJ32" i="3"/>
  <c r="CV32" i="3" s="1"/>
  <c r="H100" i="1"/>
  <c r="M100" i="1" s="1"/>
  <c r="CJ33" i="3"/>
  <c r="CV33" i="3" s="1"/>
  <c r="CJ27" i="3"/>
  <c r="CV27" i="3" s="1"/>
  <c r="D75" i="10"/>
  <c r="E21" i="6"/>
  <c r="O21" i="6" s="1"/>
  <c r="E14" i="1"/>
  <c r="E24" i="1" s="1"/>
  <c r="E131" i="1" s="1"/>
  <c r="E133" i="1" s="1"/>
  <c r="K37" i="4"/>
  <c r="U37" i="4" s="1"/>
  <c r="E52" i="6"/>
  <c r="O52" i="6" s="1"/>
  <c r="K30" i="4"/>
  <c r="U30" i="4" s="1"/>
  <c r="AT75" i="3"/>
  <c r="K75" i="13"/>
  <c r="CJ64" i="3"/>
  <c r="CV64" i="3" s="1"/>
  <c r="E16" i="28"/>
  <c r="N16" i="28" s="1"/>
  <c r="CJ48" i="3"/>
  <c r="CV48" i="3" s="1"/>
  <c r="K17" i="4"/>
  <c r="U17" i="4" s="1"/>
  <c r="K73" i="28"/>
  <c r="E10" i="28"/>
  <c r="N10" i="28" s="1"/>
  <c r="K16" i="4"/>
  <c r="U16" i="4" s="1"/>
  <c r="K31" i="4"/>
  <c r="U31" i="4" s="1"/>
  <c r="R75" i="3"/>
  <c r="F75" i="5"/>
  <c r="L75" i="22"/>
  <c r="K62" i="4"/>
  <c r="U62" i="4" s="1"/>
  <c r="Q75" i="14"/>
  <c r="M75" i="28"/>
  <c r="D75" i="18"/>
  <c r="D75" i="28"/>
  <c r="D75" i="16"/>
  <c r="H75" i="22"/>
  <c r="E13" i="6"/>
  <c r="O13" i="6" s="1"/>
  <c r="E69" i="6"/>
  <c r="O69" i="6" s="1"/>
  <c r="K10" i="4"/>
  <c r="U10" i="4" s="1"/>
  <c r="E66" i="6"/>
  <c r="O66" i="6" s="1"/>
  <c r="K59" i="4"/>
  <c r="U59" i="4" s="1"/>
  <c r="CJ39" i="3"/>
  <c r="CV39" i="3" s="1"/>
  <c r="AN75" i="3"/>
  <c r="AF75" i="3"/>
  <c r="CJ22" i="3"/>
  <c r="CV22" i="3" s="1"/>
  <c r="F75" i="2"/>
  <c r="H73" i="15"/>
  <c r="J97" i="1"/>
  <c r="O97" i="1"/>
  <c r="N97" i="1"/>
  <c r="L97" i="1"/>
  <c r="K97" i="1"/>
  <c r="M97" i="1"/>
  <c r="N74" i="4"/>
  <c r="K69" i="2"/>
  <c r="O69" i="2"/>
  <c r="M69" i="2"/>
  <c r="N69" i="2"/>
  <c r="L69" i="2"/>
  <c r="P69" i="2"/>
  <c r="M125" i="1"/>
  <c r="K125" i="1"/>
  <c r="O125" i="1"/>
  <c r="L125" i="1"/>
  <c r="J125" i="1"/>
  <c r="N125" i="1"/>
  <c r="J46" i="1"/>
  <c r="N46" i="1"/>
  <c r="M46" i="1"/>
  <c r="L46" i="1"/>
  <c r="O46" i="1"/>
  <c r="K46" i="1"/>
  <c r="L62" i="1"/>
  <c r="K62" i="1"/>
  <c r="J62" i="1"/>
  <c r="M62" i="1"/>
  <c r="O62" i="1"/>
  <c r="N62" i="1"/>
  <c r="P65" i="2"/>
  <c r="N65" i="2"/>
  <c r="M65" i="2"/>
  <c r="K65" i="2"/>
  <c r="L65" i="2"/>
  <c r="O65" i="2"/>
  <c r="K32" i="1"/>
  <c r="J32" i="1"/>
  <c r="N32" i="1"/>
  <c r="O32" i="1"/>
  <c r="M32" i="1"/>
  <c r="L32" i="1"/>
  <c r="F74" i="7"/>
  <c r="L22" i="1"/>
  <c r="J22" i="1"/>
  <c r="N22" i="1"/>
  <c r="K22" i="1"/>
  <c r="O22" i="1"/>
  <c r="M22" i="1"/>
  <c r="CM74" i="3"/>
  <c r="L44" i="1"/>
  <c r="O44" i="1"/>
  <c r="N44" i="1"/>
  <c r="K44" i="1"/>
  <c r="M44" i="1"/>
  <c r="J44" i="1"/>
  <c r="N91" i="1"/>
  <c r="J91" i="1"/>
  <c r="M91" i="1"/>
  <c r="O91" i="1"/>
  <c r="L91" i="1"/>
  <c r="K91" i="1"/>
  <c r="N112" i="1"/>
  <c r="M112" i="1"/>
  <c r="J112" i="1"/>
  <c r="O112" i="1"/>
  <c r="L112" i="1"/>
  <c r="K112" i="1"/>
  <c r="O71" i="2"/>
  <c r="P71" i="2"/>
  <c r="N71" i="2"/>
  <c r="M71" i="2"/>
  <c r="L71" i="2"/>
  <c r="K71" i="2"/>
  <c r="H78" i="1"/>
  <c r="M71" i="1"/>
  <c r="N71" i="1"/>
  <c r="O71" i="1"/>
  <c r="L71" i="1"/>
  <c r="K71" i="1"/>
  <c r="J71" i="1"/>
  <c r="F74" i="27"/>
  <c r="D75" i="26"/>
  <c r="N80" i="1"/>
  <c r="L80" i="1"/>
  <c r="O80" i="1"/>
  <c r="K80" i="1"/>
  <c r="J80" i="1"/>
  <c r="M80" i="1"/>
  <c r="AH75" i="3"/>
  <c r="O128" i="1"/>
  <c r="L128" i="1"/>
  <c r="N128" i="1"/>
  <c r="K128" i="1"/>
  <c r="M128" i="1"/>
  <c r="J128" i="1"/>
  <c r="O62" i="2"/>
  <c r="L62" i="2"/>
  <c r="P62" i="2"/>
  <c r="K62" i="2"/>
  <c r="N62" i="2"/>
  <c r="M62" i="2"/>
  <c r="C132" i="1"/>
  <c r="H132" i="1" s="1"/>
  <c r="H130" i="1"/>
  <c r="H38" i="1"/>
  <c r="M47" i="2"/>
  <c r="P47" i="2"/>
  <c r="L47" i="2"/>
  <c r="O47" i="2"/>
  <c r="N47" i="2"/>
  <c r="K47" i="2"/>
  <c r="M73" i="22"/>
  <c r="P33" i="2"/>
  <c r="K33" i="2"/>
  <c r="O33" i="2"/>
  <c r="L33" i="2"/>
  <c r="N33" i="2"/>
  <c r="M33" i="2"/>
  <c r="J83" i="1"/>
  <c r="K83" i="1"/>
  <c r="L83" i="1"/>
  <c r="O83" i="1"/>
  <c r="M83" i="1"/>
  <c r="N83" i="1"/>
  <c r="N68" i="2"/>
  <c r="M68" i="2"/>
  <c r="P68" i="2"/>
  <c r="L68" i="2"/>
  <c r="O68" i="2"/>
  <c r="K68" i="2"/>
  <c r="K42" i="2"/>
  <c r="O42" i="2"/>
  <c r="N42" i="2"/>
  <c r="M42" i="2"/>
  <c r="P42" i="2"/>
  <c r="L42" i="2"/>
  <c r="M64" i="1"/>
  <c r="K64" i="1"/>
  <c r="O64" i="1"/>
  <c r="L64" i="1"/>
  <c r="J64" i="1"/>
  <c r="N64" i="1"/>
  <c r="D75" i="12"/>
  <c r="L75" i="1"/>
  <c r="O75" i="1"/>
  <c r="J75" i="1"/>
  <c r="N75" i="1"/>
  <c r="K75" i="1"/>
  <c r="M75" i="1"/>
  <c r="K73" i="1"/>
  <c r="M73" i="1"/>
  <c r="J73" i="1"/>
  <c r="L73" i="1"/>
  <c r="O73" i="1"/>
  <c r="N73" i="1"/>
  <c r="N11" i="2"/>
  <c r="P11" i="2"/>
  <c r="O11" i="2"/>
  <c r="M11" i="2"/>
  <c r="K11" i="2"/>
  <c r="L11" i="2"/>
  <c r="K17" i="2"/>
  <c r="L17" i="2"/>
  <c r="M17" i="2"/>
  <c r="N17" i="2"/>
  <c r="P17" i="2"/>
  <c r="O17" i="2"/>
  <c r="E75" i="13"/>
  <c r="J67" i="1"/>
  <c r="M67" i="1"/>
  <c r="N67" i="1"/>
  <c r="L67" i="1"/>
  <c r="O67" i="1"/>
  <c r="K67" i="1"/>
  <c r="Q73" i="4"/>
  <c r="O57" i="1"/>
  <c r="N57" i="1"/>
  <c r="K57" i="1"/>
  <c r="J57" i="1"/>
  <c r="M57" i="1"/>
  <c r="L57" i="1"/>
  <c r="L72" i="2"/>
  <c r="K72" i="2"/>
  <c r="P72" i="2"/>
  <c r="O72" i="2"/>
  <c r="N72" i="2"/>
  <c r="M72" i="2"/>
  <c r="L101" i="1"/>
  <c r="M101" i="1"/>
  <c r="K101" i="1"/>
  <c r="J101" i="1"/>
  <c r="O101" i="1"/>
  <c r="N101" i="1"/>
  <c r="L99" i="1"/>
  <c r="K99" i="1"/>
  <c r="O99" i="1"/>
  <c r="N99" i="1"/>
  <c r="J99" i="1"/>
  <c r="M99" i="1"/>
  <c r="J103" i="1"/>
  <c r="K103" i="1"/>
  <c r="M103" i="1"/>
  <c r="N103" i="1"/>
  <c r="L103" i="1"/>
  <c r="O103" i="1"/>
  <c r="CJ54" i="3"/>
  <c r="J104" i="1"/>
  <c r="N104" i="1"/>
  <c r="K104" i="1"/>
  <c r="M104" i="1"/>
  <c r="L104" i="1"/>
  <c r="O104" i="1"/>
  <c r="H31" i="1"/>
  <c r="I73" i="5"/>
  <c r="D75" i="5"/>
  <c r="K73" i="6"/>
  <c r="K8" i="4"/>
  <c r="U8" i="4" s="1"/>
  <c r="N51" i="2"/>
  <c r="L51" i="2"/>
  <c r="P51" i="2"/>
  <c r="M51" i="2"/>
  <c r="O51" i="2"/>
  <c r="K51" i="2"/>
  <c r="H105" i="1"/>
  <c r="E9" i="28"/>
  <c r="N9" i="28" s="1"/>
  <c r="H73" i="28"/>
  <c r="H74" i="6"/>
  <c r="I74" i="5"/>
  <c r="H75" i="2"/>
  <c r="AG75" i="3"/>
  <c r="F75" i="19"/>
  <c r="E27" i="28"/>
  <c r="N27" i="28" s="1"/>
  <c r="F74" i="16"/>
  <c r="L75" i="14"/>
  <c r="J75" i="28"/>
  <c r="E38" i="28"/>
  <c r="N38" i="28" s="1"/>
  <c r="E54" i="28"/>
  <c r="H74" i="28"/>
  <c r="D75" i="11"/>
  <c r="E42" i="28"/>
  <c r="N42" i="28" s="1"/>
  <c r="E66" i="28"/>
  <c r="N66" i="28" s="1"/>
  <c r="T75" i="14"/>
  <c r="I75" i="29"/>
  <c r="G75" i="13"/>
  <c r="E35" i="6"/>
  <c r="O35" i="6" s="1"/>
  <c r="E9" i="6"/>
  <c r="O9" i="6" s="1"/>
  <c r="CJ12" i="3"/>
  <c r="CV12" i="3" s="1"/>
  <c r="L7" i="1"/>
  <c r="O7" i="1"/>
  <c r="N7" i="1"/>
  <c r="K7" i="1"/>
  <c r="M7" i="1"/>
  <c r="J7" i="1"/>
  <c r="AV75" i="3"/>
  <c r="L8" i="2"/>
  <c r="P8" i="2"/>
  <c r="N8" i="2"/>
  <c r="M8" i="2"/>
  <c r="K8" i="2"/>
  <c r="O8" i="2"/>
  <c r="O95" i="1"/>
  <c r="J95" i="1"/>
  <c r="N95" i="1"/>
  <c r="K95" i="1"/>
  <c r="M95" i="1"/>
  <c r="L95" i="1"/>
  <c r="H75" i="14"/>
  <c r="E75" i="15"/>
  <c r="H39" i="1"/>
  <c r="C50" i="1"/>
  <c r="H50" i="1" s="1"/>
  <c r="X75" i="3"/>
  <c r="CC75" i="3"/>
  <c r="E22" i="6"/>
  <c r="O22" i="6" s="1"/>
  <c r="L18" i="1"/>
  <c r="K18" i="1"/>
  <c r="J18" i="1"/>
  <c r="M18" i="1"/>
  <c r="N18" i="1"/>
  <c r="O18" i="1"/>
  <c r="K23" i="4"/>
  <c r="U23" i="4" s="1"/>
  <c r="H117" i="1"/>
  <c r="O114" i="1"/>
  <c r="L114" i="1"/>
  <c r="N114" i="1"/>
  <c r="M114" i="1"/>
  <c r="K114" i="1"/>
  <c r="J114" i="1"/>
  <c r="Y75" i="3"/>
  <c r="CM73" i="3"/>
  <c r="CP73" i="3"/>
  <c r="O64" i="2"/>
  <c r="M64" i="2"/>
  <c r="P64" i="2"/>
  <c r="K64" i="2"/>
  <c r="L64" i="2"/>
  <c r="N64" i="2"/>
  <c r="H75" i="3"/>
  <c r="O47" i="1"/>
  <c r="M47" i="1"/>
  <c r="L47" i="1"/>
  <c r="K47" i="1"/>
  <c r="J47" i="1"/>
  <c r="N47" i="1"/>
  <c r="L75" i="13"/>
  <c r="BE75" i="3"/>
  <c r="D73" i="3"/>
  <c r="CJ20" i="3"/>
  <c r="CV20" i="3" s="1"/>
  <c r="O61" i="1"/>
  <c r="N61" i="1"/>
  <c r="M61" i="1"/>
  <c r="L61" i="1"/>
  <c r="K61" i="1"/>
  <c r="J61" i="1"/>
  <c r="K74" i="29"/>
  <c r="F73" i="24"/>
  <c r="L73" i="25"/>
  <c r="M38" i="2"/>
  <c r="P38" i="2"/>
  <c r="O38" i="2"/>
  <c r="L38" i="2"/>
  <c r="N38" i="2"/>
  <c r="K38" i="2"/>
  <c r="BY75" i="3"/>
  <c r="K26" i="2"/>
  <c r="O26" i="2"/>
  <c r="M26" i="2"/>
  <c r="L26" i="2"/>
  <c r="N26" i="2"/>
  <c r="P26" i="2"/>
  <c r="L59" i="2"/>
  <c r="K59" i="2"/>
  <c r="P59" i="2"/>
  <c r="O59" i="2"/>
  <c r="N59" i="2"/>
  <c r="M59" i="2"/>
  <c r="O60" i="1"/>
  <c r="J60" i="1"/>
  <c r="N60" i="1"/>
  <c r="M60" i="1"/>
  <c r="L60" i="1"/>
  <c r="K60" i="1"/>
  <c r="P54" i="2"/>
  <c r="L54" i="2"/>
  <c r="O54" i="2"/>
  <c r="N54" i="2"/>
  <c r="M54" i="2"/>
  <c r="K54" i="2"/>
  <c r="I74" i="2"/>
  <c r="K92" i="1"/>
  <c r="O92" i="1"/>
  <c r="L92" i="1"/>
  <c r="J92" i="1"/>
  <c r="N92" i="1"/>
  <c r="M92" i="1"/>
  <c r="K53" i="2"/>
  <c r="O53" i="2"/>
  <c r="L53" i="2"/>
  <c r="N53" i="2"/>
  <c r="M53" i="2"/>
  <c r="P53" i="2"/>
  <c r="O15" i="2"/>
  <c r="L15" i="2"/>
  <c r="P15" i="2"/>
  <c r="K15" i="2"/>
  <c r="N15" i="2"/>
  <c r="M15" i="2"/>
  <c r="O36" i="2"/>
  <c r="L36" i="2"/>
  <c r="P36" i="2"/>
  <c r="K36" i="2"/>
  <c r="N36" i="2"/>
  <c r="M36" i="2"/>
  <c r="L15" i="1"/>
  <c r="K15" i="1"/>
  <c r="J15" i="1"/>
  <c r="O15" i="1"/>
  <c r="N15" i="1"/>
  <c r="M15" i="1"/>
  <c r="F73" i="12"/>
  <c r="N48" i="2"/>
  <c r="M48" i="2"/>
  <c r="O48" i="2"/>
  <c r="L48" i="2"/>
  <c r="P48" i="2"/>
  <c r="K48" i="2"/>
  <c r="O59" i="1"/>
  <c r="N59" i="1"/>
  <c r="K59" i="1"/>
  <c r="M59" i="1"/>
  <c r="L59" i="1"/>
  <c r="J59" i="1"/>
  <c r="K36" i="1"/>
  <c r="O36" i="1"/>
  <c r="N36" i="1"/>
  <c r="J36" i="1"/>
  <c r="L36" i="1"/>
  <c r="M36" i="1"/>
  <c r="Q74" i="4"/>
  <c r="H74" i="15"/>
  <c r="L75" i="3"/>
  <c r="N73" i="4"/>
  <c r="O9" i="1"/>
  <c r="N9" i="1"/>
  <c r="K9" i="1"/>
  <c r="M9" i="1"/>
  <c r="J9" i="1"/>
  <c r="L9" i="1"/>
  <c r="D75" i="27"/>
  <c r="M74" i="22"/>
  <c r="D75" i="2"/>
  <c r="L81" i="1"/>
  <c r="N81" i="1"/>
  <c r="M81" i="1"/>
  <c r="K81" i="1"/>
  <c r="O81" i="1"/>
  <c r="J81" i="1"/>
  <c r="BO75" i="3"/>
  <c r="E58" i="6"/>
  <c r="O58" i="6" s="1"/>
  <c r="O33" i="1"/>
  <c r="L33" i="1"/>
  <c r="M33" i="1"/>
  <c r="K33" i="1"/>
  <c r="J33" i="1"/>
  <c r="N33" i="1"/>
  <c r="N24" i="2"/>
  <c r="P24" i="2"/>
  <c r="O24" i="2"/>
  <c r="M24" i="2"/>
  <c r="L24" i="2"/>
  <c r="K24" i="2"/>
  <c r="E8" i="28"/>
  <c r="N8" i="28" s="1"/>
  <c r="J75" i="29"/>
  <c r="E7" i="28"/>
  <c r="G74" i="11"/>
  <c r="H75" i="4"/>
  <c r="K46" i="4"/>
  <c r="U46" i="4" s="1"/>
  <c r="P20" i="2"/>
  <c r="L20" i="2"/>
  <c r="M20" i="2"/>
  <c r="N20" i="2"/>
  <c r="O20" i="2"/>
  <c r="K20" i="2"/>
  <c r="CS75" i="3"/>
  <c r="CN75" i="3"/>
  <c r="BM75" i="3"/>
  <c r="CJ23" i="3"/>
  <c r="CV23" i="3" s="1"/>
  <c r="BG75" i="3"/>
  <c r="D75" i="4"/>
  <c r="D75" i="6"/>
  <c r="I75" i="20"/>
  <c r="E75" i="25"/>
  <c r="E57" i="28"/>
  <c r="N57" i="28" s="1"/>
  <c r="K75" i="14"/>
  <c r="E57" i="6"/>
  <c r="O57" i="6" s="1"/>
  <c r="M70" i="2"/>
  <c r="O70" i="2"/>
  <c r="L70" i="2"/>
  <c r="K70" i="2"/>
  <c r="P70" i="2"/>
  <c r="N70" i="2"/>
  <c r="H12" i="1"/>
  <c r="M82" i="1"/>
  <c r="K82" i="1"/>
  <c r="J82" i="1"/>
  <c r="L82" i="1"/>
  <c r="O82" i="1"/>
  <c r="N82" i="1"/>
  <c r="M40" i="1"/>
  <c r="N40" i="1"/>
  <c r="L40" i="1"/>
  <c r="K40" i="1"/>
  <c r="J40" i="1"/>
  <c r="O40" i="1"/>
  <c r="K29" i="4"/>
  <c r="U29" i="4" s="1"/>
  <c r="O90" i="1"/>
  <c r="L90" i="1"/>
  <c r="J90" i="1"/>
  <c r="N90" i="1"/>
  <c r="K90" i="1"/>
  <c r="M90" i="1"/>
  <c r="CA75" i="3"/>
  <c r="K89" i="1"/>
  <c r="O89" i="1"/>
  <c r="J89" i="1"/>
  <c r="N89" i="1"/>
  <c r="M89" i="1"/>
  <c r="L89" i="1"/>
  <c r="AY75" i="3"/>
  <c r="CQ75" i="3"/>
  <c r="N37" i="2"/>
  <c r="M37" i="2"/>
  <c r="L37" i="2"/>
  <c r="P37" i="2"/>
  <c r="O37" i="2"/>
  <c r="K37" i="2"/>
  <c r="BA75" i="3"/>
  <c r="AP75" i="3"/>
  <c r="M28" i="1"/>
  <c r="K28" i="1"/>
  <c r="O28" i="1"/>
  <c r="L28" i="1"/>
  <c r="J28" i="1"/>
  <c r="N28" i="1"/>
  <c r="P49" i="2"/>
  <c r="L49" i="2"/>
  <c r="O49" i="2"/>
  <c r="N49" i="2"/>
  <c r="K49" i="2"/>
  <c r="M49" i="2"/>
  <c r="E75" i="27"/>
  <c r="K129" i="1"/>
  <c r="J129" i="1"/>
  <c r="N129" i="1"/>
  <c r="O129" i="1"/>
  <c r="L129" i="1"/>
  <c r="M129" i="1"/>
  <c r="O34" i="1"/>
  <c r="J34" i="1"/>
  <c r="N34" i="1"/>
  <c r="K34" i="1"/>
  <c r="M34" i="1"/>
  <c r="L34" i="1"/>
  <c r="P22" i="2"/>
  <c r="O22" i="2"/>
  <c r="N22" i="2"/>
  <c r="M22" i="2"/>
  <c r="L22" i="2"/>
  <c r="K22" i="2"/>
  <c r="O84" i="1"/>
  <c r="N84" i="1"/>
  <c r="M84" i="1"/>
  <c r="L84" i="1"/>
  <c r="K84" i="1"/>
  <c r="J84" i="1"/>
  <c r="P43" i="2"/>
  <c r="M43" i="2"/>
  <c r="N43" i="2"/>
  <c r="L43" i="2"/>
  <c r="K43" i="2"/>
  <c r="O43" i="2"/>
  <c r="N123" i="1"/>
  <c r="L123" i="1"/>
  <c r="K123" i="1"/>
  <c r="O123" i="1"/>
  <c r="J123" i="1"/>
  <c r="M123" i="1"/>
  <c r="AB75" i="3"/>
  <c r="M13" i="1"/>
  <c r="L13" i="1"/>
  <c r="K13" i="1"/>
  <c r="J13" i="1"/>
  <c r="O13" i="1"/>
  <c r="N13" i="1"/>
  <c r="O25" i="2"/>
  <c r="K25" i="2"/>
  <c r="P25" i="2"/>
  <c r="N25" i="2"/>
  <c r="M25" i="2"/>
  <c r="L25" i="2"/>
  <c r="E71" i="28"/>
  <c r="N71" i="28" s="1"/>
  <c r="D75" i="7"/>
  <c r="K10" i="2"/>
  <c r="O10" i="2"/>
  <c r="N10" i="2"/>
  <c r="M10" i="2"/>
  <c r="L10" i="2"/>
  <c r="P10" i="2"/>
  <c r="M68" i="1"/>
  <c r="L68" i="1"/>
  <c r="O68" i="1"/>
  <c r="K68" i="1"/>
  <c r="N68" i="1"/>
  <c r="J68" i="1"/>
  <c r="P45" i="2"/>
  <c r="N45" i="2"/>
  <c r="M45" i="2"/>
  <c r="L45" i="2"/>
  <c r="K45" i="2"/>
  <c r="O45" i="2"/>
  <c r="M96" i="1"/>
  <c r="O96" i="1"/>
  <c r="L96" i="1"/>
  <c r="K96" i="1"/>
  <c r="J96" i="1"/>
  <c r="N96" i="1"/>
  <c r="P52" i="2"/>
  <c r="K52" i="2"/>
  <c r="M52" i="2"/>
  <c r="N52" i="2"/>
  <c r="L52" i="2"/>
  <c r="O52" i="2"/>
  <c r="O58" i="1"/>
  <c r="M58" i="1"/>
  <c r="J58" i="1"/>
  <c r="N58" i="1"/>
  <c r="K58" i="1"/>
  <c r="L58" i="1"/>
  <c r="H75" i="5"/>
  <c r="AM75" i="3"/>
  <c r="G75" i="22"/>
  <c r="D73" i="13"/>
  <c r="O7" i="13"/>
  <c r="H73" i="26"/>
  <c r="O119" i="1"/>
  <c r="M119" i="1"/>
  <c r="L119" i="1"/>
  <c r="K119" i="1"/>
  <c r="J119" i="1"/>
  <c r="N119" i="1"/>
  <c r="O14" i="2"/>
  <c r="P14" i="2"/>
  <c r="L14" i="2"/>
  <c r="N14" i="2"/>
  <c r="M14" i="2"/>
  <c r="K14" i="2"/>
  <c r="M35" i="2"/>
  <c r="K35" i="2"/>
  <c r="P35" i="2"/>
  <c r="O35" i="2"/>
  <c r="N35" i="2"/>
  <c r="L35" i="2"/>
  <c r="N30" i="1"/>
  <c r="M30" i="1"/>
  <c r="O30" i="1"/>
  <c r="L30" i="1"/>
  <c r="J30" i="1"/>
  <c r="K30" i="1"/>
  <c r="K32" i="4"/>
  <c r="U32" i="4" s="1"/>
  <c r="J43" i="1"/>
  <c r="L43" i="1"/>
  <c r="K43" i="1"/>
  <c r="M43" i="1"/>
  <c r="O43" i="1"/>
  <c r="N43" i="1"/>
  <c r="L21" i="2"/>
  <c r="K21" i="2"/>
  <c r="M21" i="2"/>
  <c r="P21" i="2"/>
  <c r="N21" i="2"/>
  <c r="O21" i="2"/>
  <c r="P56" i="2"/>
  <c r="O56" i="2"/>
  <c r="L56" i="2"/>
  <c r="N56" i="2"/>
  <c r="M56" i="2"/>
  <c r="K56" i="2"/>
  <c r="I75" i="14"/>
  <c r="E75" i="11"/>
  <c r="P9" i="2"/>
  <c r="O9" i="2"/>
  <c r="L9" i="2"/>
  <c r="N9" i="2"/>
  <c r="M9" i="2"/>
  <c r="K9" i="2"/>
  <c r="L55" i="1"/>
  <c r="O55" i="1"/>
  <c r="M55" i="1"/>
  <c r="K55" i="1"/>
  <c r="J55" i="1"/>
  <c r="N55" i="1"/>
  <c r="P44" i="2"/>
  <c r="K44" i="2"/>
  <c r="O44" i="2"/>
  <c r="L44" i="2"/>
  <c r="N44" i="2"/>
  <c r="M44" i="2"/>
  <c r="K18" i="2"/>
  <c r="M18" i="2"/>
  <c r="L18" i="2"/>
  <c r="N18" i="2"/>
  <c r="P18" i="2"/>
  <c r="O18" i="2"/>
  <c r="K37" i="1"/>
  <c r="O37" i="1"/>
  <c r="N37" i="1"/>
  <c r="J37" i="1"/>
  <c r="M37" i="1"/>
  <c r="L37" i="1"/>
  <c r="R75" i="4"/>
  <c r="J10" i="1"/>
  <c r="L10" i="1"/>
  <c r="K10" i="1"/>
  <c r="O10" i="1"/>
  <c r="M10" i="1"/>
  <c r="N10" i="1"/>
  <c r="H115" i="1"/>
  <c r="H73" i="21"/>
  <c r="K68" i="4"/>
  <c r="U68" i="4" s="1"/>
  <c r="H73" i="6"/>
  <c r="D74" i="3"/>
  <c r="K73" i="29"/>
  <c r="H75" i="13"/>
  <c r="K42" i="1"/>
  <c r="J42" i="1"/>
  <c r="N42" i="1"/>
  <c r="M42" i="1"/>
  <c r="L42" i="1"/>
  <c r="O42" i="1"/>
  <c r="N32" i="2"/>
  <c r="P32" i="2"/>
  <c r="M32" i="2"/>
  <c r="O32" i="2"/>
  <c r="L32" i="2"/>
  <c r="K32" i="2"/>
  <c r="L124" i="1"/>
  <c r="K124" i="1"/>
  <c r="O124" i="1"/>
  <c r="J124" i="1"/>
  <c r="M124" i="1"/>
  <c r="N124" i="1"/>
  <c r="AE75" i="3"/>
  <c r="P29" i="2"/>
  <c r="O29" i="2"/>
  <c r="L29" i="2"/>
  <c r="N29" i="2"/>
  <c r="M29" i="2"/>
  <c r="K29" i="2"/>
  <c r="AO75" i="3"/>
  <c r="H69" i="1"/>
  <c r="L79" i="1"/>
  <c r="J79" i="1"/>
  <c r="N79" i="1"/>
  <c r="K79" i="1"/>
  <c r="O79" i="1"/>
  <c r="M79" i="1"/>
  <c r="K67" i="4"/>
  <c r="U67" i="4" s="1"/>
  <c r="I75" i="28"/>
  <c r="N8" i="1"/>
  <c r="L8" i="1"/>
  <c r="M8" i="1"/>
  <c r="J8" i="1"/>
  <c r="K8" i="1"/>
  <c r="O8" i="1"/>
  <c r="O23" i="1"/>
  <c r="L23" i="1"/>
  <c r="K23" i="1"/>
  <c r="J23" i="1"/>
  <c r="M23" i="1"/>
  <c r="N23" i="1"/>
  <c r="M109" i="1"/>
  <c r="L109" i="1"/>
  <c r="K109" i="1"/>
  <c r="O109" i="1"/>
  <c r="N109" i="1"/>
  <c r="J109" i="1"/>
  <c r="M53" i="1"/>
  <c r="K53" i="1"/>
  <c r="L53" i="1"/>
  <c r="O53" i="1"/>
  <c r="J53" i="1"/>
  <c r="N53" i="1"/>
  <c r="H17" i="1"/>
  <c r="O116" i="1"/>
  <c r="N116" i="1"/>
  <c r="M116" i="1"/>
  <c r="L116" i="1"/>
  <c r="K116" i="1"/>
  <c r="J116" i="1"/>
  <c r="K74" i="28"/>
  <c r="CJ9" i="3"/>
  <c r="CV9" i="3" s="1"/>
  <c r="O12" i="2"/>
  <c r="P12" i="2"/>
  <c r="N12" i="2"/>
  <c r="M12" i="2"/>
  <c r="L12" i="2"/>
  <c r="K12" i="2"/>
  <c r="BT75" i="3"/>
  <c r="H93" i="1"/>
  <c r="BJ75" i="3"/>
  <c r="F75" i="6"/>
  <c r="E75" i="3"/>
  <c r="K65" i="4"/>
  <c r="U65" i="4" s="1"/>
  <c r="AS75" i="3"/>
  <c r="E49" i="28"/>
  <c r="N49" i="28" s="1"/>
  <c r="D75" i="23"/>
  <c r="F75" i="29"/>
  <c r="E61" i="28"/>
  <c r="N61" i="28" s="1"/>
  <c r="P75" i="19"/>
  <c r="K74" i="6"/>
  <c r="J75" i="13"/>
  <c r="E36" i="28"/>
  <c r="N36" i="28" s="1"/>
  <c r="L74" i="25"/>
  <c r="K20" i="4"/>
  <c r="U20" i="4" s="1"/>
  <c r="K22" i="4"/>
  <c r="U22" i="4" s="1"/>
  <c r="I75" i="4"/>
  <c r="F75" i="21"/>
  <c r="E41" i="28"/>
  <c r="N41" i="28" s="1"/>
  <c r="F75" i="22"/>
  <c r="K36" i="4"/>
  <c r="U36" i="4" s="1"/>
  <c r="CJ71" i="3"/>
  <c r="CV71" i="3" s="1"/>
  <c r="K9" i="4"/>
  <c r="U9" i="4" s="1"/>
  <c r="E75" i="16"/>
  <c r="N58" i="2"/>
  <c r="K58" i="2"/>
  <c r="P58" i="2"/>
  <c r="O58" i="2"/>
  <c r="M58" i="2"/>
  <c r="L58" i="2"/>
  <c r="J126" i="1"/>
  <c r="N126" i="1"/>
  <c r="M126" i="1"/>
  <c r="L126" i="1"/>
  <c r="K126" i="1"/>
  <c r="O126" i="1"/>
  <c r="AI75" i="3"/>
  <c r="K66" i="1"/>
  <c r="O66" i="1"/>
  <c r="L66" i="1"/>
  <c r="J66" i="1"/>
  <c r="M66" i="1"/>
  <c r="N66" i="1"/>
  <c r="CJ57" i="3"/>
  <c r="CV57" i="3" s="1"/>
  <c r="J21" i="1"/>
  <c r="N21" i="1"/>
  <c r="M21" i="1"/>
  <c r="O21" i="1"/>
  <c r="L21" i="1"/>
  <c r="K21" i="1"/>
  <c r="BK75" i="3"/>
  <c r="BL75" i="3"/>
  <c r="L70" i="1"/>
  <c r="J70" i="1"/>
  <c r="M70" i="1"/>
  <c r="K70" i="1"/>
  <c r="O70" i="1"/>
  <c r="N70" i="1"/>
  <c r="K53" i="4"/>
  <c r="U53" i="4" s="1"/>
  <c r="N63" i="1"/>
  <c r="M63" i="1"/>
  <c r="L63" i="1"/>
  <c r="K63" i="1"/>
  <c r="J63" i="1"/>
  <c r="O63" i="1"/>
  <c r="N113" i="1"/>
  <c r="K113" i="1"/>
  <c r="O113" i="1"/>
  <c r="J113" i="1"/>
  <c r="M113" i="1"/>
  <c r="L113" i="1"/>
  <c r="V75" i="3"/>
  <c r="F75" i="3"/>
  <c r="G75" i="3"/>
  <c r="P63" i="2"/>
  <c r="K63" i="2"/>
  <c r="O63" i="2"/>
  <c r="L63" i="2"/>
  <c r="N63" i="2"/>
  <c r="M63" i="2"/>
  <c r="S75" i="3"/>
  <c r="J75" i="3"/>
  <c r="H29" i="1"/>
  <c r="O39" i="2"/>
  <c r="L39" i="2"/>
  <c r="P39" i="2"/>
  <c r="K39" i="2"/>
  <c r="N39" i="2"/>
  <c r="M39" i="2"/>
  <c r="AL75" i="3"/>
  <c r="M23" i="2"/>
  <c r="N23" i="2"/>
  <c r="L23" i="2"/>
  <c r="K23" i="2"/>
  <c r="P23" i="2"/>
  <c r="O23" i="2"/>
  <c r="M102" i="1"/>
  <c r="K102" i="1"/>
  <c r="O102" i="1"/>
  <c r="L102" i="1"/>
  <c r="J102" i="1"/>
  <c r="N102" i="1"/>
  <c r="K47" i="4"/>
  <c r="U47" i="4" s="1"/>
  <c r="J74" i="20"/>
  <c r="P34" i="2"/>
  <c r="O34" i="2"/>
  <c r="N34" i="2"/>
  <c r="M34" i="2"/>
  <c r="L34" i="2"/>
  <c r="K34" i="2"/>
  <c r="D75" i="9"/>
  <c r="N41" i="1"/>
  <c r="K41" i="1"/>
  <c r="O41" i="1"/>
  <c r="J41" i="1"/>
  <c r="M41" i="1"/>
  <c r="L41" i="1"/>
  <c r="L55" i="2"/>
  <c r="P55" i="2"/>
  <c r="M55" i="2"/>
  <c r="K55" i="2"/>
  <c r="O55" i="2"/>
  <c r="N55" i="2"/>
  <c r="P66" i="2"/>
  <c r="N66" i="2"/>
  <c r="K66" i="2"/>
  <c r="O66" i="2"/>
  <c r="L66" i="2"/>
  <c r="M66" i="2"/>
  <c r="L107" i="1"/>
  <c r="J107" i="1"/>
  <c r="M107" i="1"/>
  <c r="K107" i="1"/>
  <c r="N107" i="1"/>
  <c r="O107" i="1"/>
  <c r="M77" i="1"/>
  <c r="L77" i="1"/>
  <c r="O77" i="1"/>
  <c r="K77" i="1"/>
  <c r="J77" i="1"/>
  <c r="N77" i="1"/>
  <c r="P40" i="2"/>
  <c r="O40" i="2"/>
  <c r="L40" i="2"/>
  <c r="N40" i="2"/>
  <c r="M40" i="2"/>
  <c r="K40" i="2"/>
  <c r="E75" i="14"/>
  <c r="M57" i="2"/>
  <c r="K57" i="2"/>
  <c r="P57" i="2"/>
  <c r="O57" i="2"/>
  <c r="N57" i="2"/>
  <c r="L57" i="2"/>
  <c r="L110" i="1"/>
  <c r="N110" i="1"/>
  <c r="K110" i="1"/>
  <c r="J110" i="1"/>
  <c r="O110" i="1"/>
  <c r="M110" i="1"/>
  <c r="P16" i="2"/>
  <c r="K16" i="2"/>
  <c r="O16" i="2"/>
  <c r="L16" i="2"/>
  <c r="N16" i="2"/>
  <c r="M16" i="2"/>
  <c r="N121" i="1"/>
  <c r="L121" i="1"/>
  <c r="O121" i="1"/>
  <c r="K121" i="1"/>
  <c r="J121" i="1"/>
  <c r="M121" i="1"/>
  <c r="H74" i="26"/>
  <c r="D74" i="13"/>
  <c r="O74" i="13" s="1"/>
  <c r="O54" i="13"/>
  <c r="CP74" i="3"/>
  <c r="P31" i="2"/>
  <c r="N31" i="2"/>
  <c r="K31" i="2"/>
  <c r="O31" i="2"/>
  <c r="L31" i="2"/>
  <c r="M31" i="2"/>
  <c r="O108" i="1"/>
  <c r="K108" i="1"/>
  <c r="J108" i="1"/>
  <c r="N108" i="1"/>
  <c r="M108" i="1"/>
  <c r="L108" i="1"/>
  <c r="L11" i="1"/>
  <c r="K11" i="1"/>
  <c r="O11" i="1"/>
  <c r="N11" i="1"/>
  <c r="M11" i="1"/>
  <c r="J11" i="1"/>
  <c r="N27" i="2"/>
  <c r="L27" i="2"/>
  <c r="M27" i="2"/>
  <c r="P27" i="2"/>
  <c r="K27" i="2"/>
  <c r="O27" i="2"/>
  <c r="F73" i="7"/>
  <c r="J56" i="1"/>
  <c r="N56" i="1"/>
  <c r="M56" i="1"/>
  <c r="L56" i="1"/>
  <c r="K56" i="1"/>
  <c r="O56" i="1"/>
  <c r="L19" i="2"/>
  <c r="K19" i="2"/>
  <c r="M19" i="2"/>
  <c r="P19" i="2"/>
  <c r="N19" i="2"/>
  <c r="O19" i="2"/>
  <c r="J94" i="1"/>
  <c r="O94" i="1"/>
  <c r="K94" i="1"/>
  <c r="N94" i="1"/>
  <c r="M94" i="1"/>
  <c r="L94" i="1"/>
  <c r="O75" i="4"/>
  <c r="O16" i="1"/>
  <c r="N16" i="1"/>
  <c r="J16" i="1"/>
  <c r="K16" i="1"/>
  <c r="M16" i="1"/>
  <c r="L16" i="1"/>
  <c r="L86" i="1"/>
  <c r="J86" i="1"/>
  <c r="M86" i="1"/>
  <c r="O86" i="1"/>
  <c r="N86" i="1"/>
  <c r="K86" i="1"/>
  <c r="N87" i="1"/>
  <c r="M87" i="1"/>
  <c r="J87" i="1"/>
  <c r="O87" i="1"/>
  <c r="L87" i="1"/>
  <c r="K87" i="1"/>
  <c r="N85" i="1"/>
  <c r="M85" i="1"/>
  <c r="O85" i="1"/>
  <c r="L85" i="1"/>
  <c r="K85" i="1"/>
  <c r="J85" i="1"/>
  <c r="F73" i="27"/>
  <c r="G75" i="21"/>
  <c r="E44" i="6"/>
  <c r="O44" i="6" s="1"/>
  <c r="K54" i="4"/>
  <c r="P7" i="2"/>
  <c r="K7" i="2"/>
  <c r="I73" i="2"/>
  <c r="O7" i="2"/>
  <c r="N7" i="2"/>
  <c r="L7" i="2"/>
  <c r="M7" i="2"/>
  <c r="O30" i="2"/>
  <c r="M30" i="2"/>
  <c r="P30" i="2"/>
  <c r="L30" i="2"/>
  <c r="N30" i="2"/>
  <c r="K30" i="2"/>
  <c r="O52" i="1"/>
  <c r="J52" i="1"/>
  <c r="N52" i="1"/>
  <c r="M52" i="1"/>
  <c r="L52" i="1"/>
  <c r="K52" i="1"/>
  <c r="O98" i="1"/>
  <c r="N98" i="1"/>
  <c r="M98" i="1"/>
  <c r="L98" i="1"/>
  <c r="K98" i="1"/>
  <c r="J98" i="1"/>
  <c r="F75" i="11"/>
  <c r="N13" i="2"/>
  <c r="M13" i="2"/>
  <c r="L13" i="2"/>
  <c r="O13" i="2"/>
  <c r="K13" i="2"/>
  <c r="P13" i="2"/>
  <c r="M127" i="1"/>
  <c r="N127" i="1"/>
  <c r="O127" i="1"/>
  <c r="L127" i="1"/>
  <c r="K127" i="1"/>
  <c r="J127" i="1"/>
  <c r="N49" i="1"/>
  <c r="K49" i="1"/>
  <c r="J49" i="1"/>
  <c r="O49" i="1"/>
  <c r="L49" i="1"/>
  <c r="M49" i="1"/>
  <c r="J118" i="1"/>
  <c r="M118" i="1"/>
  <c r="N118" i="1"/>
  <c r="O118" i="1"/>
  <c r="L118" i="1"/>
  <c r="K118" i="1"/>
  <c r="O106" i="1"/>
  <c r="J106" i="1"/>
  <c r="N106" i="1"/>
  <c r="K106" i="1"/>
  <c r="M106" i="1"/>
  <c r="L106" i="1"/>
  <c r="V73" i="14"/>
  <c r="D75" i="29"/>
  <c r="J25" i="1"/>
  <c r="M25" i="1"/>
  <c r="O25" i="1"/>
  <c r="N25" i="1"/>
  <c r="L25" i="1"/>
  <c r="K25" i="1"/>
  <c r="O72" i="1"/>
  <c r="L72" i="1"/>
  <c r="K72" i="1"/>
  <c r="J72" i="1"/>
  <c r="M72" i="1"/>
  <c r="N72" i="1"/>
  <c r="L51" i="1"/>
  <c r="O51" i="1"/>
  <c r="N51" i="1"/>
  <c r="K51" i="1"/>
  <c r="J51" i="1"/>
  <c r="M51" i="1"/>
  <c r="H120" i="1"/>
  <c r="O26" i="1"/>
  <c r="N26" i="1"/>
  <c r="L26" i="1"/>
  <c r="K26" i="1"/>
  <c r="M26" i="1"/>
  <c r="J26" i="1"/>
  <c r="K50" i="2"/>
  <c r="O50" i="2"/>
  <c r="L50" i="2"/>
  <c r="N50" i="2"/>
  <c r="M50" i="2"/>
  <c r="P50" i="2"/>
  <c r="CT75" i="3"/>
  <c r="G75" i="19"/>
  <c r="J73" i="20"/>
  <c r="I75" i="25"/>
  <c r="G75" i="20"/>
  <c r="H27" i="1"/>
  <c r="N65" i="1"/>
  <c r="M65" i="1"/>
  <c r="K65" i="1"/>
  <c r="O65" i="1"/>
  <c r="J65" i="1"/>
  <c r="L65" i="1"/>
  <c r="J19" i="1"/>
  <c r="N19" i="1"/>
  <c r="K19" i="1"/>
  <c r="L19" i="1"/>
  <c r="M19" i="1"/>
  <c r="O19" i="1"/>
  <c r="M48" i="1"/>
  <c r="J48" i="1"/>
  <c r="O48" i="1"/>
  <c r="L48" i="1"/>
  <c r="K48" i="1"/>
  <c r="N48" i="1"/>
  <c r="CJ43" i="3"/>
  <c r="CV43" i="3" s="1"/>
  <c r="D75" i="20"/>
  <c r="F74" i="24"/>
  <c r="G73" i="11"/>
  <c r="E33" i="6"/>
  <c r="O33" i="6" s="1"/>
  <c r="E67" i="6"/>
  <c r="O67" i="6" s="1"/>
  <c r="F73" i="16"/>
  <c r="K44" i="4"/>
  <c r="U44" i="4" s="1"/>
  <c r="Q75" i="19"/>
  <c r="E23" i="28"/>
  <c r="N23" i="28" s="1"/>
  <c r="D75" i="19"/>
  <c r="R73" i="19"/>
  <c r="H75" i="25"/>
  <c r="E23" i="6"/>
  <c r="O23" i="6" s="1"/>
  <c r="D75" i="8"/>
  <c r="H74" i="21"/>
  <c r="F74" i="12"/>
  <c r="E32" i="6"/>
  <c r="O32" i="6" s="1"/>
  <c r="E75" i="5"/>
  <c r="J75" i="6"/>
  <c r="D75" i="24"/>
  <c r="I75" i="19"/>
  <c r="D75" i="25"/>
  <c r="R75" i="14"/>
  <c r="F75" i="20"/>
  <c r="K46" i="2"/>
  <c r="O46" i="2"/>
  <c r="N46" i="2"/>
  <c r="M46" i="2"/>
  <c r="P46" i="2"/>
  <c r="L46" i="2"/>
  <c r="N111" i="1"/>
  <c r="M111" i="1"/>
  <c r="L111" i="1"/>
  <c r="O111" i="1"/>
  <c r="K111" i="1"/>
  <c r="J111" i="1"/>
  <c r="E51" i="6"/>
  <c r="O51" i="6" s="1"/>
  <c r="CU75" i="3"/>
  <c r="H75" i="19"/>
  <c r="L54" i="1"/>
  <c r="M54" i="1"/>
  <c r="O54" i="1"/>
  <c r="N54" i="1"/>
  <c r="K54" i="1"/>
  <c r="J54" i="1"/>
  <c r="CD75" i="3"/>
  <c r="N67" i="2"/>
  <c r="P67" i="2"/>
  <c r="M67" i="2"/>
  <c r="L67" i="2"/>
  <c r="K67" i="2"/>
  <c r="O67" i="2"/>
  <c r="H20" i="1"/>
  <c r="BX75" i="3"/>
  <c r="J122" i="1"/>
  <c r="L122" i="1"/>
  <c r="K122" i="1"/>
  <c r="N122" i="1"/>
  <c r="M122" i="1"/>
  <c r="O122" i="1"/>
  <c r="N60" i="2"/>
  <c r="M60" i="2"/>
  <c r="L60" i="2"/>
  <c r="O60" i="2"/>
  <c r="K60" i="2"/>
  <c r="P60" i="2"/>
  <c r="CJ60" i="3"/>
  <c r="CV60" i="3" s="1"/>
  <c r="K61" i="4"/>
  <c r="U61" i="4" s="1"/>
  <c r="H74" i="1"/>
  <c r="BZ75" i="3"/>
  <c r="M45" i="1"/>
  <c r="L45" i="1"/>
  <c r="K45" i="1"/>
  <c r="O45" i="1"/>
  <c r="N45" i="1"/>
  <c r="J45" i="1"/>
  <c r="BB75" i="3"/>
  <c r="J88" i="1"/>
  <c r="M88" i="1"/>
  <c r="O88" i="1"/>
  <c r="N88" i="1"/>
  <c r="L88" i="1"/>
  <c r="K88" i="1"/>
  <c r="CJ45" i="3"/>
  <c r="CV45" i="3" s="1"/>
  <c r="BN75" i="3"/>
  <c r="L28" i="2"/>
  <c r="N28" i="2"/>
  <c r="M28" i="2"/>
  <c r="P28" i="2"/>
  <c r="O28" i="2"/>
  <c r="K28" i="2"/>
  <c r="CE75" i="3"/>
  <c r="O61" i="2"/>
  <c r="M61" i="2"/>
  <c r="P61" i="2"/>
  <c r="L61" i="2"/>
  <c r="N61" i="2"/>
  <c r="K61" i="2"/>
  <c r="M41" i="2"/>
  <c r="O41" i="2"/>
  <c r="N41" i="2"/>
  <c r="L41" i="2"/>
  <c r="K41" i="2"/>
  <c r="P41" i="2"/>
  <c r="I75" i="3"/>
  <c r="CH75" i="3"/>
  <c r="H35" i="1"/>
  <c r="E27" i="6"/>
  <c r="O27" i="6" s="1"/>
  <c r="CJ30" i="3"/>
  <c r="CV30" i="3" s="1"/>
  <c r="N100" i="1" l="1"/>
  <c r="O100" i="1"/>
  <c r="K100" i="1"/>
  <c r="L100" i="1"/>
  <c r="J100" i="1"/>
  <c r="M76" i="1"/>
  <c r="K76" i="1"/>
  <c r="L75" i="25"/>
  <c r="D75" i="3"/>
  <c r="H75" i="26"/>
  <c r="H14" i="1"/>
  <c r="M14" i="1" s="1"/>
  <c r="H24" i="1"/>
  <c r="O24" i="1" s="1"/>
  <c r="M75" i="22"/>
  <c r="K75" i="28"/>
  <c r="N75" i="4"/>
  <c r="L76" i="1"/>
  <c r="V75" i="14"/>
  <c r="K73" i="4"/>
  <c r="O76" i="1"/>
  <c r="N76" i="1"/>
  <c r="K75" i="29"/>
  <c r="G75" i="11"/>
  <c r="H75" i="21"/>
  <c r="U73" i="4"/>
  <c r="C131" i="1"/>
  <c r="H131" i="1" s="1"/>
  <c r="F75" i="27"/>
  <c r="F75" i="16"/>
  <c r="E73" i="28"/>
  <c r="N7" i="28"/>
  <c r="N73" i="28" s="1"/>
  <c r="F75" i="7"/>
  <c r="M78" i="1"/>
  <c r="O78" i="1"/>
  <c r="L78" i="1"/>
  <c r="K78" i="1"/>
  <c r="J78" i="1"/>
  <c r="N78" i="1"/>
  <c r="CJ74" i="3"/>
  <c r="O73" i="13"/>
  <c r="D75" i="13"/>
  <c r="O75" i="13" s="1"/>
  <c r="E74" i="28"/>
  <c r="N54" i="28"/>
  <c r="N74" i="28" s="1"/>
  <c r="M12" i="1"/>
  <c r="N12" i="1"/>
  <c r="L12" i="1"/>
  <c r="K12" i="1"/>
  <c r="J12" i="1"/>
  <c r="O12" i="1"/>
  <c r="O39" i="1"/>
  <c r="N39" i="1"/>
  <c r="M39" i="1"/>
  <c r="L39" i="1"/>
  <c r="K39" i="1"/>
  <c r="J39" i="1"/>
  <c r="K105" i="1"/>
  <c r="J105" i="1"/>
  <c r="L105" i="1"/>
  <c r="O105" i="1"/>
  <c r="M105" i="1"/>
  <c r="N105" i="1"/>
  <c r="O130" i="1"/>
  <c r="N130" i="1"/>
  <c r="M130" i="1"/>
  <c r="J130" i="1"/>
  <c r="L130" i="1"/>
  <c r="K130" i="1"/>
  <c r="H75" i="15"/>
  <c r="N93" i="1"/>
  <c r="M93" i="1"/>
  <c r="L93" i="1"/>
  <c r="J93" i="1"/>
  <c r="O93" i="1"/>
  <c r="K93" i="1"/>
  <c r="O27" i="1"/>
  <c r="J27" i="1"/>
  <c r="M27" i="1"/>
  <c r="N27" i="1"/>
  <c r="L27" i="1"/>
  <c r="K27" i="1"/>
  <c r="J17" i="1"/>
  <c r="O17" i="1"/>
  <c r="M17" i="1"/>
  <c r="K17" i="1"/>
  <c r="N17" i="1"/>
  <c r="L17" i="1"/>
  <c r="CV73" i="3"/>
  <c r="Q75" i="4"/>
  <c r="O74" i="2"/>
  <c r="N74" i="2"/>
  <c r="K74" i="2"/>
  <c r="P74" i="2"/>
  <c r="M74" i="2"/>
  <c r="L74" i="2"/>
  <c r="F75" i="24"/>
  <c r="M117" i="1"/>
  <c r="L117" i="1"/>
  <c r="J117" i="1"/>
  <c r="O117" i="1"/>
  <c r="N117" i="1"/>
  <c r="K117" i="1"/>
  <c r="J50" i="1"/>
  <c r="M50" i="1"/>
  <c r="L50" i="1"/>
  <c r="K50" i="1"/>
  <c r="O50" i="1"/>
  <c r="N50" i="1"/>
  <c r="I75" i="5"/>
  <c r="O38" i="1"/>
  <c r="K38" i="1"/>
  <c r="N38" i="1"/>
  <c r="M38" i="1"/>
  <c r="L38" i="1"/>
  <c r="J38" i="1"/>
  <c r="K73" i="2"/>
  <c r="I75" i="2"/>
  <c r="P73" i="2"/>
  <c r="L73" i="2"/>
  <c r="N73" i="2"/>
  <c r="M73" i="2"/>
  <c r="O73" i="2"/>
  <c r="CJ73" i="3"/>
  <c r="CV54" i="3"/>
  <c r="CV74" i="3" s="1"/>
  <c r="O31" i="1"/>
  <c r="N31" i="1"/>
  <c r="M31" i="1"/>
  <c r="K31" i="1"/>
  <c r="L31" i="1"/>
  <c r="J31" i="1"/>
  <c r="K132" i="1"/>
  <c r="J132" i="1"/>
  <c r="N132" i="1"/>
  <c r="M132" i="1"/>
  <c r="L132" i="1"/>
  <c r="O132" i="1"/>
  <c r="E74" i="6"/>
  <c r="O74" i="6" s="1"/>
  <c r="J75" i="20"/>
  <c r="F75" i="12"/>
  <c r="CP75" i="3"/>
  <c r="O74" i="1"/>
  <c r="N74" i="1"/>
  <c r="M74" i="1"/>
  <c r="L74" i="1"/>
  <c r="K74" i="1"/>
  <c r="J74" i="1"/>
  <c r="N115" i="1"/>
  <c r="M115" i="1"/>
  <c r="L115" i="1"/>
  <c r="J115" i="1"/>
  <c r="O115" i="1"/>
  <c r="K115" i="1"/>
  <c r="O69" i="1"/>
  <c r="J69" i="1"/>
  <c r="L69" i="1"/>
  <c r="K69" i="1"/>
  <c r="M69" i="1"/>
  <c r="N69" i="1"/>
  <c r="L35" i="1"/>
  <c r="K35" i="1"/>
  <c r="J35" i="1"/>
  <c r="N35" i="1"/>
  <c r="M35" i="1"/>
  <c r="O35" i="1"/>
  <c r="N20" i="1"/>
  <c r="M20" i="1"/>
  <c r="K20" i="1"/>
  <c r="J20" i="1"/>
  <c r="O20" i="1"/>
  <c r="L20" i="1"/>
  <c r="M29" i="1"/>
  <c r="L29" i="1"/>
  <c r="O29" i="1"/>
  <c r="J29" i="1"/>
  <c r="K29" i="1"/>
  <c r="N29" i="1"/>
  <c r="K75" i="6"/>
  <c r="H75" i="28"/>
  <c r="L120" i="1"/>
  <c r="N120" i="1"/>
  <c r="M120" i="1"/>
  <c r="K120" i="1"/>
  <c r="J120" i="1"/>
  <c r="O120" i="1"/>
  <c r="R75" i="19"/>
  <c r="K74" i="4"/>
  <c r="U54" i="4"/>
  <c r="U74" i="4" s="1"/>
  <c r="H75" i="6"/>
  <c r="CM75" i="3"/>
  <c r="E73" i="6"/>
  <c r="C133" i="1" l="1"/>
  <c r="H133" i="1" s="1"/>
  <c r="O133" i="1" s="1"/>
  <c r="N14" i="1"/>
  <c r="O14" i="1"/>
  <c r="U75" i="4"/>
  <c r="J24" i="1"/>
  <c r="K75" i="4"/>
  <c r="K24" i="1"/>
  <c r="L24" i="1"/>
  <c r="N24" i="1"/>
  <c r="M24" i="1"/>
  <c r="K14" i="1"/>
  <c r="J14" i="1"/>
  <c r="L14" i="1"/>
  <c r="CV75" i="3"/>
  <c r="E75" i="6"/>
  <c r="O75" i="6" s="1"/>
  <c r="O73" i="6"/>
  <c r="N75" i="28"/>
  <c r="E75" i="28"/>
  <c r="CJ75" i="3"/>
  <c r="O131" i="1"/>
  <c r="N131" i="1"/>
  <c r="M131" i="1"/>
  <c r="L131" i="1"/>
  <c r="K131" i="1"/>
  <c r="J131" i="1"/>
  <c r="P75" i="2"/>
  <c r="O75" i="2"/>
  <c r="N75" i="2"/>
  <c r="M75" i="2"/>
  <c r="L75" i="2"/>
  <c r="K75" i="2"/>
  <c r="J133" i="1" l="1"/>
  <c r="L133" i="1"/>
  <c r="K133" i="1"/>
  <c r="M133" i="1"/>
  <c r="N133" i="1"/>
</calcChain>
</file>

<file path=xl/sharedStrings.xml><?xml version="1.0" encoding="utf-8"?>
<sst xmlns="http://schemas.openxmlformats.org/spreadsheetml/2006/main" count="5901" uniqueCount="359">
  <si>
    <t>SATIŞ KANALI BAZINDA PRİMLER</t>
  </si>
  <si>
    <t>Lütfen Seçiminizi Yapınız</t>
  </si>
  <si>
    <t>Genel</t>
  </si>
  <si>
    <t>TÜM ŞİRKETLER</t>
  </si>
  <si>
    <t>YAZILAN PRİMLERİN SATIŞ KANALI DAĞILIMI</t>
  </si>
  <si>
    <t>YAZILAN PRİMLERİN SATIŞ KANALI PAYLARI</t>
  </si>
  <si>
    <t>Branş Adı</t>
  </si>
  <si>
    <t>Branş Kodu</t>
  </si>
  <si>
    <t>Merkez</t>
  </si>
  <si>
    <t>Acente</t>
  </si>
  <si>
    <t>Banka</t>
  </si>
  <si>
    <t>Broker</t>
  </si>
  <si>
    <t>Diğer</t>
  </si>
  <si>
    <t>Toplam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</si>
  <si>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</si>
  <si>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</si>
  <si>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</si>
  <si>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</si>
  <si>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</si>
  <si>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</si>
  <si>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</si>
  <si>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</si>
  <si>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</si>
  <si>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</si>
  <si>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</si>
  <si>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</si>
  <si>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</si>
  <si>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</si>
  <si>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</si>
  <si>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</si>
  <si>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</si>
  <si>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</si>
  <si>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</si>
  <si>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</si>
  <si>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</si>
  <si>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</si>
  <si>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</si>
  <si>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</si>
  <si>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</si>
  <si>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</si>
  <si>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</si>
  <si>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</si>
  <si>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</si>
  <si>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</si>
  <si>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</si>
  <si>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</si>
  <si>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</si>
  <si>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</si>
  <si>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</si>
  <si>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</si>
  <si>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</si>
  <si>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</si>
  <si>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</si>
  <si>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</si>
  <si>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</si>
  <si>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</si>
  <si>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</si>
  <si>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</si>
  <si>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</si>
  <si>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</si>
  <si>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</si>
  <si>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</si>
  <si>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</si>
  <si>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</si>
  <si>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</si>
  <si>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</si>
  <si>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</si>
  <si>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</si>
  <si>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</si>
  <si>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</si>
  <si>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</si>
  <si>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</si>
  <si>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</si>
  <si>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</si>
  <si>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</si>
  <si>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</si>
  <si>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</si>
  <si>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</si>
  <si>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</si>
  <si>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</si>
  <si>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</si>
  <si>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</si>
  <si>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</si>
  <si>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</si>
  <si>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</si>
  <si>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</si>
  <si>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</si>
  <si>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</si>
  <si>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</si>
  <si>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</si>
  <si>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</si>
  <si>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</si>
  <si>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</si>
  <si>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</si>
  <si>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</si>
  <si>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</si>
  <si>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</si>
  <si>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</si>
  <si>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</si>
  <si>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</si>
  <si>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</si>
  <si>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</si>
  <si>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</si>
  <si>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</si>
  <si>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</si>
  <si>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</si>
  <si>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</si>
  <si>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</si>
  <si>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</si>
  <si>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</si>
  <si>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</si>
  <si>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</si>
  <si>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</si>
  <si>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</si>
  <si>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</si>
  <si>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</si>
  <si>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</si>
  <si>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</si>
  <si>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</si>
  <si>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</si>
  <si>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</si>
  <si>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</si>
  <si>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</si>
  <si>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</si>
  <si>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</si>
  <si>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</si>
  <si>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</si>
  <si>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</si>
  <si>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</si>
  <si>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</si>
  <si>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</si>
  <si>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</si>
  <si>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</si>
  <si>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</si>
  <si>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</si>
  <si>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</si>
  <si>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</si>
  <si>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Branş Bazlı Analiz</t>
  </si>
  <si>
    <t>701-Yangın</t>
  </si>
  <si>
    <t>715-Zorunlu Trafik (Yeşil Kart Hariç)</t>
  </si>
  <si>
    <t>702-Kar Kaybı</t>
  </si>
  <si>
    <t>703-Zorunlu Deprem</t>
  </si>
  <si>
    <t>Şirket Adı</t>
  </si>
  <si>
    <t>Şirket Kodu</t>
  </si>
  <si>
    <t>Şirket Tipi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</si>
  <si>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</si>
  <si>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</si>
  <si>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</si>
  <si>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</si>
  <si>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</si>
  <si>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</si>
  <si>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</si>
  <si>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</si>
  <si>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</si>
  <si>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</si>
  <si>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</si>
  <si>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</si>
  <si>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</si>
  <si>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</si>
  <si>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</si>
  <si>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</si>
  <si>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</si>
  <si>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</si>
  <si>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</si>
  <si>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</si>
  <si>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</si>
  <si>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</si>
  <si>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</si>
  <si>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</si>
  <si>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</si>
  <si>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</si>
  <si>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721-Asansör Kaza Üçüncü Şahıslara Karşı Mali Sorumluluk</t>
  </si>
  <si>
    <t>Eureko Sigorta AŞ</t>
  </si>
  <si>
    <t>722-Çevre Kirliliği Mali Sorumluluk</t>
  </si>
  <si>
    <t>Referans Sigorta AŞ</t>
  </si>
  <si>
    <t>723-Cam Kırılması</t>
  </si>
  <si>
    <t>Türkiye Sigorta AŞ</t>
  </si>
  <si>
    <t>724-Hırsızlık</t>
  </si>
  <si>
    <t>HDI Sigorta AŞ</t>
  </si>
  <si>
    <t>725-Tüpgaz Zorunlu Sorumluluk</t>
  </si>
  <si>
    <t>Bereket Sigorta AŞ</t>
  </si>
  <si>
    <t>726-Tehlikeli Maddeler Zorunlu Sorumluluk</t>
  </si>
  <si>
    <t>Magdeburger Sigorta AŞ</t>
  </si>
  <si>
    <t>727-Uçak Tekne</t>
  </si>
  <si>
    <t>Mapfre Sigorta AŞ</t>
  </si>
  <si>
    <t>728-Uçak Mali Mesuliyet</t>
  </si>
  <si>
    <t>Neova Katılım Sigorta AŞ</t>
  </si>
  <si>
    <t>729-Uçak Yolcu Kaza</t>
  </si>
  <si>
    <t>Orient Sigorta AŞ</t>
  </si>
  <si>
    <t>730-Tıbbı Kötü Uygulamaya İlişkin ZMSS</t>
  </si>
  <si>
    <t>Ray Sigorta AŞ</t>
  </si>
  <si>
    <t>731-Özel Güvenlik Mali Sorumluluk</t>
  </si>
  <si>
    <t>Şeker Sigorta AŞ</t>
  </si>
  <si>
    <t>732-Zorunlu Sertifika Mali Sorumluluk</t>
  </si>
  <si>
    <t>Sompo Sigorta AŞ</t>
  </si>
  <si>
    <t>733-Mesleki Sorumluluk</t>
  </si>
  <si>
    <t>Doga Sigorta AŞ</t>
  </si>
  <si>
    <t>734-Kıyı Tesisleri Deniz Kirliliği Zorunlu Mali Sorumluluk</t>
  </si>
  <si>
    <t>Koru Sigorta AŞ</t>
  </si>
  <si>
    <t>735-Tekne Sorumluluk</t>
  </si>
  <si>
    <t>GIG Sigorta AŞ</t>
  </si>
  <si>
    <t>736-Emniyeti Suistimal</t>
  </si>
  <si>
    <t>Türk Nippon Sigorta AŞ</t>
  </si>
  <si>
    <t>737-Motorlu Kara Taşıtları Dışındaki Kara Taşıtları</t>
  </si>
  <si>
    <t>Türk P&amp;I Sigorta AŞ</t>
  </si>
  <si>
    <t>738-Nehir Araçları</t>
  </si>
  <si>
    <t>Zurich Sigorta AŞ</t>
  </si>
  <si>
    <t>739-Göl Araçları</t>
  </si>
  <si>
    <t>Ethica Sigorta AŞ</t>
  </si>
  <si>
    <t>740-İhtiyari Deprem</t>
  </si>
  <si>
    <t>Quick Sigorta AŞ</t>
  </si>
  <si>
    <t>741-Sel</t>
  </si>
  <si>
    <t>SS Atlas Sigorta Kooperatifi</t>
  </si>
  <si>
    <t>742-Deprem ve Sel Dışındaki Doğal Afetler</t>
  </si>
  <si>
    <t>Türkiye Katılım Sigorta AŞ</t>
  </si>
  <si>
    <t>743-Nükleer Enerji</t>
  </si>
  <si>
    <t>Ana Sigorta AŞ</t>
  </si>
  <si>
    <t>744-Toprak Kayması</t>
  </si>
  <si>
    <t>Arex Sigorta AŞ</t>
  </si>
  <si>
    <t>745-Taksitli Kredi</t>
  </si>
  <si>
    <t>Prive Sigorta AŞ</t>
  </si>
  <si>
    <t>746-Uzun Vadeli Konut Kredisi</t>
  </si>
  <si>
    <t>Hepiyi Sigorta AŞ</t>
  </si>
  <si>
    <t>747-Tarım Kredisi</t>
  </si>
  <si>
    <t>AcnTurk Sigorta AŞ</t>
  </si>
  <si>
    <t>748-İstihdam</t>
  </si>
  <si>
    <t>Emaa Sigorta AŞ</t>
  </si>
  <si>
    <t>749-Gelir Yetersizliği</t>
  </si>
  <si>
    <t>HDI Katılım Sigorta AŞ</t>
  </si>
  <si>
    <t>750-Ferdi Kaza</t>
  </si>
  <si>
    <t>Fiba Sigorta AŞ</t>
  </si>
  <si>
    <t>751-Uzun Süreli Ferdi Kaza</t>
  </si>
  <si>
    <t>Turkcell Dijital Sigorta AŞ</t>
  </si>
  <si>
    <t>752-Hava Şartları</t>
  </si>
  <si>
    <t>Global World Sigorta AŞ</t>
  </si>
  <si>
    <t>753-Genel Giderler</t>
  </si>
  <si>
    <t>Medisa Sigorta AŞ</t>
  </si>
  <si>
    <t>754-Beklenmeyen Ticari Giderler</t>
  </si>
  <si>
    <t>Bupa Acıbadem Sigorta AŞ</t>
  </si>
  <si>
    <t>755-Kredi</t>
  </si>
  <si>
    <t>BNP Paribas Cardif Hayat Sigorta AŞ</t>
  </si>
  <si>
    <t>H</t>
  </si>
  <si>
    <t>756-İhracat Kredi</t>
  </si>
  <si>
    <t>Demir Sağlık ve Hayat Sigorta AŞ</t>
  </si>
  <si>
    <t>757-Piyasa Değerindeki Kayıp</t>
  </si>
  <si>
    <t>Zurich Yaşam ve Emeklilik AŞ</t>
  </si>
  <si>
    <t>E</t>
  </si>
  <si>
    <t>758-Kira Ve Gelir Kaybı</t>
  </si>
  <si>
    <t>Türkiye Katılım Hayat AŞ</t>
  </si>
  <si>
    <t>759-Diğer Finansal Kayıplar</t>
  </si>
  <si>
    <t>Quick Hayat Sigorta AŞ</t>
  </si>
  <si>
    <t>760-Hukuksal Koruma</t>
  </si>
  <si>
    <t>Viennalife Emeklilik ve Hayat AŞ</t>
  </si>
  <si>
    <t>761-Patlama</t>
  </si>
  <si>
    <t>Allianz Hayat ve Emeklilik AŞ</t>
  </si>
  <si>
    <t>765-Makine Kırılması</t>
  </si>
  <si>
    <t>Allianz Yaşam ve Emeklilik AŞ</t>
  </si>
  <si>
    <t>766-Montaj</t>
  </si>
  <si>
    <t>Anadolu Hayat Emeklilik AŞ</t>
  </si>
  <si>
    <t>767-İnşaat</t>
  </si>
  <si>
    <t>Bereket Emeklilik ve Hayat AŞ</t>
  </si>
  <si>
    <t>768-Elektronik Cihaz</t>
  </si>
  <si>
    <t>AgeSA Hayat ve Emeklilik AŞ</t>
  </si>
  <si>
    <t>769-Yapı Denetimi Zorunlu Mali Sorumluluk</t>
  </si>
  <si>
    <t>Axa Hayat ve Emeklilik AŞ</t>
  </si>
  <si>
    <t>770-Deniz Yolu Yolcu Taşımacılığı ZMS</t>
  </si>
  <si>
    <t>BNP Paribas Cardif Emeklilik AŞ</t>
  </si>
  <si>
    <t>772-Devlet Destekli İpek Böceği Sigortası</t>
  </si>
  <si>
    <t>QNB Sağlık Hayat Sigorta ve Emeklilik AŞ</t>
  </si>
  <si>
    <t>773-Devlet Destekli Arıcılık</t>
  </si>
  <si>
    <t>HDI Fiba Emeklilik ve Hayat AŞ</t>
  </si>
  <si>
    <t>774-Su Ürünleri</t>
  </si>
  <si>
    <t>Garanti BBVA Emeklilik ve Hayat AŞ</t>
  </si>
  <si>
    <t>775-Dolu Sera</t>
  </si>
  <si>
    <t>Katılım Emeklilik ve Hayat AŞ</t>
  </si>
  <si>
    <t>776-Devlet Destekli Sera</t>
  </si>
  <si>
    <t>Metlife Emeklilik ve Hayat AŞ</t>
  </si>
  <si>
    <t>777-Devlet Destekli Bitkisel Ürün</t>
  </si>
  <si>
    <t>Türkiye Hayat ve Emeklilik AŞ</t>
  </si>
  <si>
    <t>778-Devlet Destekli Su Ürünleri</t>
  </si>
  <si>
    <t>TOPLAM (HAYAT DIŞI ŞİRKETLER)</t>
  </si>
  <si>
    <t>T (HD)</t>
  </si>
  <si>
    <t>779-Devlet Destekli Hayvan Hayat</t>
  </si>
  <si>
    <t>TOPLAM (HAYAT VE EMEKLİLİK ŞİRKETLERİ)</t>
  </si>
  <si>
    <t>T (H+E)</t>
  </si>
  <si>
    <t>780-Hayvan Hayat</t>
  </si>
  <si>
    <t>TOPLAM (HAYAT DIŞI ŞİRKETLER+HAYAT VE EMEKLİLİK ŞİRKETLERİ)</t>
  </si>
  <si>
    <t>T (HD+H+E)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</si>
  <si>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</si>
  <si>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</si>
  <si>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</si>
  <si>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</si>
  <si>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</si>
  <si>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</si>
  <si>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</si>
  <si>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</si>
  <si>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</si>
  <si>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</si>
  <si>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</si>
  <si>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</si>
  <si>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</si>
  <si>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</si>
  <si>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</si>
  <si>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</si>
  <si>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</si>
  <si>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707-Devlet Destekli Alacak Sigortası</t>
  </si>
  <si>
    <t>771-Ürün Sorumluluk</t>
  </si>
  <si>
    <t>708-Bina Tamamlama</t>
  </si>
  <si>
    <t>705-Doğrudan Kefalet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</si>
  <si>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</si>
  <si>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</si>
  <si>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</si>
  <si>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</si>
  <si>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</si>
  <si>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</si>
  <si>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</si>
  <si>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</si>
  <si>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</si>
  <si>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</si>
  <si>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</si>
  <si>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</si>
  <si>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</si>
  <si>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</si>
  <si>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</si>
  <si>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</si>
  <si>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</si>
  <si>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</si>
  <si>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</si>
  <si>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</si>
  <si>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</si>
  <si>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</si>
  <si>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</si>
  <si>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</si>
  <si>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</si>
  <si>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</si>
  <si>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</si>
  <si>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</si>
  <si>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</si>
  <si>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 xml:space="preserve">Ürün Sorumluluk 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</si>
  <si>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</si>
  <si>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</si>
  <si>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</si>
  <si>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</si>
  <si>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</si>
  <si>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</si>
  <si>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</si>
  <si>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</si>
  <si>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</si>
  <si>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</si>
  <si>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</si>
  <si>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</si>
  <si>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</si>
  <si>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</si>
  <si>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</si>
  <si>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01.01.2026-30.06.2026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</si>
  <si>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</si>
  <si>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</si>
  <si>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16.07.2026 tarihi itibarıyla üye şirketlerimizden gelen revize verilere göre hazırlanmıştır.</t>
  </si>
  <si>
    <t>***AcnTurk Sigorta AŞ şirketinden Haziran 2026 dönemine ilişkin veri temin edilememiş olup,Mayıs 2026 itibarıyla iletilmiş olan veriler dikkate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</si>
</sst>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8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sz val="10"/>
      <color rgb="FFFF0000"/>
      <name val="Arial Tur"/>
      <charset val="162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0" xfId="0" applyFont="1" applyFill="1"/>
    <xf numFmtId="164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0" fillId="5" borderId="0" xfId="0" applyFill="1"/>
    <xf numFmtId="0" fontId="5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/>
    </xf>
    <xf numFmtId="1" fontId="4" fillId="7" borderId="8" xfId="0" quotePrefix="1" applyNumberFormat="1" applyFont="1" applyFill="1" applyBorder="1" applyAlignment="1">
      <alignment horizontal="center"/>
    </xf>
    <xf numFmtId="38" fontId="11" fillId="8" borderId="8" xfId="0" applyNumberFormat="1" applyFont="1" applyFill="1" applyBorder="1" applyAlignment="1">
      <alignment horizontal="right"/>
    </xf>
    <xf numFmtId="3" fontId="4" fillId="7" borderId="8" xfId="0" applyNumberFormat="1" applyFont="1" applyFill="1" applyBorder="1" applyAlignment="1">
      <alignment horizontal="right"/>
    </xf>
    <xf numFmtId="165" fontId="11" fillId="8" borderId="8" xfId="0" applyNumberFormat="1" applyFont="1" applyFill="1" applyBorder="1" applyAlignment="1">
      <alignment horizontal="right"/>
    </xf>
    <xf numFmtId="165" fontId="4" fillId="7" borderId="8" xfId="0" applyNumberFormat="1" applyFont="1" applyFill="1" applyBorder="1" applyAlignment="1">
      <alignment horizontal="right"/>
    </xf>
    <xf numFmtId="0" fontId="5" fillId="7" borderId="9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165" fontId="11" fillId="8" borderId="6" xfId="0" applyNumberFormat="1" applyFont="1" applyFill="1" applyBorder="1" applyAlignment="1">
      <alignment horizontal="right"/>
    </xf>
    <xf numFmtId="165" fontId="4" fillId="7" borderId="6" xfId="0" applyNumberFormat="1" applyFont="1" applyFill="1" applyBorder="1" applyAlignment="1">
      <alignment horizontal="right"/>
    </xf>
    <xf numFmtId="165" fontId="4" fillId="7" borderId="5" xfId="0" applyNumberFormat="1" applyFont="1" applyFill="1" applyBorder="1" applyAlignment="1">
      <alignment horizontal="right"/>
    </xf>
    <xf numFmtId="3" fontId="4" fillId="7" borderId="12" xfId="0" applyNumberFormat="1" applyFont="1" applyFill="1" applyBorder="1" applyAlignment="1">
      <alignment horizontal="right"/>
    </xf>
    <xf numFmtId="165" fontId="4" fillId="7" borderId="12" xfId="0" applyNumberFormat="1" applyFont="1" applyFill="1" applyBorder="1" applyAlignment="1">
      <alignment horizontal="right"/>
    </xf>
    <xf numFmtId="0" fontId="5" fillId="7" borderId="13" xfId="0" applyFont="1" applyFill="1" applyBorder="1" applyAlignment="1">
      <alignment horizontal="left"/>
    </xf>
    <xf numFmtId="1" fontId="4" fillId="7" borderId="14" xfId="0" quotePrefix="1" applyNumberFormat="1" applyFont="1" applyFill="1" applyBorder="1" applyAlignment="1">
      <alignment horizontal="center"/>
    </xf>
    <xf numFmtId="38" fontId="11" fillId="8" borderId="14" xfId="0" applyNumberFormat="1" applyFont="1" applyFill="1" applyBorder="1" applyAlignment="1">
      <alignment horizontal="right"/>
    </xf>
    <xf numFmtId="3" fontId="4" fillId="7" borderId="14" xfId="0" applyNumberFormat="1" applyFont="1" applyFill="1" applyBorder="1" applyAlignment="1">
      <alignment horizontal="right"/>
    </xf>
    <xf numFmtId="165" fontId="11" fillId="8" borderId="14" xfId="0" applyNumberFormat="1" applyFont="1" applyFill="1" applyBorder="1" applyAlignment="1">
      <alignment horizontal="right"/>
    </xf>
    <xf numFmtId="0" fontId="5" fillId="7" borderId="15" xfId="0" applyFont="1" applyFill="1" applyBorder="1" applyAlignment="1">
      <alignment horizontal="left"/>
    </xf>
    <xf numFmtId="0" fontId="11" fillId="7" borderId="15" xfId="0" applyFont="1" applyFill="1" applyBorder="1" applyAlignment="1">
      <alignment horizontal="left" indent="2"/>
    </xf>
    <xf numFmtId="1" fontId="12" fillId="7" borderId="6" xfId="0" quotePrefix="1" applyNumberFormat="1" applyFont="1" applyFill="1" applyBorder="1" applyAlignment="1">
      <alignment horizontal="center"/>
    </xf>
    <xf numFmtId="0" fontId="13" fillId="7" borderId="15" xfId="0" applyFont="1" applyFill="1" applyBorder="1" applyAlignment="1">
      <alignment horizontal="left" indent="4"/>
    </xf>
    <xf numFmtId="1" fontId="14" fillId="7" borderId="6" xfId="0" quotePrefix="1" applyNumberFormat="1" applyFont="1" applyFill="1" applyBorder="1" applyAlignment="1">
      <alignment horizontal="center"/>
    </xf>
    <xf numFmtId="3" fontId="4" fillId="7" borderId="18" xfId="0" applyNumberFormat="1" applyFont="1" applyFill="1" applyBorder="1" applyAlignment="1">
      <alignment horizontal="right"/>
    </xf>
    <xf numFmtId="165" fontId="4" fillId="7" borderId="18" xfId="0" applyNumberFormat="1" applyFont="1" applyFill="1" applyBorder="1" applyAlignment="1">
      <alignment horizontal="right"/>
    </xf>
    <xf numFmtId="165" fontId="4" fillId="7" borderId="14" xfId="0" applyNumberFormat="1" applyFont="1" applyFill="1" applyBorder="1" applyAlignment="1">
      <alignment horizontal="right"/>
    </xf>
    <xf numFmtId="3" fontId="4" fillId="7" borderId="21" xfId="0" applyNumberFormat="1" applyFont="1" applyFill="1" applyBorder="1" applyAlignment="1">
      <alignment horizontal="right"/>
    </xf>
    <xf numFmtId="165" fontId="4" fillId="7" borderId="21" xfId="0" applyNumberFormat="1" applyFont="1" applyFill="1" applyBorder="1" applyAlignment="1">
      <alignment horizontal="right"/>
    </xf>
    <xf numFmtId="0" fontId="5" fillId="7" borderId="22" xfId="0" applyFont="1" applyFill="1" applyBorder="1" applyAlignment="1">
      <alignment horizontal="left"/>
    </xf>
    <xf numFmtId="0" fontId="11" fillId="7" borderId="22" xfId="0" applyFont="1" applyFill="1" applyBorder="1" applyAlignment="1">
      <alignment horizontal="left" indent="2"/>
    </xf>
    <xf numFmtId="1" fontId="12" fillId="7" borderId="14" xfId="0" quotePrefix="1" applyNumberFormat="1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37" fontId="3" fillId="6" borderId="23" xfId="0" applyNumberFormat="1" applyFont="1" applyFill="1" applyBorder="1" applyAlignment="1">
      <alignment vertical="center" wrapText="1"/>
    </xf>
    <xf numFmtId="166" fontId="15" fillId="6" borderId="24" xfId="0" applyNumberFormat="1" applyFont="1" applyFill="1" applyBorder="1" applyAlignment="1">
      <alignment horizontal="center" vertical="center" wrapText="1"/>
    </xf>
    <xf numFmtId="38" fontId="5" fillId="7" borderId="8" xfId="0" applyNumberFormat="1" applyFont="1" applyFill="1" applyBorder="1" applyAlignment="1">
      <alignment horizontal="right"/>
    </xf>
    <xf numFmtId="165" fontId="5" fillId="7" borderId="8" xfId="0" applyNumberFormat="1" applyFont="1" applyFill="1" applyBorder="1" applyAlignment="1">
      <alignment horizontal="right"/>
    </xf>
    <xf numFmtId="37" fontId="3" fillId="6" borderId="25" xfId="0" applyNumberFormat="1" applyFont="1" applyFill="1" applyBorder="1" applyAlignment="1">
      <alignment vertical="center" wrapText="1"/>
    </xf>
    <xf numFmtId="166" fontId="15" fillId="6" borderId="4" xfId="0" applyNumberFormat="1" applyFont="1" applyFill="1" applyBorder="1" applyAlignment="1">
      <alignment horizontal="center" vertical="center" wrapText="1"/>
    </xf>
    <xf numFmtId="38" fontId="5" fillId="7" borderId="6" xfId="0" applyNumberFormat="1" applyFont="1" applyFill="1" applyBorder="1" applyAlignment="1">
      <alignment horizontal="right"/>
    </xf>
    <xf numFmtId="165" fontId="5" fillId="7" borderId="6" xfId="0" applyNumberFormat="1" applyFont="1" applyFill="1" applyBorder="1" applyAlignment="1">
      <alignment horizontal="right"/>
    </xf>
    <xf numFmtId="37" fontId="3" fillId="6" borderId="10" xfId="0" applyNumberFormat="1" applyFont="1" applyFill="1" applyBorder="1" applyAlignment="1">
      <alignment vertical="center" wrapText="1"/>
    </xf>
    <xf numFmtId="166" fontId="15" fillId="6" borderId="11" xfId="0" applyNumberFormat="1" applyFont="1" applyFill="1" applyBorder="1" applyAlignment="1">
      <alignment horizontal="center" vertical="center" wrapText="1"/>
    </xf>
    <xf numFmtId="38" fontId="5" fillId="7" borderId="12" xfId="0" applyNumberFormat="1" applyFont="1" applyFill="1" applyBorder="1" applyAlignment="1">
      <alignment horizontal="right"/>
    </xf>
    <xf numFmtId="165" fontId="5" fillId="7" borderId="12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5" fillId="6" borderId="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37" fontId="3" fillId="6" borderId="2" xfId="0" applyNumberFormat="1" applyFont="1" applyFill="1" applyBorder="1" applyAlignment="1">
      <alignment vertical="center" wrapText="1"/>
    </xf>
    <xf numFmtId="164" fontId="17" fillId="0" borderId="0" xfId="0" applyNumberFormat="1" applyFont="1"/>
    <xf numFmtId="0" fontId="1" fillId="3" borderId="0" xfId="0" applyFont="1" applyFill="1"/>
    <xf numFmtId="0" fontId="4" fillId="6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37" fontId="3" fillId="4" borderId="1" xfId="0" applyNumberFormat="1" applyFont="1" applyFill="1" applyBorder="1" applyAlignment="1">
      <alignment horizontal="center" vertical="center" wrapText="1"/>
    </xf>
    <xf numFmtId="37" fontId="3" fillId="4" borderId="0" xfId="0" applyNumberFormat="1" applyFont="1" applyFill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37" fontId="3" fillId="4" borderId="2" xfId="0" applyNumberFormat="1" applyFont="1" applyFill="1" applyBorder="1" applyAlignment="1">
      <alignment horizontal="center" vertical="center" wrapText="1"/>
    </xf>
    <xf numFmtId="37" fontId="3" fillId="4" borderId="3" xfId="0" applyNumberFormat="1" applyFont="1" applyFill="1" applyBorder="1" applyAlignment="1">
      <alignment horizontal="center" vertical="center" wrapText="1"/>
    </xf>
    <xf numFmtId="37" fontId="3" fillId="4" borderId="4" xfId="0" applyNumberFormat="1" applyFont="1" applyFill="1" applyBorder="1" applyAlignment="1">
      <alignment horizontal="center" vertical="center" wrapText="1"/>
    </xf>
    <xf numFmtId="0" fontId="0" fillId="5" borderId="0" xfId="0" applyFont="1" applyFill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860161</xdr:colOff>
      <xdr:row>1</xdr:row>
      <xdr:rowOff>80434</xdr:rowOff>
    </xdr:from>
    <xdr:to>
      <xdr:col>5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F303907-9143-4E3C-A86D-676F2B70BA55}"/>
            </a:ext>
          </a:extLst>
        </xdr:cNvPr>
        <xdr:cNvSpPr/>
      </xdr:nvSpPr>
      <xdr:spPr bwMode="auto">
        <a:xfrm rot="10953975">
          <a:off x="810678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860161</xdr:colOff>
      <xdr:row>1</xdr:row>
      <xdr:rowOff>80434</xdr:rowOff>
    </xdr:from>
    <xdr:to>
      <xdr:col>6</xdr:col>
      <xdr:colOff>320411</xdr:colOff>
      <xdr:row>2</xdr:row>
      <xdr:rowOff>165630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F5D556E-EDA4-4CAD-BD80-D02F3A8074E8}"/>
            </a:ext>
          </a:extLst>
        </xdr:cNvPr>
        <xdr:cNvSpPr/>
      </xdr:nvSpPr>
      <xdr:spPr bwMode="auto">
        <a:xfrm rot="10953975">
          <a:off x="9181201" y="270934"/>
          <a:ext cx="53467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D3546B9-F86E-456A-919D-C9C83F65071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6AB9728-4A27-4F0A-91D6-222C5D7CBCE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2D1F8E72-357F-4BE5-A215-0021BB870C5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6A59C9A-8D5A-47F8-957F-1FAE0949A49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87ECDAD-0036-4899-9880-F96BFFA97E6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393B162-326F-4B61-A3ED-B4127A9E959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929ED58-77B2-4736-8BF3-CAF809874D2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DC4647A-17F2-4209-B063-6D41A69DA1B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143E120-9478-4998-8C03-FFAC2A5275A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F93E279-C50F-47B9-AF82-BE097CA8980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416719</xdr:colOff>
      <xdr:row>0</xdr:row>
      <xdr:rowOff>59533</xdr:rowOff>
    </xdr:from>
    <xdr:to>
      <xdr:col>3</xdr:col>
      <xdr:colOff>692415</xdr:colOff>
      <xdr:row>2</xdr:row>
      <xdr:rowOff>91283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10DA7D9-3AA2-4EBC-9961-1BB7FACDBE7E}"/>
            </a:ext>
          </a:extLst>
        </xdr:cNvPr>
        <xdr:cNvSpPr/>
      </xdr:nvSpPr>
      <xdr:spPr bwMode="auto">
        <a:xfrm rot="16200000">
          <a:off x="6520392" y="128060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357188</xdr:colOff>
      <xdr:row>0</xdr:row>
      <xdr:rowOff>71439</xdr:rowOff>
    </xdr:from>
    <xdr:to>
      <xdr:col>3</xdr:col>
      <xdr:colOff>632884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892128A9-0125-4D32-815F-CE7D6144F884}"/>
            </a:ext>
          </a:extLst>
        </xdr:cNvPr>
        <xdr:cNvSpPr/>
      </xdr:nvSpPr>
      <xdr:spPr bwMode="auto">
        <a:xfrm rot="16200000">
          <a:off x="6460861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B64FA0C-0562-47D9-A1EF-55CAB1082AC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9413BA2-A7BC-45A8-9F69-C42FCB314D1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D1E5C7A-C542-4B70-A393-4D2E039E2B5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5D7135E-029E-47AD-BC2A-90F8DCB9E23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297656</xdr:colOff>
      <xdr:row>0</xdr:row>
      <xdr:rowOff>71439</xdr:rowOff>
    </xdr:from>
    <xdr:to>
      <xdr:col>3</xdr:col>
      <xdr:colOff>573352</xdr:colOff>
      <xdr:row>2</xdr:row>
      <xdr:rowOff>103189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6B31821-9CEA-46F2-A7B1-641559E11164}"/>
            </a:ext>
          </a:extLst>
        </xdr:cNvPr>
        <xdr:cNvSpPr/>
      </xdr:nvSpPr>
      <xdr:spPr bwMode="auto">
        <a:xfrm rot="16200000">
          <a:off x="6401329" y="139966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46A5DC2-AA35-4957-9158-7AF58692EA0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CC03B982-0CE6-49DD-A92A-4C10C44F635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837A7AB-D7D6-4604-89B2-AC51F06C2BE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863D2FD-262F-4C76-A572-E7B23EC83D7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1C9751A-3751-418B-BAFA-301D76A7CC7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1C8485C-1ED2-4AC8-BA0E-4678E02CD02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4A60CFB-89A2-45AD-A033-AF7F4352CF7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306066F-95B1-43CD-94D2-13406C51FE1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5335E25-990F-4C62-881B-0258DB1C9A0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A99E18D-3494-4D9F-9D5B-CB9AB61CBFD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aziran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3B940-3873-402A-93C0-D3BE72703108}">
  <sheetPr>
    <tabColor theme="2" tint="-0.499984740745262"/>
  </sheetPr>
  <dimension ref="A1:O139"/>
  <sheetViews>
    <sheetView showGridLines="0" tabSelected="1" zoomScale="80" zoomScaleNormal="80" workbookViewId="0">
      <pane xSplit="2" ySplit="6" topLeftCell="C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C4" sqref="C4:H4"/>
    </sheetView>
  </sheetViews>
  <sheetFormatPr defaultColWidth="9.109375" defaultRowHeight="13.2" x14ac:dyDescent="0.25"/>
  <cols>
    <col min="1" max="1" width="58.6640625" style="5" customWidth="1"/>
    <col min="2" max="2" width="15.6640625" style="5" customWidth="1"/>
    <col min="3" max="8" width="15.6640625" style="3" customWidth="1"/>
    <col min="9" max="9" width="2.109375" style="3" customWidth="1"/>
    <col min="10" max="15" width="15.6640625" style="3" customWidth="1"/>
    <col min="16" max="16" width="10.5546875" style="3" bestFit="1" customWidth="1"/>
    <col min="17" max="16384" width="9.109375" style="3"/>
  </cols>
  <sheetData>
    <row r="1" spans="1:15" ht="15" customHeight="1" x14ac:dyDescent="0.3">
      <c r="A1" s="1" t="s">
        <v>0</v>
      </c>
      <c r="B1" s="2"/>
      <c r="E1" s="76" t="s">
        <v>1</v>
      </c>
      <c r="F1" s="77"/>
    </row>
    <row r="2" spans="1:15" ht="15" customHeight="1" x14ac:dyDescent="0.3">
      <c r="A2" s="1" t="s">
        <v>2</v>
      </c>
      <c r="B2" s="2"/>
    </row>
    <row r="3" spans="1:15" ht="15" customHeight="1" x14ac:dyDescent="0.3">
      <c r="A3" s="4" t="s">
        <v>354</v>
      </c>
      <c r="B3" s="2"/>
    </row>
    <row r="4" spans="1:15" ht="22.5" customHeight="1" x14ac:dyDescent="0.25">
      <c r="C4" s="78" t="s">
        <v>3</v>
      </c>
      <c r="D4" s="79"/>
      <c r="E4" s="79"/>
      <c r="F4" s="79"/>
      <c r="G4" s="79"/>
      <c r="H4" s="80"/>
      <c r="J4" s="78" t="str">
        <f>C4</f>
        <v>TÜM ŞİRKETLER</v>
      </c>
      <c r="K4" s="79"/>
      <c r="L4" s="79"/>
      <c r="M4" s="79"/>
      <c r="N4" s="79"/>
      <c r="O4" s="80"/>
    </row>
    <row r="5" spans="1:15" ht="22.5" customHeight="1" x14ac:dyDescent="0.25">
      <c r="C5" s="78" t="s">
        <v>4</v>
      </c>
      <c r="D5" s="79"/>
      <c r="E5" s="79"/>
      <c r="F5" s="79"/>
      <c r="G5" s="79"/>
      <c r="H5" s="80"/>
      <c r="J5" s="78" t="s">
        <v>5</v>
      </c>
      <c r="K5" s="79"/>
      <c r="L5" s="79"/>
      <c r="M5" s="79"/>
      <c r="N5" s="79"/>
      <c r="O5" s="80"/>
    </row>
    <row r="6" spans="1:15" ht="79.5" customHeight="1" thickBot="1" x14ac:dyDescent="0.3">
      <c r="A6" s="6" t="s">
        <v>6</v>
      </c>
      <c r="B6" s="6" t="s">
        <v>7</v>
      </c>
      <c r="C6" s="7" t="s">
        <v>8</v>
      </c>
      <c r="D6" s="8" t="s">
        <v>9</v>
      </c>
      <c r="E6" s="9" t="s">
        <v>10</v>
      </c>
      <c r="F6" s="10" t="s">
        <v>11</v>
      </c>
      <c r="G6" s="11" t="s">
        <v>12</v>
      </c>
      <c r="H6" s="12" t="s">
        <v>13</v>
      </c>
      <c r="J6" s="7" t="s">
        <v>8</v>
      </c>
      <c r="K6" s="8" t="s">
        <v>9</v>
      </c>
      <c r="L6" s="9" t="s">
        <v>10</v>
      </c>
      <c r="M6" s="10" t="s">
        <v>11</v>
      </c>
      <c r="N6" s="11" t="s">
        <v>12</v>
      </c>
      <c r="O6" s="12" t="s">
        <v>13</v>
      </c>
    </row>
    <row r="7" spans="1:15" ht="12.75" customHeight="1" x14ac:dyDescent="0.3">
      <c r="A7" s="13" t="s">
        <v>14</v>
      </c>
      <c r="B7" s="14">
        <v>704</v>
      </c>
      <c r="C7" s="15">
        <f t="shared" ref="C7:G11" ca="1" si="0">IFERROR(INDIRECT("'"&amp;C$6&amp;"'!"&amp;ADDRESS(MATCH(IF($C$4="Tüm Şirketler",9003,IF($C$4="Hayatdışı Sigorta Şirketleri",9000,9001)),INDIRECT("'"&amp;C$6&amp;"'!$B$1:$B$1095"),0),MATCH($B7,INDIRECT("'"&amp;C$6&amp;"'!5:5"),0))),0)</f>
        <v>175280.47</v>
      </c>
      <c r="D7" s="15">
        <f t="shared" ca="1" si="0"/>
        <v>107047106.79999989</v>
      </c>
      <c r="E7" s="15">
        <f t="shared" ca="1" si="0"/>
        <v>92986.9</v>
      </c>
      <c r="F7" s="15">
        <f t="shared" ca="1" si="0"/>
        <v>1059135.4300000002</v>
      </c>
      <c r="G7" s="15">
        <f t="shared" ca="1" si="0"/>
        <v>0</v>
      </c>
      <c r="H7" s="16">
        <f ca="1">SUM(C7:G7)</f>
        <v>108374509.5999999</v>
      </c>
      <c r="J7" s="17">
        <f t="shared" ref="J7:O22" ca="1" si="1">IF($H7=0,0,C7/$H7)</f>
        <v>1.6173588295526659E-3</v>
      </c>
      <c r="K7" s="17">
        <f t="shared" ca="1" si="1"/>
        <v>0.98775170651383493</v>
      </c>
      <c r="L7" s="17">
        <f t="shared" ca="1" si="1"/>
        <v>8.5801449384367108E-4</v>
      </c>
      <c r="M7" s="17">
        <f t="shared" ca="1" si="1"/>
        <v>9.7729201627686172E-3</v>
      </c>
      <c r="N7" s="17">
        <f t="shared" ca="1" si="1"/>
        <v>0</v>
      </c>
      <c r="O7" s="18">
        <f t="shared" ca="1" si="1"/>
        <v>1</v>
      </c>
    </row>
    <row r="8" spans="1:15" ht="12.75" customHeight="1" x14ac:dyDescent="0.3">
      <c r="A8" s="19" t="s">
        <v>15</v>
      </c>
      <c r="B8" s="20">
        <v>718</v>
      </c>
      <c r="C8" s="21">
        <f t="shared" ca="1" si="0"/>
        <v>2743757.71</v>
      </c>
      <c r="D8" s="21">
        <f t="shared" ca="1" si="0"/>
        <v>107384933.60000859</v>
      </c>
      <c r="E8" s="21">
        <f t="shared" ca="1" si="0"/>
        <v>1910269.0399999998</v>
      </c>
      <c r="F8" s="21">
        <f t="shared" ca="1" si="0"/>
        <v>14353849.829997933</v>
      </c>
      <c r="G8" s="21">
        <f t="shared" ca="1" si="0"/>
        <v>0</v>
      </c>
      <c r="H8" s="22">
        <f ca="1">SUM(C8:G8)</f>
        <v>126392810.18000652</v>
      </c>
      <c r="J8" s="23">
        <f t="shared" ca="1" si="1"/>
        <v>2.1708178701718765E-2</v>
      </c>
      <c r="K8" s="23">
        <f t="shared" ca="1" si="1"/>
        <v>0.84961267533392737</v>
      </c>
      <c r="L8" s="23">
        <f t="shared" ca="1" si="1"/>
        <v>1.5113747667129378E-2</v>
      </c>
      <c r="M8" s="23">
        <f t="shared" ca="1" si="1"/>
        <v>0.11356539829722451</v>
      </c>
      <c r="N8" s="23">
        <f t="shared" ca="1" si="1"/>
        <v>0</v>
      </c>
      <c r="O8" s="24">
        <f t="shared" ca="1" si="1"/>
        <v>1</v>
      </c>
    </row>
    <row r="9" spans="1:15" ht="12.75" customHeight="1" x14ac:dyDescent="0.3">
      <c r="A9" s="19" t="s">
        <v>16</v>
      </c>
      <c r="B9" s="20">
        <v>729</v>
      </c>
      <c r="C9" s="21">
        <f t="shared" ca="1" si="0"/>
        <v>22106814.699999999</v>
      </c>
      <c r="D9" s="21">
        <f t="shared" ca="1" si="0"/>
        <v>24297059.419999998</v>
      </c>
      <c r="E9" s="21">
        <f t="shared" ca="1" si="0"/>
        <v>5475452.8200000003</v>
      </c>
      <c r="F9" s="21">
        <f t="shared" ca="1" si="0"/>
        <v>24551810.140000001</v>
      </c>
      <c r="G9" s="21">
        <f t="shared" ca="1" si="0"/>
        <v>0</v>
      </c>
      <c r="H9" s="22">
        <f t="shared" ref="H9:H73" ca="1" si="2">SUM(C9:G9)</f>
        <v>76431137.079999998</v>
      </c>
      <c r="J9" s="23">
        <f t="shared" ca="1" si="1"/>
        <v>0.2892383332837366</v>
      </c>
      <c r="K9" s="23">
        <f t="shared" ca="1" si="1"/>
        <v>0.31789477885915024</v>
      </c>
      <c r="L9" s="23">
        <f t="shared" ca="1" si="1"/>
        <v>7.1639033896210097E-2</v>
      </c>
      <c r="M9" s="23">
        <f t="shared" ca="1" si="1"/>
        <v>0.32122785396090303</v>
      </c>
      <c r="N9" s="23">
        <f t="shared" ca="1" si="1"/>
        <v>0</v>
      </c>
      <c r="O9" s="24">
        <f t="shared" ca="1" si="1"/>
        <v>1</v>
      </c>
    </row>
    <row r="10" spans="1:15" ht="12.75" customHeight="1" x14ac:dyDescent="0.3">
      <c r="A10" s="19" t="s">
        <v>17</v>
      </c>
      <c r="B10" s="20">
        <v>750</v>
      </c>
      <c r="C10" s="21">
        <f t="shared" ca="1" si="0"/>
        <v>137757199.94436657</v>
      </c>
      <c r="D10" s="21">
        <f t="shared" ca="1" si="0"/>
        <v>3099672699.9421253</v>
      </c>
      <c r="E10" s="21">
        <f t="shared" ca="1" si="0"/>
        <v>7551381151.2743158</v>
      </c>
      <c r="F10" s="21">
        <f t="shared" ca="1" si="0"/>
        <v>533276900.99811256</v>
      </c>
      <c r="G10" s="21">
        <f t="shared" ca="1" si="0"/>
        <v>124997553.20997031</v>
      </c>
      <c r="H10" s="22">
        <f t="shared" ca="1" si="2"/>
        <v>11447085505.368891</v>
      </c>
      <c r="J10" s="23">
        <f t="shared" ca="1" si="1"/>
        <v>1.2034259714383714E-2</v>
      </c>
      <c r="K10" s="23">
        <f t="shared" ca="1" si="1"/>
        <v>0.27078269822378132</v>
      </c>
      <c r="L10" s="23">
        <f t="shared" ca="1" si="1"/>
        <v>0.65967718575462564</v>
      </c>
      <c r="M10" s="23">
        <f t="shared" ca="1" si="1"/>
        <v>4.6586259947826544E-2</v>
      </c>
      <c r="N10" s="23">
        <f t="shared" ca="1" si="1"/>
        <v>1.0919596359382848E-2</v>
      </c>
      <c r="O10" s="24">
        <f t="shared" ca="1" si="1"/>
        <v>1</v>
      </c>
    </row>
    <row r="11" spans="1:15" ht="12.75" customHeight="1" x14ac:dyDescent="0.3">
      <c r="A11" s="19" t="s">
        <v>18</v>
      </c>
      <c r="B11" s="20">
        <v>751</v>
      </c>
      <c r="C11" s="21">
        <f t="shared" ca="1" si="0"/>
        <v>93429.400000000009</v>
      </c>
      <c r="D11" s="21">
        <f t="shared" ca="1" si="0"/>
        <v>53325371.82</v>
      </c>
      <c r="E11" s="21">
        <f t="shared" ca="1" si="0"/>
        <v>609570942.23999739</v>
      </c>
      <c r="F11" s="21">
        <f t="shared" ca="1" si="0"/>
        <v>44.6</v>
      </c>
      <c r="G11" s="21">
        <f t="shared" ca="1" si="0"/>
        <v>0</v>
      </c>
      <c r="H11" s="22">
        <f t="shared" ca="1" si="2"/>
        <v>662989788.05999744</v>
      </c>
      <c r="J11" s="23">
        <f t="shared" ca="1" si="1"/>
        <v>1.4092132591270786E-4</v>
      </c>
      <c r="K11" s="23">
        <f t="shared" ca="1" si="1"/>
        <v>8.0431663926585711E-2</v>
      </c>
      <c r="L11" s="23">
        <f t="shared" ca="1" si="1"/>
        <v>0.91942734747648047</v>
      </c>
      <c r="M11" s="23">
        <f t="shared" ca="1" si="1"/>
        <v>6.7271021067316823E-8</v>
      </c>
      <c r="N11" s="23">
        <f t="shared" ca="1" si="1"/>
        <v>0</v>
      </c>
      <c r="O11" s="25">
        <f t="shared" ca="1" si="1"/>
        <v>1</v>
      </c>
    </row>
    <row r="12" spans="1:15" ht="12.75" customHeight="1" thickBot="1" x14ac:dyDescent="0.35">
      <c r="A12" s="70" t="s">
        <v>19</v>
      </c>
      <c r="B12" s="71"/>
      <c r="C12" s="26">
        <f ca="1">SUM(C7:C11)</f>
        <v>162876482.22436658</v>
      </c>
      <c r="D12" s="26">
        <f ca="1">SUM(D7:D11)</f>
        <v>3391727171.5821338</v>
      </c>
      <c r="E12" s="26">
        <f ca="1">SUM(E7:E11)</f>
        <v>8168430802.274313</v>
      </c>
      <c r="F12" s="26">
        <f ca="1">SUM(F7:F11)</f>
        <v>573241740.99811053</v>
      </c>
      <c r="G12" s="26">
        <f ca="1">SUM(G7:G11)</f>
        <v>124997553.20997031</v>
      </c>
      <c r="H12" s="26">
        <f t="shared" ca="1" si="2"/>
        <v>12421273750.288895</v>
      </c>
      <c r="J12" s="27">
        <f t="shared" ca="1" si="1"/>
        <v>1.3112703696799082E-2</v>
      </c>
      <c r="K12" s="27">
        <f t="shared" ca="1" si="1"/>
        <v>0.27305791980498367</v>
      </c>
      <c r="L12" s="27">
        <f t="shared" ca="1" si="1"/>
        <v>0.65761619673540572</v>
      </c>
      <c r="M12" s="27">
        <f t="shared" ca="1" si="1"/>
        <v>4.6149996572193576E-2</v>
      </c>
      <c r="N12" s="27">
        <f t="shared" ca="1" si="1"/>
        <v>1.0063183190617879E-2</v>
      </c>
      <c r="O12" s="27">
        <f t="shared" ca="1" si="1"/>
        <v>1</v>
      </c>
    </row>
    <row r="13" spans="1:15" ht="12.75" customHeight="1" x14ac:dyDescent="0.3">
      <c r="A13" s="28" t="s">
        <v>20</v>
      </c>
      <c r="B13" s="29">
        <v>784</v>
      </c>
      <c r="C13" s="30">
        <f ca="1">IFERROR(INDIRECT("'"&amp;C$6&amp;"'!"&amp;ADDRESS(MATCH(IF($C$4="Tüm Şirketler",9003,IF($C$4="Hayatdışı Sigorta Şirketleri",9000,9001)),INDIRECT("'"&amp;C$6&amp;"'!$B$1:$B$1095"),0),MATCH($B13,INDIRECT("'"&amp;C$6&amp;"'!5:5"),0))),0)</f>
        <v>5346954.6261904771</v>
      </c>
      <c r="D13" s="30">
        <f ca="1">IFERROR(INDIRECT("'"&amp;D$6&amp;"'!"&amp;ADDRESS(MATCH(IF($C$4="Tüm Şirketler",9003,IF($C$4="Hayatdışı Sigorta Şirketleri",9000,9001)),INDIRECT("'"&amp;D$6&amp;"'!$B$1:$B$1095"),0),MATCH($B13,INDIRECT("'"&amp;D$6&amp;"'!5:5"),0))),0)</f>
        <v>219995965.90000004</v>
      </c>
      <c r="E13" s="30">
        <f ca="1">IFERROR(INDIRECT("'"&amp;E$6&amp;"'!"&amp;ADDRESS(MATCH(IF($C$4="Tüm Şirketler",9003,IF($C$4="Hayatdışı Sigorta Şirketleri",9000,9001)),INDIRECT("'"&amp;E$6&amp;"'!$B$1:$B$1095"),0),MATCH($B13,INDIRECT("'"&amp;E$6&amp;"'!5:5"),0))),0)</f>
        <v>248269092.15000004</v>
      </c>
      <c r="F13" s="30">
        <f ca="1">IFERROR(INDIRECT("'"&amp;F$6&amp;"'!"&amp;ADDRESS(MATCH(IF($C$4="Tüm Şirketler",9003,IF($C$4="Hayatdışı Sigorta Şirketleri",9000,9001)),INDIRECT("'"&amp;F$6&amp;"'!$B$1:$B$1095"),0),MATCH($B13,INDIRECT("'"&amp;F$6&amp;"'!5:5"),0))),0)</f>
        <v>47092981.709812164</v>
      </c>
      <c r="G13" s="30">
        <f ca="1">IFERROR(INDIRECT("'"&amp;G$6&amp;"'!"&amp;ADDRESS(MATCH(IF($C$4="Tüm Şirketler",9003,IF($C$4="Hayatdışı Sigorta Şirketleri",9000,9001)),INDIRECT("'"&amp;G$6&amp;"'!$B$1:$B$1095"),0),MATCH($B13,INDIRECT("'"&amp;G$6&amp;"'!5:5"),0))),0)</f>
        <v>0</v>
      </c>
      <c r="H13" s="31">
        <f t="shared" ca="1" si="2"/>
        <v>520704994.38600272</v>
      </c>
      <c r="J13" s="32">
        <f t="shared" ca="1" si="1"/>
        <v>1.0268683196510186E-2</v>
      </c>
      <c r="K13" s="32">
        <f t="shared" ca="1" si="1"/>
        <v>0.42249636218567799</v>
      </c>
      <c r="L13" s="32">
        <f t="shared" ca="1" si="1"/>
        <v>0.47679414414442162</v>
      </c>
      <c r="M13" s="32">
        <f t="shared" ca="1" si="1"/>
        <v>9.0440810473390171E-2</v>
      </c>
      <c r="N13" s="32">
        <f t="shared" ca="1" si="1"/>
        <v>0</v>
      </c>
      <c r="O13" s="18">
        <f t="shared" ca="1" si="1"/>
        <v>1</v>
      </c>
    </row>
    <row r="14" spans="1:15" ht="12.75" customHeight="1" x14ac:dyDescent="0.3">
      <c r="A14" s="33" t="s">
        <v>21</v>
      </c>
      <c r="B14" s="20">
        <v>785</v>
      </c>
      <c r="C14" s="22">
        <f ca="1">+C15+C16+C17+C20</f>
        <v>21865212034.192078</v>
      </c>
      <c r="D14" s="22">
        <f ca="1">+D15+D16+D17+D20</f>
        <v>72186154694.290146</v>
      </c>
      <c r="E14" s="22">
        <f ca="1">+E15+E16+E17+E20</f>
        <v>10264813894.799919</v>
      </c>
      <c r="F14" s="22">
        <f ca="1">+F15+F16+F17+F20</f>
        <v>38513490533.238541</v>
      </c>
      <c r="G14" s="22">
        <f ca="1">+G15+G16+G17+G20</f>
        <v>209856218.66</v>
      </c>
      <c r="H14" s="22">
        <f t="shared" ca="1" si="2"/>
        <v>143039527375.18069</v>
      </c>
      <c r="J14" s="24">
        <f t="shared" ca="1" si="1"/>
        <v>0.15286132746259332</v>
      </c>
      <c r="K14" s="24">
        <f t="shared" ca="1" si="1"/>
        <v>0.50465878920972596</v>
      </c>
      <c r="L14" s="24">
        <f t="shared" ca="1" si="1"/>
        <v>7.1762079217978489E-2</v>
      </c>
      <c r="M14" s="24">
        <f t="shared" ca="1" si="1"/>
        <v>0.26925068363950116</v>
      </c>
      <c r="N14" s="24">
        <f t="shared" ca="1" si="1"/>
        <v>1.4671204702009727E-3</v>
      </c>
      <c r="O14" s="24">
        <f t="shared" ca="1" si="1"/>
        <v>1</v>
      </c>
    </row>
    <row r="15" spans="1:15" ht="12.75" customHeight="1" x14ac:dyDescent="0.3">
      <c r="A15" s="34" t="s">
        <v>22</v>
      </c>
      <c r="B15" s="35">
        <v>904</v>
      </c>
      <c r="C15" s="21">
        <f t="shared" ref="C15:G16" ca="1" si="3">IFERROR(INDIRECT("'"&amp;C$6&amp;"'!"&amp;ADDRESS(MATCH(IF($C$4="Tüm Şirketler",9003,IF($C$4="Hayatdışı Sigorta Şirketleri",9000,9001)),INDIRECT("'"&amp;C$6&amp;"'!$B$1:$B$1095"),0),MATCH($B15,INDIRECT("'"&amp;C$6&amp;"'!5:5"),0))),0)</f>
        <v>119973.95000068641</v>
      </c>
      <c r="D15" s="21">
        <f t="shared" ca="1" si="3"/>
        <v>54095943.809996307</v>
      </c>
      <c r="E15" s="21">
        <f t="shared" ca="1" si="3"/>
        <v>68837487.419999957</v>
      </c>
      <c r="F15" s="21">
        <f t="shared" ca="1" si="3"/>
        <v>4540488.5799999917</v>
      </c>
      <c r="G15" s="21">
        <f t="shared" ca="1" si="3"/>
        <v>2735500</v>
      </c>
      <c r="H15" s="22">
        <f t="shared" ca="1" si="2"/>
        <v>130329393.75999695</v>
      </c>
      <c r="J15" s="23">
        <f t="shared" ca="1" si="1"/>
        <v>9.2054406561285621E-4</v>
      </c>
      <c r="K15" s="23">
        <f t="shared" ca="1" si="1"/>
        <v>0.41507093871406014</v>
      </c>
      <c r="L15" s="23">
        <f t="shared" ca="1" si="1"/>
        <v>0.5281808303870803</v>
      </c>
      <c r="M15" s="23">
        <f t="shared" ca="1" si="1"/>
        <v>3.48385613483429E-2</v>
      </c>
      <c r="N15" s="23">
        <f t="shared" ca="1" si="1"/>
        <v>2.0989125484903691E-2</v>
      </c>
      <c r="O15" s="24">
        <f t="shared" ca="1" si="1"/>
        <v>1</v>
      </c>
    </row>
    <row r="16" spans="1:15" ht="12.75" customHeight="1" x14ac:dyDescent="0.3">
      <c r="A16" s="34" t="s">
        <v>23</v>
      </c>
      <c r="B16" s="35">
        <v>905</v>
      </c>
      <c r="C16" s="21">
        <f t="shared" ca="1" si="3"/>
        <v>117100.36</v>
      </c>
      <c r="D16" s="21">
        <f t="shared" ca="1" si="3"/>
        <v>202832316.19948596</v>
      </c>
      <c r="E16" s="21">
        <f t="shared" ca="1" si="3"/>
        <v>708807.55999999994</v>
      </c>
      <c r="F16" s="21">
        <f t="shared" ca="1" si="3"/>
        <v>19992599.380000003</v>
      </c>
      <c r="G16" s="21">
        <f t="shared" ca="1" si="3"/>
        <v>0</v>
      </c>
      <c r="H16" s="22">
        <f t="shared" ca="1" si="2"/>
        <v>223650823.49948597</v>
      </c>
      <c r="J16" s="23">
        <f t="shared" ca="1" si="1"/>
        <v>5.2358564197403526E-4</v>
      </c>
      <c r="K16" s="23">
        <f t="shared" ca="1" si="1"/>
        <v>0.90691513237353294</v>
      </c>
      <c r="L16" s="23">
        <f t="shared" ca="1" si="1"/>
        <v>3.1692597814272257E-3</v>
      </c>
      <c r="M16" s="23">
        <f t="shared" ca="1" si="1"/>
        <v>8.9392022203065816E-2</v>
      </c>
      <c r="N16" s="23">
        <f t="shared" ca="1" si="1"/>
        <v>0</v>
      </c>
      <c r="O16" s="24">
        <f t="shared" ca="1" si="1"/>
        <v>1</v>
      </c>
    </row>
    <row r="17" spans="1:15" ht="12.75" customHeight="1" x14ac:dyDescent="0.3">
      <c r="A17" s="34" t="s">
        <v>24</v>
      </c>
      <c r="B17" s="35">
        <v>906</v>
      </c>
      <c r="C17" s="22">
        <f ca="1">+C18+C19</f>
        <v>7461626995.1859293</v>
      </c>
      <c r="D17" s="22">
        <f ca="1">+D18+D19</f>
        <v>32131612188.266602</v>
      </c>
      <c r="E17" s="22">
        <f ca="1">+E18+E19</f>
        <v>5672513265.7699499</v>
      </c>
      <c r="F17" s="22">
        <f ca="1">+F18+F19</f>
        <v>10287469881.210449</v>
      </c>
      <c r="G17" s="22">
        <f ca="1">+G18+G19</f>
        <v>205244637.06</v>
      </c>
      <c r="H17" s="22">
        <f t="shared" ca="1" si="2"/>
        <v>55758466967.492928</v>
      </c>
      <c r="J17" s="24">
        <f t="shared" ca="1" si="1"/>
        <v>0.13382051912467469</v>
      </c>
      <c r="K17" s="24">
        <f t="shared" ca="1" si="1"/>
        <v>0.57626426865357083</v>
      </c>
      <c r="L17" s="24">
        <f t="shared" ca="1" si="1"/>
        <v>0.10173366619058974</v>
      </c>
      <c r="M17" s="24">
        <f t="shared" ca="1" si="1"/>
        <v>0.18450058691907767</v>
      </c>
      <c r="N17" s="24">
        <f t="shared" ca="1" si="1"/>
        <v>3.680959112087088E-3</v>
      </c>
      <c r="O17" s="24">
        <f t="shared" ca="1" si="1"/>
        <v>1</v>
      </c>
    </row>
    <row r="18" spans="1:15" ht="12.75" customHeight="1" x14ac:dyDescent="0.3">
      <c r="A18" s="36" t="s">
        <v>25</v>
      </c>
      <c r="B18" s="37">
        <v>90601</v>
      </c>
      <c r="C18" s="21">
        <f t="shared" ref="C18:G19" ca="1" si="4">IFERROR(INDIRECT("'"&amp;C$6&amp;"'!"&amp;ADDRESS(MATCH(IF($C$4="Tüm Şirketler",9003,IF($C$4="Hayatdışı Sigorta Şirketleri",9000,9001)),INDIRECT("'"&amp;C$6&amp;"'!$B$1:$B$1095"),0),MATCH($B18,INDIRECT("'"&amp;C$6&amp;"'!5:5"),0))),0)</f>
        <v>307014657.44332576</v>
      </c>
      <c r="D18" s="21">
        <f t="shared" ca="1" si="4"/>
        <v>4154410469.7659435</v>
      </c>
      <c r="E18" s="21">
        <f t="shared" ca="1" si="4"/>
        <v>2449185985.0968494</v>
      </c>
      <c r="F18" s="21">
        <f t="shared" ca="1" si="4"/>
        <v>923001904.04265869</v>
      </c>
      <c r="G18" s="21">
        <f t="shared" ca="1" si="4"/>
        <v>3242137.99</v>
      </c>
      <c r="H18" s="22">
        <f t="shared" ca="1" si="2"/>
        <v>7836855154.3387775</v>
      </c>
      <c r="J18" s="23">
        <f t="shared" ca="1" si="1"/>
        <v>3.9175747337036194E-2</v>
      </c>
      <c r="K18" s="23">
        <f t="shared" ca="1" si="1"/>
        <v>0.53011193749904972</v>
      </c>
      <c r="L18" s="23">
        <f t="shared" ca="1" si="1"/>
        <v>0.31252153279123551</v>
      </c>
      <c r="M18" s="23">
        <f t="shared" ca="1" si="1"/>
        <v>0.11777707841539602</v>
      </c>
      <c r="N18" s="23">
        <f t="shared" ca="1" si="1"/>
        <v>4.1370395728253711E-4</v>
      </c>
      <c r="O18" s="24">
        <f t="shared" ca="1" si="1"/>
        <v>1</v>
      </c>
    </row>
    <row r="19" spans="1:15" ht="12.75" customHeight="1" x14ac:dyDescent="0.3">
      <c r="A19" s="36" t="s">
        <v>26</v>
      </c>
      <c r="B19" s="37">
        <v>90602</v>
      </c>
      <c r="C19" s="21">
        <f t="shared" ca="1" si="4"/>
        <v>7154612337.7426033</v>
      </c>
      <c r="D19" s="21">
        <f t="shared" ca="1" si="4"/>
        <v>27977201718.500656</v>
      </c>
      <c r="E19" s="21">
        <f t="shared" ca="1" si="4"/>
        <v>3223327280.6731005</v>
      </c>
      <c r="F19" s="21">
        <f t="shared" ca="1" si="4"/>
        <v>9364467977.1677914</v>
      </c>
      <c r="G19" s="21">
        <f t="shared" ca="1" si="4"/>
        <v>202002499.06999999</v>
      </c>
      <c r="H19" s="22">
        <f t="shared" ca="1" si="2"/>
        <v>47921611813.154152</v>
      </c>
      <c r="J19" s="23">
        <f t="shared" ca="1" si="1"/>
        <v>0.14929824075280188</v>
      </c>
      <c r="K19" s="23">
        <f t="shared" ca="1" si="1"/>
        <v>0.58381178470339157</v>
      </c>
      <c r="L19" s="23">
        <f t="shared" ca="1" si="1"/>
        <v>6.7262497205662006E-2</v>
      </c>
      <c r="M19" s="23">
        <f t="shared" ca="1" si="1"/>
        <v>0.19541220803840553</v>
      </c>
      <c r="N19" s="23">
        <f t="shared" ca="1" si="1"/>
        <v>4.2152692997390311E-3</v>
      </c>
      <c r="O19" s="24">
        <f t="shared" ca="1" si="1"/>
        <v>1</v>
      </c>
    </row>
    <row r="20" spans="1:15" ht="12.75" customHeight="1" x14ac:dyDescent="0.3">
      <c r="A20" s="34" t="s">
        <v>27</v>
      </c>
      <c r="B20" s="35">
        <v>907</v>
      </c>
      <c r="C20" s="22">
        <f ca="1">+C21+C22</f>
        <v>14403347964.69615</v>
      </c>
      <c r="D20" s="22">
        <f ca="1">+D21+D22</f>
        <v>39797614246.014061</v>
      </c>
      <c r="E20" s="22">
        <f ca="1">+E21+E22</f>
        <v>4522754334.0499706</v>
      </c>
      <c r="F20" s="22">
        <f ca="1">+F21+F22</f>
        <v>28201487564.068089</v>
      </c>
      <c r="G20" s="22">
        <f ca="1">+G21+G22</f>
        <v>1876081.6</v>
      </c>
      <c r="H20" s="22">
        <f t="shared" ca="1" si="2"/>
        <v>86927080190.428284</v>
      </c>
      <c r="J20" s="24">
        <f t="shared" ca="1" si="1"/>
        <v>0.16569460210952916</v>
      </c>
      <c r="K20" s="24">
        <f t="shared" ca="1" si="1"/>
        <v>0.45782757408658775</v>
      </c>
      <c r="L20" s="24">
        <f t="shared" ca="1" si="1"/>
        <v>5.2029290804915133E-2</v>
      </c>
      <c r="M20" s="24">
        <f t="shared" ca="1" si="1"/>
        <v>0.3244269507532983</v>
      </c>
      <c r="N20" s="24">
        <f t="shared" ca="1" si="1"/>
        <v>2.1582245669475266E-5</v>
      </c>
      <c r="O20" s="24">
        <f t="shared" ca="1" si="1"/>
        <v>1</v>
      </c>
    </row>
    <row r="21" spans="1:15" ht="12.75" customHeight="1" x14ac:dyDescent="0.3">
      <c r="A21" s="36" t="s">
        <v>25</v>
      </c>
      <c r="B21" s="37">
        <v>90701</v>
      </c>
      <c r="C21" s="21">
        <f t="shared" ref="C21:G23" ca="1" si="5">IFERROR(INDIRECT("'"&amp;C$6&amp;"'!"&amp;ADDRESS(MATCH(IF($C$4="Tüm Şirketler",9003,IF($C$4="Hayatdışı Sigorta Şirketleri",9000,9001)),INDIRECT("'"&amp;C$6&amp;"'!$B$1:$B$1095"),0),MATCH($B21,INDIRECT("'"&amp;C$6&amp;"'!5:5"),0))),0)</f>
        <v>1052304878.8205898</v>
      </c>
      <c r="D21" s="21">
        <f t="shared" ca="1" si="5"/>
        <v>12830440611.551828</v>
      </c>
      <c r="E21" s="21">
        <f t="shared" ca="1" si="5"/>
        <v>845908115.46642363</v>
      </c>
      <c r="F21" s="21">
        <f t="shared" ca="1" si="5"/>
        <v>2982560190.7744222</v>
      </c>
      <c r="G21" s="21">
        <f t="shared" ca="1" si="5"/>
        <v>0</v>
      </c>
      <c r="H21" s="22">
        <f t="shared" ca="1" si="2"/>
        <v>17711213796.613262</v>
      </c>
      <c r="J21" s="23">
        <f t="shared" ca="1" si="1"/>
        <v>5.9414611042740137E-2</v>
      </c>
      <c r="K21" s="23">
        <f t="shared" ca="1" si="1"/>
        <v>0.72442469267720455</v>
      </c>
      <c r="L21" s="23">
        <f t="shared" ca="1" si="1"/>
        <v>4.7761159973585668E-2</v>
      </c>
      <c r="M21" s="23">
        <f t="shared" ca="1" si="1"/>
        <v>0.1683995363064697</v>
      </c>
      <c r="N21" s="23">
        <f t="shared" ca="1" si="1"/>
        <v>0</v>
      </c>
      <c r="O21" s="24">
        <f t="shared" ca="1" si="1"/>
        <v>1</v>
      </c>
    </row>
    <row r="22" spans="1:15" ht="12.75" customHeight="1" x14ac:dyDescent="0.3">
      <c r="A22" s="36" t="s">
        <v>26</v>
      </c>
      <c r="B22" s="37">
        <v>90702</v>
      </c>
      <c r="C22" s="21">
        <f t="shared" ca="1" si="5"/>
        <v>13351043085.875561</v>
      </c>
      <c r="D22" s="21">
        <f t="shared" ca="1" si="5"/>
        <v>26967173634.462231</v>
      </c>
      <c r="E22" s="21">
        <f t="shared" ca="1" si="5"/>
        <v>3676846218.5835471</v>
      </c>
      <c r="F22" s="21">
        <f t="shared" ca="1" si="5"/>
        <v>25218927373.293667</v>
      </c>
      <c r="G22" s="21">
        <f t="shared" ca="1" si="5"/>
        <v>1876081.6</v>
      </c>
      <c r="H22" s="22">
        <f t="shared" ca="1" si="2"/>
        <v>69215866393.815018</v>
      </c>
      <c r="J22" s="23">
        <f t="shared" ca="1" si="1"/>
        <v>0.19288992223130766</v>
      </c>
      <c r="K22" s="23">
        <f t="shared" ca="1" si="1"/>
        <v>0.38960971001978184</v>
      </c>
      <c r="L22" s="23">
        <f t="shared" ca="1" si="1"/>
        <v>5.3121436025427002E-2</v>
      </c>
      <c r="M22" s="23">
        <f t="shared" ca="1" si="1"/>
        <v>0.36435182693237483</v>
      </c>
      <c r="N22" s="23">
        <f t="shared" ca="1" si="1"/>
        <v>2.7104791108525988E-5</v>
      </c>
      <c r="O22" s="24">
        <f t="shared" ca="1" si="1"/>
        <v>1</v>
      </c>
    </row>
    <row r="23" spans="1:15" ht="12.75" customHeight="1" x14ac:dyDescent="0.3">
      <c r="A23" s="33" t="s">
        <v>28</v>
      </c>
      <c r="B23" s="20">
        <v>786</v>
      </c>
      <c r="C23" s="21">
        <f t="shared" ca="1" si="5"/>
        <v>101988543.8917287</v>
      </c>
      <c r="D23" s="21">
        <f t="shared" ca="1" si="5"/>
        <v>1031226362.7558661</v>
      </c>
      <c r="E23" s="21">
        <f t="shared" ca="1" si="5"/>
        <v>156272227.7847068</v>
      </c>
      <c r="F23" s="21">
        <f t="shared" ca="1" si="5"/>
        <v>148193747.99501398</v>
      </c>
      <c r="G23" s="21">
        <f t="shared" ca="1" si="5"/>
        <v>2872824.8465499999</v>
      </c>
      <c r="H23" s="22">
        <f t="shared" ca="1" si="2"/>
        <v>1440553707.2738655</v>
      </c>
      <c r="J23" s="23">
        <f t="shared" ref="J23:O65" ca="1" si="6">IF($H23=0,0,C23/$H23)</f>
        <v>7.0798154471265071E-2</v>
      </c>
      <c r="K23" s="23">
        <f t="shared" ca="1" si="6"/>
        <v>0.71585415909787964</v>
      </c>
      <c r="L23" s="23">
        <f t="shared" ca="1" si="6"/>
        <v>0.10848066753473544</v>
      </c>
      <c r="M23" s="23">
        <f t="shared" ca="1" si="6"/>
        <v>0.10287276846863209</v>
      </c>
      <c r="N23" s="23">
        <f t="shared" ca="1" si="6"/>
        <v>1.9942504274877712E-3</v>
      </c>
      <c r="O23" s="24">
        <f t="shared" ca="1" si="6"/>
        <v>1</v>
      </c>
    </row>
    <row r="24" spans="1:15" ht="12.75" customHeight="1" thickBot="1" x14ac:dyDescent="0.35">
      <c r="A24" s="74" t="s">
        <v>29</v>
      </c>
      <c r="B24" s="75"/>
      <c r="C24" s="38">
        <f ca="1">+C13+C14+C23</f>
        <v>21972547532.709995</v>
      </c>
      <c r="D24" s="38">
        <f ca="1">+D13+D14+D23</f>
        <v>73437377022.945999</v>
      </c>
      <c r="E24" s="38">
        <f ca="1">+E13+E14+E23</f>
        <v>10669355214.734625</v>
      </c>
      <c r="F24" s="38">
        <f ca="1">+F13+F14+F23</f>
        <v>38708777262.943359</v>
      </c>
      <c r="G24" s="38">
        <f ca="1">+G13+G14+G23</f>
        <v>212729043.50654998</v>
      </c>
      <c r="H24" s="38">
        <f t="shared" ca="1" si="2"/>
        <v>145000786076.84055</v>
      </c>
      <c r="J24" s="39">
        <f t="shared" ca="1" si="6"/>
        <v>0.15153398907138366</v>
      </c>
      <c r="K24" s="39">
        <f t="shared" ca="1" si="6"/>
        <v>0.50646192348246433</v>
      </c>
      <c r="L24" s="39">
        <f t="shared" ca="1" si="6"/>
        <v>7.3581361200901307E-2</v>
      </c>
      <c r="M24" s="39">
        <f t="shared" ca="1" si="6"/>
        <v>0.26695563734689232</v>
      </c>
      <c r="N24" s="39">
        <f t="shared" ca="1" si="6"/>
        <v>1.4670888983582342E-3</v>
      </c>
      <c r="O24" s="40">
        <f t="shared" ca="1" si="6"/>
        <v>1</v>
      </c>
    </row>
    <row r="25" spans="1:15" ht="12.75" customHeight="1" x14ac:dyDescent="0.3">
      <c r="A25" s="13" t="s">
        <v>30</v>
      </c>
      <c r="B25" s="14">
        <v>717</v>
      </c>
      <c r="C25" s="15">
        <f t="shared" ref="C25:G26" ca="1" si="7">IFERROR(INDIRECT("'"&amp;C$6&amp;"'!"&amp;ADDRESS(MATCH(IF($C$4="Tüm Şirketler",9003,IF($C$4="Hayatdışı Sigorta Şirketleri",9000,9001)),INDIRECT("'"&amp;C$6&amp;"'!$B$1:$B$1095"),0),MATCH($B25,INDIRECT("'"&amp;C$6&amp;"'!5:5"),0))),0)</f>
        <v>1114253615.0427363</v>
      </c>
      <c r="D25" s="15">
        <f t="shared" ca="1" si="7"/>
        <v>65507738093.604729</v>
      </c>
      <c r="E25" s="15">
        <f t="shared" ca="1" si="7"/>
        <v>7040025936.9622002</v>
      </c>
      <c r="F25" s="15">
        <f t="shared" ca="1" si="7"/>
        <v>8025430156.7510948</v>
      </c>
      <c r="G25" s="15">
        <f t="shared" ca="1" si="7"/>
        <v>220570884.83999398</v>
      </c>
      <c r="H25" s="16">
        <f t="shared" ca="1" si="2"/>
        <v>81908018687.20076</v>
      </c>
      <c r="J25" s="17">
        <f t="shared" ca="1" si="6"/>
        <v>1.3603718328213615E-2</v>
      </c>
      <c r="K25" s="17">
        <f t="shared" ca="1" si="6"/>
        <v>0.79977197768356223</v>
      </c>
      <c r="L25" s="17">
        <f t="shared" ca="1" si="6"/>
        <v>8.5950387395493183E-2</v>
      </c>
      <c r="M25" s="17">
        <f t="shared" ca="1" si="6"/>
        <v>9.7981007053771857E-2</v>
      </c>
      <c r="N25" s="17">
        <f t="shared" ca="1" si="6"/>
        <v>2.692909538958988E-3</v>
      </c>
      <c r="O25" s="18">
        <f t="shared" ca="1" si="6"/>
        <v>1</v>
      </c>
    </row>
    <row r="26" spans="1:15" ht="12.75" customHeight="1" x14ac:dyDescent="0.3">
      <c r="A26" s="19" t="s">
        <v>31</v>
      </c>
      <c r="B26" s="20">
        <v>737</v>
      </c>
      <c r="C26" s="21">
        <f t="shared" ca="1" si="7"/>
        <v>0</v>
      </c>
      <c r="D26" s="21">
        <f t="shared" ca="1" si="7"/>
        <v>0</v>
      </c>
      <c r="E26" s="21">
        <f t="shared" ca="1" si="7"/>
        <v>0</v>
      </c>
      <c r="F26" s="21">
        <f t="shared" ca="1" si="7"/>
        <v>0</v>
      </c>
      <c r="G26" s="21">
        <f t="shared" ca="1" si="7"/>
        <v>0</v>
      </c>
      <c r="H26" s="22">
        <f t="shared" ca="1" si="2"/>
        <v>0</v>
      </c>
      <c r="J26" s="23">
        <f t="shared" ca="1" si="6"/>
        <v>0</v>
      </c>
      <c r="K26" s="23">
        <f t="shared" ca="1" si="6"/>
        <v>0</v>
      </c>
      <c r="L26" s="23">
        <f t="shared" ca="1" si="6"/>
        <v>0</v>
      </c>
      <c r="M26" s="23">
        <f t="shared" ca="1" si="6"/>
        <v>0</v>
      </c>
      <c r="N26" s="23">
        <f t="shared" ca="1" si="6"/>
        <v>0</v>
      </c>
      <c r="O26" s="24">
        <f t="shared" ca="1" si="6"/>
        <v>0</v>
      </c>
    </row>
    <row r="27" spans="1:15" ht="12.75" customHeight="1" thickBot="1" x14ac:dyDescent="0.35">
      <c r="A27" s="70" t="s">
        <v>32</v>
      </c>
      <c r="B27" s="71"/>
      <c r="C27" s="26">
        <f ca="1">+C25+C26</f>
        <v>1114253615.0427363</v>
      </c>
      <c r="D27" s="26">
        <f ca="1">+D25+D26</f>
        <v>65507738093.604729</v>
      </c>
      <c r="E27" s="26">
        <f ca="1">+E25+E26</f>
        <v>7040025936.9622002</v>
      </c>
      <c r="F27" s="26">
        <f ca="1">+F25+F26</f>
        <v>8025430156.7510948</v>
      </c>
      <c r="G27" s="26">
        <f ca="1">+G25+G26</f>
        <v>220570884.83999398</v>
      </c>
      <c r="H27" s="26">
        <f t="shared" ca="1" si="2"/>
        <v>81908018687.20076</v>
      </c>
      <c r="J27" s="27">
        <f t="shared" ca="1" si="6"/>
        <v>1.3603718328213615E-2</v>
      </c>
      <c r="K27" s="27">
        <f t="shared" ca="1" si="6"/>
        <v>0.79977197768356223</v>
      </c>
      <c r="L27" s="27">
        <f t="shared" ca="1" si="6"/>
        <v>8.5950387395493183E-2</v>
      </c>
      <c r="M27" s="27">
        <f t="shared" ca="1" si="6"/>
        <v>9.7981007053771857E-2</v>
      </c>
      <c r="N27" s="27">
        <f t="shared" ca="1" si="6"/>
        <v>2.692909538958988E-3</v>
      </c>
      <c r="O27" s="40">
        <f t="shared" ca="1" si="6"/>
        <v>1</v>
      </c>
    </row>
    <row r="28" spans="1:15" ht="12.75" customHeight="1" x14ac:dyDescent="0.3">
      <c r="A28" s="28" t="s">
        <v>33</v>
      </c>
      <c r="B28" s="29">
        <v>713</v>
      </c>
      <c r="C28" s="30">
        <f ca="1">IFERROR(INDIRECT("'"&amp;C$6&amp;"'!"&amp;ADDRESS(MATCH(IF($C$4="Tüm Şirketler",9003,IF($C$4="Hayatdışı Sigorta Şirketleri",9000,9001)),INDIRECT("'"&amp;C$6&amp;"'!$B$1:$B$1095"),0),MATCH($B28,INDIRECT("'"&amp;C$6&amp;"'!5:5"),0))),0)</f>
        <v>0</v>
      </c>
      <c r="D28" s="30">
        <f ca="1">IFERROR(INDIRECT("'"&amp;D$6&amp;"'!"&amp;ADDRESS(MATCH(IF($C$4="Tüm Şirketler",9003,IF($C$4="Hayatdışı Sigorta Şirketleri",9000,9001)),INDIRECT("'"&amp;D$6&amp;"'!$B$1:$B$1095"),0),MATCH($B28,INDIRECT("'"&amp;D$6&amp;"'!5:5"),0))),0)</f>
        <v>0</v>
      </c>
      <c r="E28" s="30">
        <f ca="1">IFERROR(INDIRECT("'"&amp;E$6&amp;"'!"&amp;ADDRESS(MATCH(IF($C$4="Tüm Şirketler",9003,IF($C$4="Hayatdışı Sigorta Şirketleri",9000,9001)),INDIRECT("'"&amp;E$6&amp;"'!$B$1:$B$1095"),0),MATCH($B28,INDIRECT("'"&amp;E$6&amp;"'!5:5"),0))),0)</f>
        <v>0</v>
      </c>
      <c r="F28" s="30">
        <f ca="1">IFERROR(INDIRECT("'"&amp;F$6&amp;"'!"&amp;ADDRESS(MATCH(IF($C$4="Tüm Şirketler",9003,IF($C$4="Hayatdışı Sigorta Şirketleri",9000,9001)),INDIRECT("'"&amp;F$6&amp;"'!$B$1:$B$1095"),0),MATCH($B28,INDIRECT("'"&amp;F$6&amp;"'!5:5"),0))),0)</f>
        <v>0</v>
      </c>
      <c r="G28" s="30">
        <f ca="1">IFERROR(INDIRECT("'"&amp;G$6&amp;"'!"&amp;ADDRESS(MATCH(IF($C$4="Tüm Şirketler",9003,IF($C$4="Hayatdışı Sigorta Şirketleri",9000,9001)),INDIRECT("'"&amp;G$6&amp;"'!$B$1:$B$1095"),0),MATCH($B28,INDIRECT("'"&amp;G$6&amp;"'!5:5"),0))),0)</f>
        <v>0</v>
      </c>
      <c r="H28" s="31">
        <f t="shared" ca="1" si="2"/>
        <v>0</v>
      </c>
      <c r="J28" s="32">
        <f t="shared" ca="1" si="6"/>
        <v>0</v>
      </c>
      <c r="K28" s="32">
        <f t="shared" ca="1" si="6"/>
        <v>0</v>
      </c>
      <c r="L28" s="32">
        <f t="shared" ca="1" si="6"/>
        <v>0</v>
      </c>
      <c r="M28" s="32">
        <f t="shared" ca="1" si="6"/>
        <v>0</v>
      </c>
      <c r="N28" s="32">
        <f t="shared" ca="1" si="6"/>
        <v>0</v>
      </c>
      <c r="O28" s="18">
        <f t="shared" ca="1" si="6"/>
        <v>0</v>
      </c>
    </row>
    <row r="29" spans="1:15" ht="12.75" customHeight="1" thickBot="1" x14ac:dyDescent="0.35">
      <c r="A29" s="72" t="s">
        <v>34</v>
      </c>
      <c r="B29" s="73"/>
      <c r="C29" s="41">
        <f ca="1">C28</f>
        <v>0</v>
      </c>
      <c r="D29" s="41">
        <f ca="1">D28</f>
        <v>0</v>
      </c>
      <c r="E29" s="41">
        <f ca="1">E28</f>
        <v>0</v>
      </c>
      <c r="F29" s="41">
        <f ca="1">F28</f>
        <v>0</v>
      </c>
      <c r="G29" s="41">
        <f ca="1">G28</f>
        <v>0</v>
      </c>
      <c r="H29" s="41">
        <f t="shared" ca="1" si="2"/>
        <v>0</v>
      </c>
      <c r="J29" s="42">
        <f t="shared" ca="1" si="6"/>
        <v>0</v>
      </c>
      <c r="K29" s="42">
        <f t="shared" ca="1" si="6"/>
        <v>0</v>
      </c>
      <c r="L29" s="42">
        <f t="shared" ca="1" si="6"/>
        <v>0</v>
      </c>
      <c r="M29" s="42">
        <f t="shared" ca="1" si="6"/>
        <v>0</v>
      </c>
      <c r="N29" s="42">
        <f t="shared" ca="1" si="6"/>
        <v>0</v>
      </c>
      <c r="O29" s="40">
        <f t="shared" ca="1" si="6"/>
        <v>0</v>
      </c>
    </row>
    <row r="30" spans="1:15" ht="12.75" customHeight="1" x14ac:dyDescent="0.3">
      <c r="A30" s="28" t="s">
        <v>35</v>
      </c>
      <c r="B30" s="29">
        <v>727</v>
      </c>
      <c r="C30" s="30">
        <f ca="1">IFERROR(INDIRECT("'"&amp;C$6&amp;"'!"&amp;ADDRESS(MATCH(IF($C$4="Tüm Şirketler",9003,IF($C$4="Hayatdışı Sigorta Şirketleri",9000,9001)),INDIRECT("'"&amp;C$6&amp;"'!$B$1:$B$1095"),0),MATCH($B30,INDIRECT("'"&amp;C$6&amp;"'!5:5"),0))),0)</f>
        <v>722490148.21000004</v>
      </c>
      <c r="D30" s="30">
        <f ca="1">IFERROR(INDIRECT("'"&amp;D$6&amp;"'!"&amp;ADDRESS(MATCH(IF($C$4="Tüm Şirketler",9003,IF($C$4="Hayatdışı Sigorta Şirketleri",9000,9001)),INDIRECT("'"&amp;D$6&amp;"'!$B$1:$B$1095"),0),MATCH($B30,INDIRECT("'"&amp;D$6&amp;"'!5:5"),0))),0)</f>
        <v>175538542.82787198</v>
      </c>
      <c r="E30" s="30">
        <f ca="1">IFERROR(INDIRECT("'"&amp;E$6&amp;"'!"&amp;ADDRESS(MATCH(IF($C$4="Tüm Şirketler",9003,IF($C$4="Hayatdışı Sigorta Şirketleri",9000,9001)),INDIRECT("'"&amp;E$6&amp;"'!$B$1:$B$1095"),0),MATCH($B30,INDIRECT("'"&amp;E$6&amp;"'!5:5"),0))),0)</f>
        <v>625484705.94999993</v>
      </c>
      <c r="F30" s="30">
        <f ca="1">IFERROR(INDIRECT("'"&amp;F$6&amp;"'!"&amp;ADDRESS(MATCH(IF($C$4="Tüm Şirketler",9003,IF($C$4="Hayatdışı Sigorta Şirketleri",9000,9001)),INDIRECT("'"&amp;F$6&amp;"'!$B$1:$B$1095"),0),MATCH($B30,INDIRECT("'"&amp;F$6&amp;"'!5:5"),0))),0)</f>
        <v>320790053.70000005</v>
      </c>
      <c r="G30" s="30">
        <f ca="1">IFERROR(INDIRECT("'"&amp;G$6&amp;"'!"&amp;ADDRESS(MATCH(IF($C$4="Tüm Şirketler",9003,IF($C$4="Hayatdışı Sigorta Şirketleri",9000,9001)),INDIRECT("'"&amp;G$6&amp;"'!$B$1:$B$1095"),0),MATCH($B30,INDIRECT("'"&amp;G$6&amp;"'!5:5"),0))),0)</f>
        <v>0</v>
      </c>
      <c r="H30" s="31">
        <f t="shared" ca="1" si="2"/>
        <v>1844303450.6878722</v>
      </c>
      <c r="J30" s="32">
        <f t="shared" ca="1" si="6"/>
        <v>0.39174147179550739</v>
      </c>
      <c r="K30" s="32">
        <f t="shared" ca="1" si="6"/>
        <v>9.5178774817344269E-2</v>
      </c>
      <c r="L30" s="32">
        <f t="shared" ca="1" si="6"/>
        <v>0.33914413906058255</v>
      </c>
      <c r="M30" s="32">
        <f t="shared" ca="1" si="6"/>
        <v>0.17393561432656571</v>
      </c>
      <c r="N30" s="32">
        <f t="shared" ca="1" si="6"/>
        <v>0</v>
      </c>
      <c r="O30" s="18">
        <f t="shared" ca="1" si="6"/>
        <v>1</v>
      </c>
    </row>
    <row r="31" spans="1:15" ht="12.75" customHeight="1" thickBot="1" x14ac:dyDescent="0.35">
      <c r="A31" s="72" t="s">
        <v>36</v>
      </c>
      <c r="B31" s="73"/>
      <c r="C31" s="41">
        <f ca="1">C30</f>
        <v>722490148.21000004</v>
      </c>
      <c r="D31" s="41">
        <f ca="1">D30</f>
        <v>175538542.82787198</v>
      </c>
      <c r="E31" s="41">
        <f ca="1">E30</f>
        <v>625484705.94999993</v>
      </c>
      <c r="F31" s="41">
        <f ca="1">F30</f>
        <v>320790053.70000005</v>
      </c>
      <c r="G31" s="41">
        <f ca="1">G30</f>
        <v>0</v>
      </c>
      <c r="H31" s="41">
        <f t="shared" ca="1" si="2"/>
        <v>1844303450.6878722</v>
      </c>
      <c r="J31" s="42">
        <f t="shared" ca="1" si="6"/>
        <v>0.39174147179550739</v>
      </c>
      <c r="K31" s="42">
        <f t="shared" ca="1" si="6"/>
        <v>9.5178774817344269E-2</v>
      </c>
      <c r="L31" s="42">
        <f t="shared" ca="1" si="6"/>
        <v>0.33914413906058255</v>
      </c>
      <c r="M31" s="42">
        <f t="shared" ca="1" si="6"/>
        <v>0.17393561432656571</v>
      </c>
      <c r="N31" s="42">
        <f t="shared" ca="1" si="6"/>
        <v>0</v>
      </c>
      <c r="O31" s="40">
        <f t="shared" ca="1" si="6"/>
        <v>1</v>
      </c>
    </row>
    <row r="32" spans="1:15" ht="12.75" customHeight="1" x14ac:dyDescent="0.3">
      <c r="A32" s="13" t="s">
        <v>37</v>
      </c>
      <c r="B32" s="14">
        <v>712</v>
      </c>
      <c r="C32" s="15">
        <f t="shared" ref="C32:G34" ca="1" si="8">IFERROR(INDIRECT("'"&amp;C$6&amp;"'!"&amp;ADDRESS(MATCH(IF($C$4="Tüm Şirketler",9003,IF($C$4="Hayatdışı Sigorta Şirketleri",9000,9001)),INDIRECT("'"&amp;C$6&amp;"'!$B$1:$B$1095"),0),MATCH($B32,INDIRECT("'"&amp;C$6&amp;"'!5:5"),0))),0)</f>
        <v>1060918161.086388</v>
      </c>
      <c r="D32" s="15">
        <f t="shared" ca="1" si="8"/>
        <v>1885697393.7172346</v>
      </c>
      <c r="E32" s="15">
        <f t="shared" ca="1" si="8"/>
        <v>299300248.53478509</v>
      </c>
      <c r="F32" s="15">
        <f t="shared" ca="1" si="8"/>
        <v>1414020149.6023517</v>
      </c>
      <c r="G32" s="15">
        <f t="shared" ca="1" si="8"/>
        <v>13006845.859999998</v>
      </c>
      <c r="H32" s="16">
        <f t="shared" ca="1" si="2"/>
        <v>4672942798.8007593</v>
      </c>
      <c r="J32" s="17">
        <f t="shared" ca="1" si="6"/>
        <v>0.22703427085789638</v>
      </c>
      <c r="K32" s="17">
        <f t="shared" ca="1" si="6"/>
        <v>0.40353530417730998</v>
      </c>
      <c r="L32" s="17">
        <f t="shared" ca="1" si="6"/>
        <v>6.4049628129750708E-2</v>
      </c>
      <c r="M32" s="17">
        <f t="shared" ca="1" si="6"/>
        <v>0.30259735898441531</v>
      </c>
      <c r="N32" s="17">
        <f t="shared" ca="1" si="6"/>
        <v>2.7834378506276622E-3</v>
      </c>
      <c r="O32" s="18">
        <f t="shared" ca="1" si="6"/>
        <v>1</v>
      </c>
    </row>
    <row r="33" spans="1:15" ht="12.75" customHeight="1" x14ac:dyDescent="0.3">
      <c r="A33" s="43" t="s">
        <v>38</v>
      </c>
      <c r="B33" s="29">
        <v>738</v>
      </c>
      <c r="C33" s="30">
        <f t="shared" ca="1" si="8"/>
        <v>0</v>
      </c>
      <c r="D33" s="30">
        <f t="shared" ca="1" si="8"/>
        <v>0</v>
      </c>
      <c r="E33" s="30">
        <f t="shared" ca="1" si="8"/>
        <v>0</v>
      </c>
      <c r="F33" s="30">
        <f t="shared" ca="1" si="8"/>
        <v>0</v>
      </c>
      <c r="G33" s="30">
        <f t="shared" ca="1" si="8"/>
        <v>0</v>
      </c>
      <c r="H33" s="31">
        <f t="shared" ca="1" si="2"/>
        <v>0</v>
      </c>
      <c r="J33" s="32">
        <f t="shared" ca="1" si="6"/>
        <v>0</v>
      </c>
      <c r="K33" s="32">
        <f t="shared" ca="1" si="6"/>
        <v>0</v>
      </c>
      <c r="L33" s="32">
        <f t="shared" ca="1" si="6"/>
        <v>0</v>
      </c>
      <c r="M33" s="32">
        <f t="shared" ca="1" si="6"/>
        <v>0</v>
      </c>
      <c r="N33" s="32">
        <f t="shared" ca="1" si="6"/>
        <v>0</v>
      </c>
      <c r="O33" s="24">
        <f t="shared" ca="1" si="6"/>
        <v>0</v>
      </c>
    </row>
    <row r="34" spans="1:15" ht="12.75" customHeight="1" x14ac:dyDescent="0.3">
      <c r="A34" s="19" t="s">
        <v>39</v>
      </c>
      <c r="B34" s="20">
        <v>739</v>
      </c>
      <c r="C34" s="21">
        <f t="shared" ca="1" si="8"/>
        <v>0</v>
      </c>
      <c r="D34" s="21">
        <f t="shared" ca="1" si="8"/>
        <v>0</v>
      </c>
      <c r="E34" s="21">
        <f t="shared" ca="1" si="8"/>
        <v>0</v>
      </c>
      <c r="F34" s="21">
        <f t="shared" ca="1" si="8"/>
        <v>0</v>
      </c>
      <c r="G34" s="21">
        <f t="shared" ca="1" si="8"/>
        <v>0</v>
      </c>
      <c r="H34" s="22">
        <f t="shared" ca="1" si="2"/>
        <v>0</v>
      </c>
      <c r="J34" s="23">
        <f t="shared" ca="1" si="6"/>
        <v>0</v>
      </c>
      <c r="K34" s="23">
        <f t="shared" ca="1" si="6"/>
        <v>0</v>
      </c>
      <c r="L34" s="23">
        <f t="shared" ca="1" si="6"/>
        <v>0</v>
      </c>
      <c r="M34" s="23">
        <f t="shared" ca="1" si="6"/>
        <v>0</v>
      </c>
      <c r="N34" s="23">
        <f t="shared" ca="1" si="6"/>
        <v>0</v>
      </c>
      <c r="O34" s="24">
        <f t="shared" ca="1" si="6"/>
        <v>0</v>
      </c>
    </row>
    <row r="35" spans="1:15" ht="12.75" customHeight="1" thickBot="1" x14ac:dyDescent="0.35">
      <c r="A35" s="70" t="s">
        <v>40</v>
      </c>
      <c r="B35" s="71"/>
      <c r="C35" s="26">
        <f ca="1">SUM(C32:C34)</f>
        <v>1060918161.086388</v>
      </c>
      <c r="D35" s="26">
        <f ca="1">SUM(D32:D34)</f>
        <v>1885697393.7172346</v>
      </c>
      <c r="E35" s="26">
        <f ca="1">SUM(E32:E34)</f>
        <v>299300248.53478509</v>
      </c>
      <c r="F35" s="26">
        <f ca="1">SUM(F32:F34)</f>
        <v>1414020149.6023517</v>
      </c>
      <c r="G35" s="26">
        <f ca="1">SUM(G32:G34)</f>
        <v>13006845.859999998</v>
      </c>
      <c r="H35" s="26">
        <f t="shared" ca="1" si="2"/>
        <v>4672942798.8007593</v>
      </c>
      <c r="J35" s="27">
        <f t="shared" ca="1" si="6"/>
        <v>0.22703427085789638</v>
      </c>
      <c r="K35" s="27">
        <f t="shared" ca="1" si="6"/>
        <v>0.40353530417730998</v>
      </c>
      <c r="L35" s="27">
        <f t="shared" ca="1" si="6"/>
        <v>6.4049628129750708E-2</v>
      </c>
      <c r="M35" s="27">
        <f t="shared" ca="1" si="6"/>
        <v>0.30259735898441531</v>
      </c>
      <c r="N35" s="27">
        <f t="shared" ca="1" si="6"/>
        <v>2.7834378506276622E-3</v>
      </c>
      <c r="O35" s="40">
        <f t="shared" ca="1" si="6"/>
        <v>1</v>
      </c>
    </row>
    <row r="36" spans="1:15" ht="12.75" customHeight="1" x14ac:dyDescent="0.3">
      <c r="A36" s="13" t="s">
        <v>41</v>
      </c>
      <c r="B36" s="14">
        <v>710</v>
      </c>
      <c r="C36" s="15">
        <f t="shared" ref="C36:G37" ca="1" si="9">IFERROR(INDIRECT("'"&amp;C$6&amp;"'!"&amp;ADDRESS(MATCH(IF($C$4="Tüm Şirketler",9003,IF($C$4="Hayatdışı Sigorta Şirketleri",9000,9001)),INDIRECT("'"&amp;C$6&amp;"'!$B$1:$B$1095"),0),MATCH($B36,INDIRECT("'"&amp;C$6&amp;"'!5:5"),0))),0)</f>
        <v>798576631.71754169</v>
      </c>
      <c r="D36" s="15">
        <f t="shared" ca="1" si="9"/>
        <v>4222298261.0255356</v>
      </c>
      <c r="E36" s="15">
        <f t="shared" ca="1" si="9"/>
        <v>282986834.6971274</v>
      </c>
      <c r="F36" s="15">
        <f t="shared" ca="1" si="9"/>
        <v>2461048020.820076</v>
      </c>
      <c r="G36" s="15">
        <f t="shared" ca="1" si="9"/>
        <v>146516207.11999997</v>
      </c>
      <c r="H36" s="16">
        <f t="shared" ca="1" si="2"/>
        <v>7911425955.3802805</v>
      </c>
      <c r="J36" s="17">
        <f t="shared" ca="1" si="6"/>
        <v>0.1009396581882256</v>
      </c>
      <c r="K36" s="17">
        <f t="shared" ca="1" si="6"/>
        <v>0.53369623691593804</v>
      </c>
      <c r="L36" s="17">
        <f t="shared" ca="1" si="6"/>
        <v>3.5769384216340683E-2</v>
      </c>
      <c r="M36" s="17">
        <f t="shared" ca="1" si="6"/>
        <v>0.31107515063658081</v>
      </c>
      <c r="N36" s="17">
        <f t="shared" ca="1" si="6"/>
        <v>1.8519570042914893E-2</v>
      </c>
      <c r="O36" s="18">
        <f t="shared" ca="1" si="6"/>
        <v>1</v>
      </c>
    </row>
    <row r="37" spans="1:15" ht="12.75" customHeight="1" x14ac:dyDescent="0.3">
      <c r="A37" s="19" t="s">
        <v>42</v>
      </c>
      <c r="B37" s="20">
        <v>711</v>
      </c>
      <c r="C37" s="21">
        <f t="shared" ca="1" si="9"/>
        <v>9889585.0700000003</v>
      </c>
      <c r="D37" s="21">
        <f t="shared" ca="1" si="9"/>
        <v>636903.49</v>
      </c>
      <c r="E37" s="21">
        <f t="shared" ca="1" si="9"/>
        <v>1235495.5</v>
      </c>
      <c r="F37" s="21">
        <f t="shared" ca="1" si="9"/>
        <v>11644392.32</v>
      </c>
      <c r="G37" s="21">
        <f t="shared" ca="1" si="9"/>
        <v>0</v>
      </c>
      <c r="H37" s="22">
        <f t="shared" ca="1" si="2"/>
        <v>23406376.380000003</v>
      </c>
      <c r="J37" s="23">
        <f t="shared" ca="1" si="6"/>
        <v>0.42251670696239563</v>
      </c>
      <c r="K37" s="23">
        <f t="shared" ca="1" si="6"/>
        <v>2.7210683091647349E-2</v>
      </c>
      <c r="L37" s="23">
        <f t="shared" ca="1" si="6"/>
        <v>5.2784569466963339E-2</v>
      </c>
      <c r="M37" s="23">
        <f t="shared" ca="1" si="6"/>
        <v>0.49748804047899359</v>
      </c>
      <c r="N37" s="23">
        <f t="shared" ca="1" si="6"/>
        <v>0</v>
      </c>
      <c r="O37" s="24">
        <f t="shared" ca="1" si="6"/>
        <v>1</v>
      </c>
    </row>
    <row r="38" spans="1:15" ht="12.75" customHeight="1" thickBot="1" x14ac:dyDescent="0.35">
      <c r="A38" s="70" t="s">
        <v>43</v>
      </c>
      <c r="B38" s="71"/>
      <c r="C38" s="26">
        <f ca="1">SUM(C36:C37)</f>
        <v>808466216.78754175</v>
      </c>
      <c r="D38" s="26">
        <f ca="1">SUM(D36:D37)</f>
        <v>4222935164.5155354</v>
      </c>
      <c r="E38" s="26">
        <f ca="1">SUM(E36:E37)</f>
        <v>284222330.1971274</v>
      </c>
      <c r="F38" s="26">
        <f ca="1">SUM(F36:F37)</f>
        <v>2472692413.1400762</v>
      </c>
      <c r="G38" s="26">
        <f ca="1">SUM(G36:G37)</f>
        <v>146516207.11999997</v>
      </c>
      <c r="H38" s="26">
        <f t="shared" ca="1" si="2"/>
        <v>7934832331.7602797</v>
      </c>
      <c r="J38" s="27">
        <f t="shared" ca="1" si="6"/>
        <v>0.10188825459506463</v>
      </c>
      <c r="K38" s="27">
        <f t="shared" ca="1" si="6"/>
        <v>0.5322021925545477</v>
      </c>
      <c r="L38" s="27">
        <f t="shared" ca="1" si="6"/>
        <v>3.5819576055752013E-2</v>
      </c>
      <c r="M38" s="27">
        <f t="shared" ca="1" si="6"/>
        <v>0.31162503626482163</v>
      </c>
      <c r="N38" s="27">
        <f t="shared" ca="1" si="6"/>
        <v>1.8464940529814133E-2</v>
      </c>
      <c r="O38" s="40">
        <f t="shared" ca="1" si="6"/>
        <v>1</v>
      </c>
    </row>
    <row r="39" spans="1:15" ht="12.75" customHeight="1" x14ac:dyDescent="0.3">
      <c r="A39" s="13" t="s">
        <v>44</v>
      </c>
      <c r="B39" s="14">
        <v>701</v>
      </c>
      <c r="C39" s="16">
        <f ca="1">SUM(C40:C42)</f>
        <v>8786820305.8845787</v>
      </c>
      <c r="D39" s="16">
        <f ca="1">SUM(D40:D42)</f>
        <v>22530259201.332054</v>
      </c>
      <c r="E39" s="16">
        <f ca="1">SUM(E40:E42)</f>
        <v>13685603639.911457</v>
      </c>
      <c r="F39" s="16">
        <f ca="1">SUM(F40:F42)</f>
        <v>15345115967.000988</v>
      </c>
      <c r="G39" s="16">
        <f ca="1">SUM(G40:G42)</f>
        <v>1165171740.0224502</v>
      </c>
      <c r="H39" s="16">
        <f t="shared" ca="1" si="2"/>
        <v>61512970854.151527</v>
      </c>
      <c r="J39" s="18">
        <f t="shared" ca="1" si="6"/>
        <v>0.14284499974352244</v>
      </c>
      <c r="K39" s="18">
        <f t="shared" ca="1" si="6"/>
        <v>0.36626842905623508</v>
      </c>
      <c r="L39" s="18">
        <f t="shared" ca="1" si="6"/>
        <v>0.2224832169520847</v>
      </c>
      <c r="M39" s="18">
        <f t="shared" ca="1" si="6"/>
        <v>0.24946146729580923</v>
      </c>
      <c r="N39" s="18">
        <f t="shared" ca="1" si="6"/>
        <v>1.8941886952348563E-2</v>
      </c>
      <c r="O39" s="18">
        <f t="shared" ca="1" si="6"/>
        <v>1</v>
      </c>
    </row>
    <row r="40" spans="1:15" ht="12.75" customHeight="1" x14ac:dyDescent="0.3">
      <c r="A40" s="44" t="s">
        <v>45</v>
      </c>
      <c r="B40" s="45">
        <v>900</v>
      </c>
      <c r="C40" s="30">
        <f t="shared" ref="C40:G49" ca="1" si="10">IFERROR(INDIRECT("'"&amp;C$6&amp;"'!"&amp;ADDRESS(MATCH(IF($C$4="Tüm Şirketler",9003,IF($C$4="Hayatdışı Sigorta Şirketleri",9000,9001)),INDIRECT("'"&amp;C$6&amp;"'!$B$1:$B$1095"),0),MATCH($B40,INDIRECT("'"&amp;C$6&amp;"'!5:5"),0))),0)</f>
        <v>504759298.61821955</v>
      </c>
      <c r="D40" s="30">
        <f t="shared" ca="1" si="10"/>
        <v>5204600596.4802084</v>
      </c>
      <c r="E40" s="30">
        <f t="shared" ca="1" si="10"/>
        <v>6682231094.3039951</v>
      </c>
      <c r="F40" s="30">
        <f t="shared" ca="1" si="10"/>
        <v>559583420.91753542</v>
      </c>
      <c r="G40" s="30">
        <f t="shared" ca="1" si="10"/>
        <v>17325899.141610377</v>
      </c>
      <c r="H40" s="31">
        <f t="shared" ca="1" si="2"/>
        <v>12968500309.461571</v>
      </c>
      <c r="J40" s="32">
        <f t="shared" ca="1" si="6"/>
        <v>3.8921948303456244E-2</v>
      </c>
      <c r="K40" s="32">
        <f t="shared" ca="1" si="6"/>
        <v>0.40132632704515808</v>
      </c>
      <c r="L40" s="32">
        <f t="shared" ca="1" si="6"/>
        <v>0.51526629408558267</v>
      </c>
      <c r="M40" s="32">
        <f t="shared" ca="1" si="6"/>
        <v>4.3149431897632297E-2</v>
      </c>
      <c r="N40" s="32">
        <f t="shared" ca="1" si="6"/>
        <v>1.3359986681705772E-3</v>
      </c>
      <c r="O40" s="24">
        <f t="shared" ca="1" si="6"/>
        <v>1</v>
      </c>
    </row>
    <row r="41" spans="1:15" ht="12.75" customHeight="1" x14ac:dyDescent="0.3">
      <c r="A41" s="44" t="s">
        <v>46</v>
      </c>
      <c r="B41" s="45">
        <v>901</v>
      </c>
      <c r="C41" s="30">
        <f t="shared" ca="1" si="10"/>
        <v>3581062844.2118378</v>
      </c>
      <c r="D41" s="30">
        <f t="shared" ca="1" si="10"/>
        <v>9648068574.7243423</v>
      </c>
      <c r="E41" s="30">
        <f t="shared" ca="1" si="10"/>
        <v>4875394033.204421</v>
      </c>
      <c r="F41" s="30">
        <f t="shared" ca="1" si="10"/>
        <v>6088950985.1447229</v>
      </c>
      <c r="G41" s="30">
        <f t="shared" ca="1" si="10"/>
        <v>82456008.89361237</v>
      </c>
      <c r="H41" s="31">
        <f t="shared" ca="1" si="2"/>
        <v>24275932446.178936</v>
      </c>
      <c r="J41" s="32">
        <f t="shared" ca="1" si="6"/>
        <v>0.14751494518907765</v>
      </c>
      <c r="K41" s="32">
        <f t="shared" ca="1" si="6"/>
        <v>0.39743349080883444</v>
      </c>
      <c r="L41" s="32">
        <f t="shared" ca="1" si="6"/>
        <v>0.2008324106195894</v>
      </c>
      <c r="M41" s="32">
        <f t="shared" ca="1" si="6"/>
        <v>0.25082253786313907</v>
      </c>
      <c r="N41" s="32">
        <f t="shared" ca="1" si="6"/>
        <v>3.3966155193594244E-3</v>
      </c>
      <c r="O41" s="24">
        <f t="shared" ca="1" si="6"/>
        <v>1</v>
      </c>
    </row>
    <row r="42" spans="1:15" ht="12.75" customHeight="1" x14ac:dyDescent="0.3">
      <c r="A42" s="44" t="s">
        <v>47</v>
      </c>
      <c r="B42" s="45">
        <v>902</v>
      </c>
      <c r="C42" s="30">
        <f t="shared" ca="1" si="10"/>
        <v>4700998163.0545225</v>
      </c>
      <c r="D42" s="30">
        <f t="shared" ca="1" si="10"/>
        <v>7677590030.1275005</v>
      </c>
      <c r="E42" s="30">
        <f t="shared" ca="1" si="10"/>
        <v>2127978512.4030423</v>
      </c>
      <c r="F42" s="30">
        <f t="shared" ca="1" si="10"/>
        <v>8696581560.9387283</v>
      </c>
      <c r="G42" s="30">
        <f t="shared" ca="1" si="10"/>
        <v>1065389831.9872274</v>
      </c>
      <c r="H42" s="31">
        <f t="shared" ca="1" si="2"/>
        <v>24268538098.511021</v>
      </c>
      <c r="J42" s="32">
        <f t="shared" ca="1" si="6"/>
        <v>0.1937075131584852</v>
      </c>
      <c r="K42" s="32">
        <f t="shared" ca="1" si="6"/>
        <v>0.316359807045755</v>
      </c>
      <c r="L42" s="32">
        <f t="shared" ca="1" si="6"/>
        <v>8.7684660022170971E-2</v>
      </c>
      <c r="M42" s="32">
        <f t="shared" ca="1" si="6"/>
        <v>0.35834797817806341</v>
      </c>
      <c r="N42" s="32">
        <f t="shared" ca="1" si="6"/>
        <v>4.3900041595525428E-2</v>
      </c>
      <c r="O42" s="24">
        <f t="shared" ca="1" si="6"/>
        <v>1</v>
      </c>
    </row>
    <row r="43" spans="1:15" ht="12.75" customHeight="1" x14ac:dyDescent="0.3">
      <c r="A43" s="43" t="s">
        <v>48</v>
      </c>
      <c r="B43" s="29">
        <v>703</v>
      </c>
      <c r="C43" s="30">
        <f t="shared" ca="1" si="10"/>
        <v>37220741.509982489</v>
      </c>
      <c r="D43" s="30">
        <f t="shared" ca="1" si="10"/>
        <v>7617481638.7141037</v>
      </c>
      <c r="E43" s="30">
        <f t="shared" ca="1" si="10"/>
        <v>3128046785.5900927</v>
      </c>
      <c r="F43" s="30">
        <f t="shared" ca="1" si="10"/>
        <v>574785984.34257102</v>
      </c>
      <c r="G43" s="30">
        <f t="shared" ca="1" si="10"/>
        <v>21870975.730000004</v>
      </c>
      <c r="H43" s="31">
        <f t="shared" ca="1" si="2"/>
        <v>11379406125.886749</v>
      </c>
      <c r="J43" s="32">
        <f t="shared" ca="1" si="6"/>
        <v>3.270886116394939E-3</v>
      </c>
      <c r="K43" s="32">
        <f t="shared" ca="1" si="6"/>
        <v>0.66940941859744951</v>
      </c>
      <c r="L43" s="32">
        <f t="shared" ca="1" si="6"/>
        <v>0.27488664619097924</v>
      </c>
      <c r="M43" s="32">
        <f t="shared" ca="1" si="6"/>
        <v>5.0511070435829128E-2</v>
      </c>
      <c r="N43" s="32">
        <f t="shared" ca="1" si="6"/>
        <v>1.9219786593472768E-3</v>
      </c>
      <c r="O43" s="24">
        <f t="shared" ca="1" si="6"/>
        <v>1</v>
      </c>
    </row>
    <row r="44" spans="1:15" ht="12.75" customHeight="1" x14ac:dyDescent="0.3">
      <c r="A44" s="43" t="s">
        <v>49</v>
      </c>
      <c r="B44" s="29">
        <v>740</v>
      </c>
      <c r="C44" s="30">
        <f t="shared" ca="1" si="10"/>
        <v>780217656.40100479</v>
      </c>
      <c r="D44" s="30">
        <f t="shared" ca="1" si="10"/>
        <v>8549386821.6742239</v>
      </c>
      <c r="E44" s="30">
        <f t="shared" ca="1" si="10"/>
        <v>6052358518.4811459</v>
      </c>
      <c r="F44" s="30">
        <f t="shared" ca="1" si="10"/>
        <v>5539799475.3987169</v>
      </c>
      <c r="G44" s="30">
        <f t="shared" ca="1" si="10"/>
        <v>458156316.2961989</v>
      </c>
      <c r="H44" s="31">
        <f t="shared" ca="1" si="2"/>
        <v>21379918788.251293</v>
      </c>
      <c r="J44" s="32">
        <f t="shared" ca="1" si="6"/>
        <v>3.6493013099271006E-2</v>
      </c>
      <c r="K44" s="32">
        <f t="shared" ca="1" si="6"/>
        <v>0.39987929357207325</v>
      </c>
      <c r="L44" s="32">
        <f t="shared" ca="1" si="6"/>
        <v>0.2830861322919076</v>
      </c>
      <c r="M44" s="32">
        <f t="shared" ca="1" si="6"/>
        <v>0.25911227868849301</v>
      </c>
      <c r="N44" s="32">
        <f t="shared" ca="1" si="6"/>
        <v>2.1429282348255002E-2</v>
      </c>
      <c r="O44" s="24">
        <f t="shared" ca="1" si="6"/>
        <v>1</v>
      </c>
    </row>
    <row r="45" spans="1:15" ht="12.75" customHeight="1" x14ac:dyDescent="0.3">
      <c r="A45" s="43" t="s">
        <v>50</v>
      </c>
      <c r="B45" s="29">
        <v>741</v>
      </c>
      <c r="C45" s="30">
        <f t="shared" ca="1" si="10"/>
        <v>322458414.92278916</v>
      </c>
      <c r="D45" s="30">
        <f t="shared" ca="1" si="10"/>
        <v>296553506.13583058</v>
      </c>
      <c r="E45" s="30">
        <f t="shared" ca="1" si="10"/>
        <v>734712688.60758877</v>
      </c>
      <c r="F45" s="30">
        <f t="shared" ca="1" si="10"/>
        <v>449174348.35623574</v>
      </c>
      <c r="G45" s="30">
        <f t="shared" ca="1" si="10"/>
        <v>7082671.3191999998</v>
      </c>
      <c r="H45" s="31">
        <f t="shared" ca="1" si="2"/>
        <v>1809981629.3416443</v>
      </c>
      <c r="J45" s="32">
        <f t="shared" ca="1" si="6"/>
        <v>0.17815562859611947</v>
      </c>
      <c r="K45" s="32">
        <f t="shared" ca="1" si="6"/>
        <v>0.16384337903125448</v>
      </c>
      <c r="L45" s="32">
        <f t="shared" ca="1" si="6"/>
        <v>0.40592273241736176</v>
      </c>
      <c r="M45" s="32">
        <f t="shared" ca="1" si="6"/>
        <v>0.24816514216203214</v>
      </c>
      <c r="N45" s="32">
        <f t="shared" ca="1" si="6"/>
        <v>3.9131177932320909E-3</v>
      </c>
      <c r="O45" s="24">
        <f t="shared" ca="1" si="6"/>
        <v>1</v>
      </c>
    </row>
    <row r="46" spans="1:15" ht="12.75" customHeight="1" x14ac:dyDescent="0.3">
      <c r="A46" s="43" t="s">
        <v>51</v>
      </c>
      <c r="B46" s="29">
        <v>742</v>
      </c>
      <c r="C46" s="30">
        <f t="shared" ca="1" si="10"/>
        <v>35400432.784681991</v>
      </c>
      <c r="D46" s="30">
        <f t="shared" ca="1" si="10"/>
        <v>121458510.08392194</v>
      </c>
      <c r="E46" s="30">
        <f t="shared" ca="1" si="10"/>
        <v>46699081.587663487</v>
      </c>
      <c r="F46" s="30">
        <f t="shared" ca="1" si="10"/>
        <v>308988681.46516907</v>
      </c>
      <c r="G46" s="30">
        <f t="shared" ca="1" si="10"/>
        <v>6930129.2799999984</v>
      </c>
      <c r="H46" s="31">
        <f t="shared" ca="1" si="2"/>
        <v>519476835.20143646</v>
      </c>
      <c r="J46" s="32">
        <f t="shared" ca="1" si="6"/>
        <v>6.8146316420355568E-2</v>
      </c>
      <c r="K46" s="32">
        <f t="shared" ca="1" si="6"/>
        <v>0.23380929014250312</v>
      </c>
      <c r="L46" s="32">
        <f t="shared" ca="1" si="6"/>
        <v>8.989636962263213E-2</v>
      </c>
      <c r="M46" s="32">
        <f t="shared" ca="1" si="6"/>
        <v>0.59480743033585548</v>
      </c>
      <c r="N46" s="32">
        <f t="shared" ca="1" si="6"/>
        <v>1.33405934786538E-2</v>
      </c>
      <c r="O46" s="24">
        <f t="shared" ca="1" si="6"/>
        <v>1</v>
      </c>
    </row>
    <row r="47" spans="1:15" ht="12.75" customHeight="1" x14ac:dyDescent="0.3">
      <c r="A47" s="43" t="s">
        <v>52</v>
      </c>
      <c r="B47" s="29">
        <v>743</v>
      </c>
      <c r="C47" s="30">
        <f t="shared" ca="1" si="10"/>
        <v>0</v>
      </c>
      <c r="D47" s="30">
        <f t="shared" ca="1" si="10"/>
        <v>0</v>
      </c>
      <c r="E47" s="30">
        <f t="shared" ca="1" si="10"/>
        <v>0</v>
      </c>
      <c r="F47" s="30">
        <f t="shared" ca="1" si="10"/>
        <v>0</v>
      </c>
      <c r="G47" s="30">
        <f t="shared" ca="1" si="10"/>
        <v>0</v>
      </c>
      <c r="H47" s="31">
        <f t="shared" ca="1" si="2"/>
        <v>0</v>
      </c>
      <c r="J47" s="32">
        <f t="shared" ca="1" si="6"/>
        <v>0</v>
      </c>
      <c r="K47" s="32">
        <f t="shared" ca="1" si="6"/>
        <v>0</v>
      </c>
      <c r="L47" s="32">
        <f t="shared" ca="1" si="6"/>
        <v>0</v>
      </c>
      <c r="M47" s="32">
        <f t="shared" ca="1" si="6"/>
        <v>0</v>
      </c>
      <c r="N47" s="32">
        <f t="shared" ca="1" si="6"/>
        <v>0</v>
      </c>
      <c r="O47" s="24">
        <f t="shared" ca="1" si="6"/>
        <v>0</v>
      </c>
    </row>
    <row r="48" spans="1:15" ht="12.75" customHeight="1" x14ac:dyDescent="0.3">
      <c r="A48" s="43" t="s">
        <v>53</v>
      </c>
      <c r="B48" s="29">
        <v>744</v>
      </c>
      <c r="C48" s="30">
        <f t="shared" ca="1" si="10"/>
        <v>18293392.273542002</v>
      </c>
      <c r="D48" s="30">
        <f t="shared" ca="1" si="10"/>
        <v>80571079.099309355</v>
      </c>
      <c r="E48" s="30">
        <f t="shared" ca="1" si="10"/>
        <v>412458470.65771532</v>
      </c>
      <c r="F48" s="30">
        <f t="shared" ca="1" si="10"/>
        <v>161038935.57202831</v>
      </c>
      <c r="G48" s="30">
        <f t="shared" ca="1" si="10"/>
        <v>3774520.7992000002</v>
      </c>
      <c r="H48" s="31">
        <f t="shared" ca="1" si="2"/>
        <v>676136398.40179503</v>
      </c>
      <c r="J48" s="32">
        <f t="shared" ca="1" si="6"/>
        <v>2.705577205543537E-2</v>
      </c>
      <c r="K48" s="32">
        <f t="shared" ca="1" si="6"/>
        <v>0.11916394279284144</v>
      </c>
      <c r="L48" s="32">
        <f t="shared" ca="1" si="6"/>
        <v>0.61002258069918502</v>
      </c>
      <c r="M48" s="32">
        <f t="shared" ca="1" si="6"/>
        <v>0.23817522019622242</v>
      </c>
      <c r="N48" s="32">
        <f t="shared" ca="1" si="6"/>
        <v>5.5824842563156696E-3</v>
      </c>
      <c r="O48" s="24">
        <f t="shared" ca="1" si="6"/>
        <v>1</v>
      </c>
    </row>
    <row r="49" spans="1:15" ht="12.75" customHeight="1" x14ac:dyDescent="0.3">
      <c r="A49" s="43" t="s">
        <v>54</v>
      </c>
      <c r="B49" s="29">
        <v>761</v>
      </c>
      <c r="C49" s="30">
        <f t="shared" ca="1" si="10"/>
        <v>0</v>
      </c>
      <c r="D49" s="30">
        <f t="shared" ca="1" si="10"/>
        <v>0</v>
      </c>
      <c r="E49" s="30">
        <f t="shared" ca="1" si="10"/>
        <v>0</v>
      </c>
      <c r="F49" s="30">
        <f t="shared" ca="1" si="10"/>
        <v>0</v>
      </c>
      <c r="G49" s="30">
        <f t="shared" ca="1" si="10"/>
        <v>0</v>
      </c>
      <c r="H49" s="31">
        <f t="shared" ca="1" si="2"/>
        <v>0</v>
      </c>
      <c r="J49" s="32">
        <f t="shared" ca="1" si="6"/>
        <v>0</v>
      </c>
      <c r="K49" s="32">
        <f t="shared" ca="1" si="6"/>
        <v>0</v>
      </c>
      <c r="L49" s="32">
        <f t="shared" ca="1" si="6"/>
        <v>0</v>
      </c>
      <c r="M49" s="32">
        <f t="shared" ca="1" si="6"/>
        <v>0</v>
      </c>
      <c r="N49" s="32">
        <f t="shared" ca="1" si="6"/>
        <v>0</v>
      </c>
      <c r="O49" s="24">
        <f t="shared" ca="1" si="6"/>
        <v>0</v>
      </c>
    </row>
    <row r="50" spans="1:15" ht="12.75" customHeight="1" thickBot="1" x14ac:dyDescent="0.35">
      <c r="A50" s="70" t="s">
        <v>55</v>
      </c>
      <c r="B50" s="71"/>
      <c r="C50" s="26">
        <f ca="1">C39+SUM(C43:C49)</f>
        <v>9980410943.7765789</v>
      </c>
      <c r="D50" s="26">
        <f ca="1">D39+SUM(D43:D49)</f>
        <v>39195710757.039444</v>
      </c>
      <c r="E50" s="26">
        <f ca="1">E39+SUM(E43:E49)</f>
        <v>24059879184.835663</v>
      </c>
      <c r="F50" s="26">
        <f ca="1">F39+SUM(F43:F49)</f>
        <v>22378903392.135708</v>
      </c>
      <c r="G50" s="26">
        <f ca="1">G39+SUM(G43:G49)</f>
        <v>1662986353.4470491</v>
      </c>
      <c r="H50" s="26">
        <f t="shared" ca="1" si="2"/>
        <v>97277890631.234451</v>
      </c>
      <c r="J50" s="27">
        <f t="shared" ca="1" si="6"/>
        <v>0.10259690952398201</v>
      </c>
      <c r="K50" s="27">
        <f t="shared" ca="1" si="6"/>
        <v>0.40292517141047357</v>
      </c>
      <c r="L50" s="27">
        <f t="shared" ca="1" si="6"/>
        <v>0.24733142370492975</v>
      </c>
      <c r="M50" s="27">
        <f t="shared" ca="1" si="6"/>
        <v>0.2300512814054603</v>
      </c>
      <c r="N50" s="27">
        <f t="shared" ca="1" si="6"/>
        <v>1.7095213955154263E-2</v>
      </c>
      <c r="O50" s="40">
        <f t="shared" ca="1" si="6"/>
        <v>1</v>
      </c>
    </row>
    <row r="51" spans="1:15" ht="12.75" customHeight="1" x14ac:dyDescent="0.3">
      <c r="A51" s="13" t="s">
        <v>56</v>
      </c>
      <c r="B51" s="14">
        <v>723</v>
      </c>
      <c r="C51" s="15">
        <f t="shared" ref="C51:G67" ca="1" si="11">IFERROR(INDIRECT("'"&amp;C$6&amp;"'!"&amp;ADDRESS(MATCH(IF($C$4="Tüm Şirketler",9003,IF($C$4="Hayatdışı Sigorta Şirketleri",9000,9001)),INDIRECT("'"&amp;C$6&amp;"'!$B$1:$B$1095"),0),MATCH($B51,INDIRECT("'"&amp;C$6&amp;"'!5:5"),0))),0)</f>
        <v>12118926.707843941</v>
      </c>
      <c r="D51" s="15">
        <f t="shared" ca="1" si="11"/>
        <v>157168068.60821003</v>
      </c>
      <c r="E51" s="15">
        <f t="shared" ca="1" si="11"/>
        <v>187439127.1375944</v>
      </c>
      <c r="F51" s="15">
        <f t="shared" ca="1" si="11"/>
        <v>27524971.092786815</v>
      </c>
      <c r="G51" s="15">
        <f t="shared" ca="1" si="11"/>
        <v>1168654.244000002</v>
      </c>
      <c r="H51" s="16">
        <f t="shared" ca="1" si="2"/>
        <v>385419747.79043514</v>
      </c>
      <c r="J51" s="17">
        <f t="shared" ca="1" si="6"/>
        <v>3.1443450361120007E-2</v>
      </c>
      <c r="K51" s="17">
        <f t="shared" ca="1" si="6"/>
        <v>0.40778416131823964</v>
      </c>
      <c r="L51" s="17">
        <f t="shared" ca="1" si="6"/>
        <v>0.48632465827752802</v>
      </c>
      <c r="M51" s="17">
        <f t="shared" ca="1" si="6"/>
        <v>7.1415570298574871E-2</v>
      </c>
      <c r="N51" s="17">
        <f t="shared" ca="1" si="6"/>
        <v>3.032159744537626E-3</v>
      </c>
      <c r="O51" s="18">
        <f t="shared" ca="1" si="6"/>
        <v>1</v>
      </c>
    </row>
    <row r="52" spans="1:15" ht="12.75" customHeight="1" x14ac:dyDescent="0.3">
      <c r="A52" s="43" t="s">
        <v>57</v>
      </c>
      <c r="B52" s="29">
        <v>724</v>
      </c>
      <c r="C52" s="30">
        <f t="shared" ca="1" si="11"/>
        <v>35689561.114041828</v>
      </c>
      <c r="D52" s="30">
        <f t="shared" ca="1" si="11"/>
        <v>401502021.14745444</v>
      </c>
      <c r="E52" s="30">
        <f t="shared" ca="1" si="11"/>
        <v>1483910667.7267776</v>
      </c>
      <c r="F52" s="30">
        <f t="shared" ca="1" si="11"/>
        <v>206093972.64165276</v>
      </c>
      <c r="G52" s="30">
        <f t="shared" ca="1" si="11"/>
        <v>8627683.007600002</v>
      </c>
      <c r="H52" s="31">
        <f t="shared" ca="1" si="2"/>
        <v>2135823905.6375268</v>
      </c>
      <c r="J52" s="32">
        <f t="shared" ca="1" si="6"/>
        <v>1.6709973617131498E-2</v>
      </c>
      <c r="K52" s="32">
        <f t="shared" ca="1" si="6"/>
        <v>0.18798460869722741</v>
      </c>
      <c r="L52" s="32">
        <f t="shared" ca="1" si="6"/>
        <v>0.69477200990680077</v>
      </c>
      <c r="M52" s="32">
        <f t="shared" ca="1" si="6"/>
        <v>9.6493897318812583E-2</v>
      </c>
      <c r="N52" s="32">
        <f t="shared" ca="1" si="6"/>
        <v>4.0395104600276987E-3</v>
      </c>
      <c r="O52" s="24">
        <f t="shared" ca="1" si="6"/>
        <v>1</v>
      </c>
    </row>
    <row r="53" spans="1:15" ht="12.75" customHeight="1" x14ac:dyDescent="0.3">
      <c r="A53" s="43" t="s">
        <v>58</v>
      </c>
      <c r="B53" s="29">
        <v>765</v>
      </c>
      <c r="C53" s="30">
        <f t="shared" ca="1" si="11"/>
        <v>2156178436.3367491</v>
      </c>
      <c r="D53" s="30">
        <f t="shared" ca="1" si="11"/>
        <v>4358277900.0590963</v>
      </c>
      <c r="E53" s="30">
        <f t="shared" ca="1" si="11"/>
        <v>1260280737.9931095</v>
      </c>
      <c r="F53" s="30">
        <f t="shared" ca="1" si="11"/>
        <v>2036199006.3749294</v>
      </c>
      <c r="G53" s="30">
        <f t="shared" ca="1" si="11"/>
        <v>31469083.659999955</v>
      </c>
      <c r="H53" s="31">
        <f t="shared" ca="1" si="2"/>
        <v>9842405164.4238853</v>
      </c>
      <c r="J53" s="32">
        <f t="shared" ca="1" si="6"/>
        <v>0.21907027807902263</v>
      </c>
      <c r="K53" s="32">
        <f t="shared" ca="1" si="6"/>
        <v>0.44280618682640904</v>
      </c>
      <c r="L53" s="32">
        <f t="shared" ca="1" si="6"/>
        <v>0.12804601283317305</v>
      </c>
      <c r="M53" s="32">
        <f t="shared" ca="1" si="6"/>
        <v>0.2068802261600573</v>
      </c>
      <c r="N53" s="32">
        <f t="shared" ca="1" si="6"/>
        <v>3.1972961013378444E-3</v>
      </c>
      <c r="O53" s="24">
        <f t="shared" ca="1" si="6"/>
        <v>1</v>
      </c>
    </row>
    <row r="54" spans="1:15" ht="12.75" customHeight="1" x14ac:dyDescent="0.3">
      <c r="A54" s="43" t="s">
        <v>59</v>
      </c>
      <c r="B54" s="29">
        <v>766</v>
      </c>
      <c r="C54" s="30">
        <f t="shared" ca="1" si="11"/>
        <v>117935530.70487882</v>
      </c>
      <c r="D54" s="30">
        <f t="shared" ca="1" si="11"/>
        <v>487182211.06968075</v>
      </c>
      <c r="E54" s="30">
        <f t="shared" ca="1" si="11"/>
        <v>44573290.100387</v>
      </c>
      <c r="F54" s="30">
        <f t="shared" ca="1" si="11"/>
        <v>292650260.45045239</v>
      </c>
      <c r="G54" s="30">
        <f t="shared" ca="1" si="11"/>
        <v>5475495.9300000006</v>
      </c>
      <c r="H54" s="31">
        <f t="shared" ca="1" si="2"/>
        <v>947816788.25539887</v>
      </c>
      <c r="J54" s="32">
        <f t="shared" ca="1" si="6"/>
        <v>0.12442861549430574</v>
      </c>
      <c r="K54" s="32">
        <f t="shared" ca="1" si="6"/>
        <v>0.51400462315761863</v>
      </c>
      <c r="L54" s="32">
        <f t="shared" ca="1" si="6"/>
        <v>4.7027327066479725E-2</v>
      </c>
      <c r="M54" s="32">
        <f t="shared" ca="1" si="6"/>
        <v>0.3087624782307557</v>
      </c>
      <c r="N54" s="32">
        <f t="shared" ca="1" si="6"/>
        <v>5.7769560508402519E-3</v>
      </c>
      <c r="O54" s="24">
        <f t="shared" ca="1" si="6"/>
        <v>1</v>
      </c>
    </row>
    <row r="55" spans="1:15" ht="12.75" customHeight="1" x14ac:dyDescent="0.3">
      <c r="A55" s="43" t="s">
        <v>60</v>
      </c>
      <c r="B55" s="29">
        <v>767</v>
      </c>
      <c r="C55" s="30">
        <f t="shared" ca="1" si="11"/>
        <v>3994342156.7737288</v>
      </c>
      <c r="D55" s="30">
        <f t="shared" ca="1" si="11"/>
        <v>1969915147.5017431</v>
      </c>
      <c r="E55" s="30">
        <f t="shared" ca="1" si="11"/>
        <v>636935159.40032613</v>
      </c>
      <c r="F55" s="30">
        <f t="shared" ca="1" si="11"/>
        <v>1215592146.6489761</v>
      </c>
      <c r="G55" s="30">
        <f t="shared" ca="1" si="11"/>
        <v>242568013.22000006</v>
      </c>
      <c r="H55" s="31">
        <f t="shared" ca="1" si="2"/>
        <v>8059352623.5447741</v>
      </c>
      <c r="J55" s="32">
        <f t="shared" ca="1" si="6"/>
        <v>0.49561575766080362</v>
      </c>
      <c r="K55" s="32">
        <f t="shared" ca="1" si="6"/>
        <v>0.24442597805520863</v>
      </c>
      <c r="L55" s="32">
        <f t="shared" ca="1" si="6"/>
        <v>7.9030561032851374E-2</v>
      </c>
      <c r="M55" s="32">
        <f t="shared" ca="1" si="6"/>
        <v>0.15082999881376549</v>
      </c>
      <c r="N55" s="32">
        <f t="shared" ca="1" si="6"/>
        <v>3.0097704437370865E-2</v>
      </c>
      <c r="O55" s="24">
        <f t="shared" ca="1" si="6"/>
        <v>1</v>
      </c>
    </row>
    <row r="56" spans="1:15" ht="12.75" customHeight="1" x14ac:dyDescent="0.3">
      <c r="A56" s="43" t="s">
        <v>61</v>
      </c>
      <c r="B56" s="29">
        <v>768</v>
      </c>
      <c r="C56" s="30">
        <f t="shared" ca="1" si="11"/>
        <v>5617599940.9773521</v>
      </c>
      <c r="D56" s="30">
        <f t="shared" ca="1" si="11"/>
        <v>2091547290.1815495</v>
      </c>
      <c r="E56" s="30">
        <f t="shared" ca="1" si="11"/>
        <v>1432708742.3463917</v>
      </c>
      <c r="F56" s="30">
        <f t="shared" ca="1" si="11"/>
        <v>573638476.07611907</v>
      </c>
      <c r="G56" s="30">
        <f t="shared" ca="1" si="11"/>
        <v>13748773.40000003</v>
      </c>
      <c r="H56" s="31">
        <f t="shared" ca="1" si="2"/>
        <v>9729243222.981411</v>
      </c>
      <c r="J56" s="32">
        <f t="shared" ca="1" si="6"/>
        <v>0.57739330924609211</v>
      </c>
      <c r="K56" s="32">
        <f t="shared" ca="1" si="6"/>
        <v>0.21497533181626224</v>
      </c>
      <c r="L56" s="32">
        <f t="shared" ca="1" si="6"/>
        <v>0.14725798394701403</v>
      </c>
      <c r="M56" s="32">
        <f t="shared" ca="1" si="6"/>
        <v>5.8960235953514829E-2</v>
      </c>
      <c r="N56" s="32">
        <f t="shared" ca="1" si="6"/>
        <v>1.4131390371168954E-3</v>
      </c>
      <c r="O56" s="24">
        <f t="shared" ca="1" si="6"/>
        <v>1</v>
      </c>
    </row>
    <row r="57" spans="1:15" ht="12.75" customHeight="1" x14ac:dyDescent="0.3">
      <c r="A57" s="43" t="s">
        <v>62</v>
      </c>
      <c r="B57" s="29">
        <v>772</v>
      </c>
      <c r="C57" s="30">
        <f t="shared" ca="1" si="11"/>
        <v>0</v>
      </c>
      <c r="D57" s="30">
        <f t="shared" ca="1" si="11"/>
        <v>0</v>
      </c>
      <c r="E57" s="30">
        <f t="shared" ca="1" si="11"/>
        <v>0</v>
      </c>
      <c r="F57" s="30">
        <f t="shared" ca="1" si="11"/>
        <v>0</v>
      </c>
      <c r="G57" s="30">
        <f t="shared" ca="1" si="11"/>
        <v>0</v>
      </c>
      <c r="H57" s="31">
        <f t="shared" ca="1" si="2"/>
        <v>0</v>
      </c>
      <c r="J57" s="32">
        <f t="shared" ca="1" si="6"/>
        <v>0</v>
      </c>
      <c r="K57" s="32">
        <f t="shared" ca="1" si="6"/>
        <v>0</v>
      </c>
      <c r="L57" s="32">
        <f t="shared" ca="1" si="6"/>
        <v>0</v>
      </c>
      <c r="M57" s="32">
        <f t="shared" ca="1" si="6"/>
        <v>0</v>
      </c>
      <c r="N57" s="32">
        <f t="shared" ca="1" si="6"/>
        <v>0</v>
      </c>
      <c r="O57" s="24">
        <f t="shared" ca="1" si="6"/>
        <v>0</v>
      </c>
    </row>
    <row r="58" spans="1:15" ht="12.75" customHeight="1" x14ac:dyDescent="0.3">
      <c r="A58" s="43" t="s">
        <v>63</v>
      </c>
      <c r="B58" s="29">
        <v>773</v>
      </c>
      <c r="C58" s="30">
        <f t="shared" ca="1" si="11"/>
        <v>23911235.975649979</v>
      </c>
      <c r="D58" s="30">
        <f t="shared" ca="1" si="11"/>
        <v>1222091.1799999962</v>
      </c>
      <c r="E58" s="30">
        <f t="shared" ca="1" si="11"/>
        <v>91905202.25</v>
      </c>
      <c r="F58" s="30">
        <f t="shared" ca="1" si="11"/>
        <v>44106.649999999994</v>
      </c>
      <c r="G58" s="30">
        <f t="shared" ca="1" si="11"/>
        <v>3703750.34</v>
      </c>
      <c r="H58" s="31">
        <f t="shared" ca="1" si="2"/>
        <v>120786386.39564998</v>
      </c>
      <c r="J58" s="32">
        <f t="shared" ca="1" si="6"/>
        <v>0.1979630046827125</v>
      </c>
      <c r="K58" s="32">
        <f t="shared" ca="1" si="6"/>
        <v>1.0117789069348371E-2</v>
      </c>
      <c r="L58" s="32">
        <f t="shared" ca="1" si="6"/>
        <v>0.76089040323595514</v>
      </c>
      <c r="M58" s="32">
        <f t="shared" ca="1" si="6"/>
        <v>3.6516242696029902E-4</v>
      </c>
      <c r="N58" s="32">
        <f t="shared" ca="1" si="6"/>
        <v>3.0663640585023636E-2</v>
      </c>
      <c r="O58" s="24">
        <f t="shared" ca="1" si="6"/>
        <v>1</v>
      </c>
    </row>
    <row r="59" spans="1:15" ht="12.75" customHeight="1" x14ac:dyDescent="0.3">
      <c r="A59" s="43" t="s">
        <v>64</v>
      </c>
      <c r="B59" s="29">
        <v>774</v>
      </c>
      <c r="C59" s="30">
        <f t="shared" ca="1" si="11"/>
        <v>0</v>
      </c>
      <c r="D59" s="30">
        <f t="shared" ca="1" si="11"/>
        <v>0</v>
      </c>
      <c r="E59" s="30">
        <f t="shared" ca="1" si="11"/>
        <v>0</v>
      </c>
      <c r="F59" s="30">
        <f t="shared" ca="1" si="11"/>
        <v>0</v>
      </c>
      <c r="G59" s="30">
        <f t="shared" ca="1" si="11"/>
        <v>0</v>
      </c>
      <c r="H59" s="31">
        <f t="shared" ca="1" si="2"/>
        <v>0</v>
      </c>
      <c r="J59" s="32">
        <f t="shared" ca="1" si="6"/>
        <v>0</v>
      </c>
      <c r="K59" s="32">
        <f t="shared" ca="1" si="6"/>
        <v>0</v>
      </c>
      <c r="L59" s="32">
        <f t="shared" ca="1" si="6"/>
        <v>0</v>
      </c>
      <c r="M59" s="32">
        <f t="shared" ca="1" si="6"/>
        <v>0</v>
      </c>
      <c r="N59" s="32">
        <f t="shared" ca="1" si="6"/>
        <v>0</v>
      </c>
      <c r="O59" s="24">
        <f t="shared" ca="1" si="6"/>
        <v>0</v>
      </c>
    </row>
    <row r="60" spans="1:15" ht="12.75" customHeight="1" x14ac:dyDescent="0.3">
      <c r="A60" s="43" t="s">
        <v>65</v>
      </c>
      <c r="B60" s="29">
        <v>775</v>
      </c>
      <c r="C60" s="30">
        <f t="shared" ca="1" si="11"/>
        <v>197948773.82999998</v>
      </c>
      <c r="D60" s="30">
        <f t="shared" ca="1" si="11"/>
        <v>0</v>
      </c>
      <c r="E60" s="30">
        <f t="shared" ca="1" si="11"/>
        <v>0</v>
      </c>
      <c r="F60" s="30">
        <f t="shared" ca="1" si="11"/>
        <v>0</v>
      </c>
      <c r="G60" s="30">
        <f t="shared" ca="1" si="11"/>
        <v>0</v>
      </c>
      <c r="H60" s="31">
        <f t="shared" ca="1" si="2"/>
        <v>197948773.82999998</v>
      </c>
      <c r="J60" s="32">
        <f t="shared" ca="1" si="6"/>
        <v>1</v>
      </c>
      <c r="K60" s="32">
        <f t="shared" ca="1" si="6"/>
        <v>0</v>
      </c>
      <c r="L60" s="32">
        <f t="shared" ca="1" si="6"/>
        <v>0</v>
      </c>
      <c r="M60" s="32">
        <f t="shared" ca="1" si="6"/>
        <v>0</v>
      </c>
      <c r="N60" s="32">
        <f t="shared" ca="1" si="6"/>
        <v>0</v>
      </c>
      <c r="O60" s="24">
        <f t="shared" ca="1" si="6"/>
        <v>1</v>
      </c>
    </row>
    <row r="61" spans="1:15" ht="12.75" customHeight="1" x14ac:dyDescent="0.3">
      <c r="A61" s="43" t="s">
        <v>66</v>
      </c>
      <c r="B61" s="29">
        <v>776</v>
      </c>
      <c r="C61" s="30">
        <f t="shared" ca="1" si="11"/>
        <v>231719728.55095002</v>
      </c>
      <c r="D61" s="30">
        <f t="shared" ca="1" si="11"/>
        <v>101124195.49000008</v>
      </c>
      <c r="E61" s="30">
        <f t="shared" ca="1" si="11"/>
        <v>850743358.75000024</v>
      </c>
      <c r="F61" s="30">
        <f t="shared" ca="1" si="11"/>
        <v>16350334.1</v>
      </c>
      <c r="G61" s="30">
        <f t="shared" ca="1" si="11"/>
        <v>33357554.199999999</v>
      </c>
      <c r="H61" s="31">
        <f t="shared" ca="1" si="2"/>
        <v>1233295171.0909503</v>
      </c>
      <c r="J61" s="32">
        <f t="shared" ca="1" si="6"/>
        <v>0.1878866746441365</v>
      </c>
      <c r="K61" s="32">
        <f t="shared" ca="1" si="6"/>
        <v>8.1995128060501105E-2</v>
      </c>
      <c r="L61" s="32">
        <f t="shared" ca="1" si="6"/>
        <v>0.68981325694922513</v>
      </c>
      <c r="M61" s="32">
        <f t="shared" ca="1" si="6"/>
        <v>1.3257437865046365E-2</v>
      </c>
      <c r="N61" s="32">
        <f t="shared" ca="1" si="6"/>
        <v>2.7047502481090977E-2</v>
      </c>
      <c r="O61" s="24">
        <f t="shared" ca="1" si="6"/>
        <v>1</v>
      </c>
    </row>
    <row r="62" spans="1:15" ht="12.75" customHeight="1" x14ac:dyDescent="0.3">
      <c r="A62" s="43" t="s">
        <v>67</v>
      </c>
      <c r="B62" s="29">
        <v>777</v>
      </c>
      <c r="C62" s="30">
        <f t="shared" ca="1" si="11"/>
        <v>7578936521.401103</v>
      </c>
      <c r="D62" s="30">
        <f t="shared" ca="1" si="11"/>
        <v>11025043883.439993</v>
      </c>
      <c r="E62" s="30">
        <f t="shared" ca="1" si="11"/>
        <v>13837854599.510006</v>
      </c>
      <c r="F62" s="30">
        <f t="shared" ca="1" si="11"/>
        <v>155352408.06</v>
      </c>
      <c r="G62" s="30">
        <f t="shared" ca="1" si="11"/>
        <v>4582755240.04006</v>
      </c>
      <c r="H62" s="31">
        <f t="shared" ca="1" si="2"/>
        <v>37179942652.451164</v>
      </c>
      <c r="J62" s="32">
        <f t="shared" ca="1" si="6"/>
        <v>0.20384476093056711</v>
      </c>
      <c r="K62" s="32">
        <f t="shared" ca="1" si="6"/>
        <v>0.2965320303610835</v>
      </c>
      <c r="L62" s="32">
        <f t="shared" ca="1" si="6"/>
        <v>0.37218601246545269</v>
      </c>
      <c r="M62" s="32">
        <f t="shared" ca="1" si="6"/>
        <v>4.1783928908173847E-3</v>
      </c>
      <c r="N62" s="32">
        <f t="shared" ca="1" si="6"/>
        <v>0.1232588033520792</v>
      </c>
      <c r="O62" s="24">
        <f t="shared" ca="1" si="6"/>
        <v>1</v>
      </c>
    </row>
    <row r="63" spans="1:15" ht="12.75" customHeight="1" x14ac:dyDescent="0.3">
      <c r="A63" s="43" t="s">
        <v>68</v>
      </c>
      <c r="B63" s="29">
        <v>778</v>
      </c>
      <c r="C63" s="30">
        <f t="shared" ca="1" si="11"/>
        <v>36809567.54610002</v>
      </c>
      <c r="D63" s="30">
        <f t="shared" ca="1" si="11"/>
        <v>78578709.500000075</v>
      </c>
      <c r="E63" s="30">
        <f t="shared" ca="1" si="11"/>
        <v>301973710.29999995</v>
      </c>
      <c r="F63" s="30">
        <f t="shared" ca="1" si="11"/>
        <v>82381.609999999986</v>
      </c>
      <c r="G63" s="30">
        <f t="shared" ca="1" si="11"/>
        <v>2660042.88</v>
      </c>
      <c r="H63" s="31">
        <f t="shared" ca="1" si="2"/>
        <v>420104411.83610004</v>
      </c>
      <c r="J63" s="32">
        <f t="shared" ca="1" si="6"/>
        <v>8.7620045181674835E-2</v>
      </c>
      <c r="K63" s="32">
        <f t="shared" ca="1" si="6"/>
        <v>0.18704566599661623</v>
      </c>
      <c r="L63" s="32">
        <f t="shared" ca="1" si="6"/>
        <v>0.7188063295507886</v>
      </c>
      <c r="M63" s="32">
        <f t="shared" ca="1" si="6"/>
        <v>1.9609794060468098E-4</v>
      </c>
      <c r="N63" s="32">
        <f t="shared" ca="1" si="6"/>
        <v>6.3318613303156449E-3</v>
      </c>
      <c r="O63" s="24">
        <f t="shared" ca="1" si="6"/>
        <v>1</v>
      </c>
    </row>
    <row r="64" spans="1:15" ht="12.75" customHeight="1" x14ac:dyDescent="0.3">
      <c r="A64" s="43" t="s">
        <v>69</v>
      </c>
      <c r="B64" s="29">
        <v>779</v>
      </c>
      <c r="C64" s="30">
        <f t="shared" ca="1" si="11"/>
        <v>2066859655.1862998</v>
      </c>
      <c r="D64" s="30">
        <f t="shared" ca="1" si="11"/>
        <v>411013089.41999996</v>
      </c>
      <c r="E64" s="30">
        <f t="shared" ca="1" si="11"/>
        <v>7708377631.8199997</v>
      </c>
      <c r="F64" s="30">
        <f t="shared" ca="1" si="11"/>
        <v>10354273.82</v>
      </c>
      <c r="G64" s="30">
        <f t="shared" ca="1" si="11"/>
        <v>423405874.47999603</v>
      </c>
      <c r="H64" s="31">
        <f t="shared" ca="1" si="2"/>
        <v>10620010524.726295</v>
      </c>
      <c r="J64" s="32">
        <f t="shared" ca="1" si="6"/>
        <v>0.19461936034564975</v>
      </c>
      <c r="K64" s="32">
        <f t="shared" ca="1" si="6"/>
        <v>3.8701759142615616E-2</v>
      </c>
      <c r="L64" s="32">
        <f t="shared" ca="1" si="6"/>
        <v>0.72583521587599031</v>
      </c>
      <c r="M64" s="32">
        <f t="shared" ca="1" si="6"/>
        <v>9.7497773621715465E-4</v>
      </c>
      <c r="N64" s="32">
        <f t="shared" ca="1" si="6"/>
        <v>3.9868686899527182E-2</v>
      </c>
      <c r="O64" s="24">
        <f t="shared" ca="1" si="6"/>
        <v>1</v>
      </c>
    </row>
    <row r="65" spans="1:15" ht="12.75" customHeight="1" x14ac:dyDescent="0.3">
      <c r="A65" s="43" t="s">
        <v>70</v>
      </c>
      <c r="B65" s="29">
        <v>780</v>
      </c>
      <c r="C65" s="30">
        <f t="shared" ca="1" si="11"/>
        <v>4613803.5600000191</v>
      </c>
      <c r="D65" s="30">
        <f t="shared" ca="1" si="11"/>
        <v>3658844.65</v>
      </c>
      <c r="E65" s="30">
        <f t="shared" ca="1" si="11"/>
        <v>6576527.3400000008</v>
      </c>
      <c r="F65" s="30">
        <f t="shared" ca="1" si="11"/>
        <v>772615.0199999999</v>
      </c>
      <c r="G65" s="30">
        <f t="shared" ca="1" si="11"/>
        <v>0</v>
      </c>
      <c r="H65" s="31">
        <f t="shared" ca="1" si="2"/>
        <v>15621790.570000019</v>
      </c>
      <c r="J65" s="32">
        <f t="shared" ca="1" si="6"/>
        <v>0.29534409255622313</v>
      </c>
      <c r="K65" s="32">
        <f t="shared" ca="1" si="6"/>
        <v>0.23421416601413289</v>
      </c>
      <c r="L65" s="32">
        <f t="shared" ca="1" si="6"/>
        <v>0.42098422140093977</v>
      </c>
      <c r="M65" s="32">
        <f t="shared" ref="J65:O107" ca="1" si="12">IF($H65=0,0,F65/$H65)</f>
        <v>4.9457520028704301E-2</v>
      </c>
      <c r="N65" s="32">
        <f t="shared" ca="1" si="12"/>
        <v>0</v>
      </c>
      <c r="O65" s="24">
        <f t="shared" ca="1" si="12"/>
        <v>1</v>
      </c>
    </row>
    <row r="66" spans="1:15" ht="12.75" customHeight="1" x14ac:dyDescent="0.3">
      <c r="A66" s="43" t="s">
        <v>71</v>
      </c>
      <c r="B66" s="29">
        <v>781</v>
      </c>
      <c r="C66" s="30">
        <f t="shared" ca="1" si="11"/>
        <v>2024597.99</v>
      </c>
      <c r="D66" s="30">
        <f t="shared" ca="1" si="11"/>
        <v>0</v>
      </c>
      <c r="E66" s="30">
        <f t="shared" ca="1" si="11"/>
        <v>0</v>
      </c>
      <c r="F66" s="30">
        <f t="shared" ca="1" si="11"/>
        <v>0</v>
      </c>
      <c r="G66" s="30">
        <f t="shared" ca="1" si="11"/>
        <v>0</v>
      </c>
      <c r="H66" s="31">
        <f t="shared" ca="1" si="2"/>
        <v>2024597.99</v>
      </c>
      <c r="J66" s="32">
        <f t="shared" ca="1" si="12"/>
        <v>1</v>
      </c>
      <c r="K66" s="32">
        <f t="shared" ca="1" si="12"/>
        <v>0</v>
      </c>
      <c r="L66" s="32">
        <f t="shared" ca="1" si="12"/>
        <v>0</v>
      </c>
      <c r="M66" s="32">
        <f t="shared" ca="1" si="12"/>
        <v>0</v>
      </c>
      <c r="N66" s="32">
        <f t="shared" ca="1" si="12"/>
        <v>0</v>
      </c>
      <c r="O66" s="24">
        <f t="shared" ca="1" si="12"/>
        <v>1</v>
      </c>
    </row>
    <row r="67" spans="1:15" ht="12.75" customHeight="1" x14ac:dyDescent="0.3">
      <c r="A67" s="43" t="s">
        <v>72</v>
      </c>
      <c r="B67" s="29">
        <v>782</v>
      </c>
      <c r="C67" s="30">
        <f t="shared" ca="1" si="11"/>
        <v>132767930.18889999</v>
      </c>
      <c r="D67" s="30">
        <f t="shared" ca="1" si="11"/>
        <v>43041126.109999999</v>
      </c>
      <c r="E67" s="30">
        <f t="shared" ca="1" si="11"/>
        <v>108705352.58000001</v>
      </c>
      <c r="F67" s="30">
        <f t="shared" ca="1" si="11"/>
        <v>49296994.630000003</v>
      </c>
      <c r="G67" s="30">
        <f t="shared" ca="1" si="11"/>
        <v>1809733.55</v>
      </c>
      <c r="H67" s="31">
        <f t="shared" ca="1" si="2"/>
        <v>335621137.05890006</v>
      </c>
      <c r="J67" s="32">
        <f t="shared" ca="1" si="12"/>
        <v>0.39558870264359958</v>
      </c>
      <c r="K67" s="32">
        <f t="shared" ca="1" si="12"/>
        <v>0.12824319256878766</v>
      </c>
      <c r="L67" s="32">
        <f t="shared" ca="1" si="12"/>
        <v>0.32389304658401979</v>
      </c>
      <c r="M67" s="32">
        <f t="shared" ca="1" si="12"/>
        <v>0.14688286638319981</v>
      </c>
      <c r="N67" s="32">
        <f t="shared" ca="1" si="12"/>
        <v>5.3921918203930037E-3</v>
      </c>
      <c r="O67" s="24">
        <f t="shared" ca="1" si="12"/>
        <v>1</v>
      </c>
    </row>
    <row r="68" spans="1:15" ht="12.75" customHeight="1" x14ac:dyDescent="0.3">
      <c r="A68" s="43" t="s">
        <v>73</v>
      </c>
      <c r="B68" s="29">
        <v>783</v>
      </c>
      <c r="C68" s="30">
        <f ca="1">IFERROR(INDIRECT("'"&amp;C$6&amp;"'!"&amp;ADDRESS(MATCH(IF($C$4="Tüm Şirketler",9003,IF($C$4="Hayatdışı Sigorta Şirketleri",9000,9001)),INDIRECT("'"&amp;C$6&amp;"'!$B$1:$B$1095"),0),MATCH($B68,INDIRECT("'"&amp;C$6&amp;"'!5:5"),0))),0)</f>
        <v>385036612.22130013</v>
      </c>
      <c r="D68" s="30">
        <f ca="1">IFERROR(INDIRECT("'"&amp;D$6&amp;"'!"&amp;ADDRESS(MATCH(IF($C$4="Tüm Şirketler",9003,IF($C$4="Hayatdışı Sigorta Şirketleri",9000,9001)),INDIRECT("'"&amp;D$6&amp;"'!$B$1:$B$1095"),0),MATCH($B68,INDIRECT("'"&amp;D$6&amp;"'!5:5"),0))),0)</f>
        <v>12494058.209999943</v>
      </c>
      <c r="E68" s="30">
        <f ca="1">IFERROR(INDIRECT("'"&amp;E$6&amp;"'!"&amp;ADDRESS(MATCH(IF($C$4="Tüm Şirketler",9003,IF($C$4="Hayatdışı Sigorta Şirketleri",9000,9001)),INDIRECT("'"&amp;E$6&amp;"'!$B$1:$B$1095"),0),MATCH($B68,INDIRECT("'"&amp;E$6&amp;"'!5:5"),0))),0)</f>
        <v>1461679857.0800002</v>
      </c>
      <c r="F68" s="30">
        <f ca="1">IFERROR(INDIRECT("'"&amp;F$6&amp;"'!"&amp;ADDRESS(MATCH(IF($C$4="Tüm Şirketler",9003,IF($C$4="Hayatdışı Sigorta Şirketleri",9000,9001)),INDIRECT("'"&amp;F$6&amp;"'!$B$1:$B$1095"),0),MATCH($B68,INDIRECT("'"&amp;F$6&amp;"'!5:5"),0))),0)</f>
        <v>460050.69</v>
      </c>
      <c r="G68" s="30">
        <f ca="1">IFERROR(INDIRECT("'"&amp;G$6&amp;"'!"&amp;ADDRESS(MATCH(IF($C$4="Tüm Şirketler",9003,IF($C$4="Hayatdışı Sigorta Şirketleri",9000,9001)),INDIRECT("'"&amp;G$6&amp;"'!$B$1:$B$1095"),0),MATCH($B68,INDIRECT("'"&amp;G$6&amp;"'!5:5"),0))),0)</f>
        <v>80049081.170000002</v>
      </c>
      <c r="H68" s="31">
        <f t="shared" ca="1" si="2"/>
        <v>1939719659.3713002</v>
      </c>
      <c r="J68" s="32">
        <f t="shared" ca="1" si="12"/>
        <v>0.1985011650323211</v>
      </c>
      <c r="K68" s="32">
        <f t="shared" ca="1" si="12"/>
        <v>6.441166974638749E-3</v>
      </c>
      <c r="L68" s="32">
        <f t="shared" ca="1" si="12"/>
        <v>0.75355211770847252</v>
      </c>
      <c r="M68" s="32">
        <f t="shared" ca="1" si="12"/>
        <v>2.3717380384189699E-4</v>
      </c>
      <c r="N68" s="32">
        <f t="shared" ca="1" si="12"/>
        <v>4.1268376480725788E-2</v>
      </c>
      <c r="O68" s="24">
        <f t="shared" ca="1" si="12"/>
        <v>1</v>
      </c>
    </row>
    <row r="69" spans="1:15" ht="12.75" customHeight="1" thickBot="1" x14ac:dyDescent="0.35">
      <c r="A69" s="70" t="s">
        <v>74</v>
      </c>
      <c r="B69" s="71"/>
      <c r="C69" s="26">
        <f ca="1">SUM(C51:C68)</f>
        <v>22594492979.064896</v>
      </c>
      <c r="D69" s="26">
        <f ca="1">SUM(D51:D68)</f>
        <v>21141768636.567726</v>
      </c>
      <c r="E69" s="26">
        <f ca="1">SUM(E51:E68)</f>
        <v>29413663964.334595</v>
      </c>
      <c r="F69" s="26">
        <f ca="1">SUM(F51:F68)</f>
        <v>4584411997.8649168</v>
      </c>
      <c r="G69" s="26">
        <f ca="1">SUM(G51:G68)</f>
        <v>5430798980.1216564</v>
      </c>
      <c r="H69" s="26">
        <f t="shared" ca="1" si="2"/>
        <v>83165136557.953796</v>
      </c>
      <c r="J69" s="27">
        <f t="shared" ca="1" si="12"/>
        <v>0.2716822687271111</v>
      </c>
      <c r="K69" s="27">
        <f t="shared" ca="1" si="12"/>
        <v>0.25421431998533472</v>
      </c>
      <c r="L69" s="27">
        <f t="shared" ca="1" si="12"/>
        <v>0.35367781719251579</v>
      </c>
      <c r="M69" s="27">
        <f t="shared" ca="1" si="12"/>
        <v>5.5124204535758323E-2</v>
      </c>
      <c r="N69" s="27">
        <f t="shared" ca="1" si="12"/>
        <v>6.5301389559279957E-2</v>
      </c>
      <c r="O69" s="40">
        <f t="shared" ca="1" si="12"/>
        <v>1</v>
      </c>
    </row>
    <row r="70" spans="1:15" ht="12.75" customHeight="1" x14ac:dyDescent="0.3">
      <c r="A70" s="13" t="s">
        <v>75</v>
      </c>
      <c r="B70" s="14">
        <v>714</v>
      </c>
      <c r="C70" s="15">
        <f t="shared" ref="C70:G73" ca="1" si="13">IFERROR(INDIRECT("'"&amp;C$6&amp;"'!"&amp;ADDRESS(MATCH(IF($C$4="Tüm Şirketler",9003,IF($C$4="Hayatdışı Sigorta Şirketleri",9000,9001)),INDIRECT("'"&amp;C$6&amp;"'!$B$1:$B$1095"),0),MATCH($B70,INDIRECT("'"&amp;C$6&amp;"'!5:5"),0))),0)</f>
        <v>0</v>
      </c>
      <c r="D70" s="15">
        <f t="shared" ca="1" si="13"/>
        <v>0</v>
      </c>
      <c r="E70" s="15">
        <f t="shared" ca="1" si="13"/>
        <v>0</v>
      </c>
      <c r="F70" s="15">
        <f t="shared" ca="1" si="13"/>
        <v>0</v>
      </c>
      <c r="G70" s="15">
        <f t="shared" ca="1" si="13"/>
        <v>0</v>
      </c>
      <c r="H70" s="16">
        <f t="shared" ca="1" si="2"/>
        <v>0</v>
      </c>
      <c r="J70" s="17">
        <f t="shared" ca="1" si="12"/>
        <v>0</v>
      </c>
      <c r="K70" s="17">
        <f t="shared" ca="1" si="12"/>
        <v>0</v>
      </c>
      <c r="L70" s="17">
        <f t="shared" ca="1" si="12"/>
        <v>0</v>
      </c>
      <c r="M70" s="17">
        <f t="shared" ca="1" si="12"/>
        <v>0</v>
      </c>
      <c r="N70" s="17">
        <f t="shared" ca="1" si="12"/>
        <v>0</v>
      </c>
      <c r="O70" s="18">
        <f t="shared" ca="1" si="12"/>
        <v>0</v>
      </c>
    </row>
    <row r="71" spans="1:15" ht="12.75" customHeight="1" x14ac:dyDescent="0.3">
      <c r="A71" s="43" t="s">
        <v>76</v>
      </c>
      <c r="B71" s="29">
        <v>715</v>
      </c>
      <c r="C71" s="30">
        <f t="shared" ca="1" si="13"/>
        <v>7674895874.0377007</v>
      </c>
      <c r="D71" s="30">
        <f t="shared" ca="1" si="13"/>
        <v>120520703909.32957</v>
      </c>
      <c r="E71" s="30">
        <f t="shared" ca="1" si="13"/>
        <v>2491584458.7004142</v>
      </c>
      <c r="F71" s="30">
        <f t="shared" ca="1" si="13"/>
        <v>17109687872.775604</v>
      </c>
      <c r="G71" s="30">
        <f t="shared" ca="1" si="13"/>
        <v>4433339911.8299923</v>
      </c>
      <c r="H71" s="31">
        <f t="shared" ca="1" si="2"/>
        <v>152230212026.67328</v>
      </c>
      <c r="J71" s="32">
        <f t="shared" ca="1" si="12"/>
        <v>5.0416377746967403E-2</v>
      </c>
      <c r="K71" s="32">
        <f t="shared" ca="1" si="12"/>
        <v>0.79170029591900148</v>
      </c>
      <c r="L71" s="32">
        <f t="shared" ca="1" si="12"/>
        <v>1.636721400784653E-2</v>
      </c>
      <c r="M71" s="32">
        <f t="shared" ca="1" si="12"/>
        <v>0.11239351009888694</v>
      </c>
      <c r="N71" s="32">
        <f t="shared" ca="1" si="12"/>
        <v>2.9122602227297675E-2</v>
      </c>
      <c r="O71" s="24">
        <f t="shared" ca="1" si="12"/>
        <v>1</v>
      </c>
    </row>
    <row r="72" spans="1:15" ht="12.75" customHeight="1" x14ac:dyDescent="0.3">
      <c r="A72" s="43" t="s">
        <v>77</v>
      </c>
      <c r="B72" s="29">
        <v>903</v>
      </c>
      <c r="C72" s="30">
        <f t="shared" ca="1" si="13"/>
        <v>597085788.82246089</v>
      </c>
      <c r="D72" s="30">
        <f t="shared" ca="1" si="13"/>
        <v>1288653695.1316895</v>
      </c>
      <c r="E72" s="30">
        <f t="shared" ca="1" si="13"/>
        <v>11455724.84</v>
      </c>
      <c r="F72" s="30">
        <f t="shared" ca="1" si="13"/>
        <v>196052624.87184799</v>
      </c>
      <c r="G72" s="30">
        <f t="shared" ca="1" si="13"/>
        <v>129355676.43895102</v>
      </c>
      <c r="H72" s="31">
        <f t="shared" ca="1" si="2"/>
        <v>2222603510.1049495</v>
      </c>
      <c r="J72" s="32">
        <f t="shared" ca="1" si="12"/>
        <v>0.26864251140963374</v>
      </c>
      <c r="K72" s="32">
        <f t="shared" ca="1" si="12"/>
        <v>0.57979468190025507</v>
      </c>
      <c r="L72" s="32">
        <f t="shared" ca="1" si="12"/>
        <v>5.1541918241004986E-3</v>
      </c>
      <c r="M72" s="32">
        <f t="shared" ca="1" si="12"/>
        <v>8.8208546409877006E-2</v>
      </c>
      <c r="N72" s="32">
        <f t="shared" ca="1" si="12"/>
        <v>5.8200068456133659E-2</v>
      </c>
      <c r="O72" s="24">
        <f t="shared" ca="1" si="12"/>
        <v>1</v>
      </c>
    </row>
    <row r="73" spans="1:15" ht="12.75" customHeight="1" x14ac:dyDescent="0.3">
      <c r="A73" s="19" t="s">
        <v>78</v>
      </c>
      <c r="B73" s="20">
        <v>716</v>
      </c>
      <c r="C73" s="21">
        <f t="shared" ca="1" si="13"/>
        <v>430580739.99816543</v>
      </c>
      <c r="D73" s="21">
        <f t="shared" ca="1" si="13"/>
        <v>9586841044.8268757</v>
      </c>
      <c r="E73" s="21">
        <f t="shared" ca="1" si="13"/>
        <v>642883361.82000291</v>
      </c>
      <c r="F73" s="21">
        <f t="shared" ca="1" si="13"/>
        <v>1191762183.7496881</v>
      </c>
      <c r="G73" s="21">
        <f t="shared" ca="1" si="13"/>
        <v>30206016.110000599</v>
      </c>
      <c r="H73" s="22">
        <f t="shared" ca="1" si="2"/>
        <v>11882273346.504734</v>
      </c>
      <c r="J73" s="23">
        <f t="shared" ca="1" si="12"/>
        <v>3.6237235707493987E-2</v>
      </c>
      <c r="K73" s="23">
        <f t="shared" ca="1" si="12"/>
        <v>0.80681875978277517</v>
      </c>
      <c r="L73" s="23">
        <f t="shared" ca="1" si="12"/>
        <v>5.410440772338504E-2</v>
      </c>
      <c r="M73" s="23">
        <f t="shared" ca="1" si="12"/>
        <v>0.10029748929317929</v>
      </c>
      <c r="N73" s="23">
        <f t="shared" ca="1" si="12"/>
        <v>2.5421074931663594E-3</v>
      </c>
      <c r="O73" s="24">
        <f t="shared" ca="1" si="12"/>
        <v>1</v>
      </c>
    </row>
    <row r="74" spans="1:15" ht="12.75" customHeight="1" thickBot="1" x14ac:dyDescent="0.35">
      <c r="A74" s="70" t="s">
        <v>79</v>
      </c>
      <c r="B74" s="71"/>
      <c r="C74" s="26">
        <f ca="1">SUM(C70:C73)</f>
        <v>8702562402.8583279</v>
      </c>
      <c r="D74" s="26">
        <f ca="1">SUM(D70:D73)</f>
        <v>131396198649.28813</v>
      </c>
      <c r="E74" s="26">
        <f ca="1">SUM(E70:E73)</f>
        <v>3145923545.3604174</v>
      </c>
      <c r="F74" s="26">
        <f ca="1">SUM(F70:F73)</f>
        <v>18497502681.397141</v>
      </c>
      <c r="G74" s="26">
        <f ca="1">SUM(G70:G73)</f>
        <v>4592901604.3789444</v>
      </c>
      <c r="H74" s="26">
        <f t="shared" ref="H74:H91" ca="1" si="14">SUM(C74:G74)</f>
        <v>166335088883.28293</v>
      </c>
      <c r="J74" s="27">
        <f t="shared" ca="1" si="12"/>
        <v>5.2319462245064251E-2</v>
      </c>
      <c r="K74" s="27">
        <f t="shared" ca="1" si="12"/>
        <v>0.78994876866593455</v>
      </c>
      <c r="L74" s="27">
        <f t="shared" ca="1" si="12"/>
        <v>1.8913168390873359E-2</v>
      </c>
      <c r="M74" s="27">
        <f t="shared" ca="1" si="12"/>
        <v>0.11120625723401519</v>
      </c>
      <c r="N74" s="27">
        <f t="shared" ca="1" si="12"/>
        <v>2.7612343464112832E-2</v>
      </c>
      <c r="O74" s="40">
        <f t="shared" ca="1" si="12"/>
        <v>1</v>
      </c>
    </row>
    <row r="75" spans="1:15" ht="12.75" customHeight="1" x14ac:dyDescent="0.3">
      <c r="A75" s="28" t="s">
        <v>80</v>
      </c>
      <c r="B75" s="29">
        <v>728</v>
      </c>
      <c r="C75" s="30">
        <f ca="1">IFERROR(INDIRECT("'"&amp;C$6&amp;"'!"&amp;ADDRESS(MATCH(IF($C$4="Tüm Şirketler",9003,IF($C$4="Hayatdışı Sigorta Şirketleri",9000,9001)),INDIRECT("'"&amp;C$6&amp;"'!$B$1:$B$1095"),0),MATCH($B75,INDIRECT("'"&amp;C$6&amp;"'!5:5"),0))),0)</f>
        <v>252093802.88</v>
      </c>
      <c r="D75" s="30">
        <f ca="1">IFERROR(INDIRECT("'"&amp;D$6&amp;"'!"&amp;ADDRESS(MATCH(IF($C$4="Tüm Şirketler",9003,IF($C$4="Hayatdışı Sigorta Şirketleri",9000,9001)),INDIRECT("'"&amp;D$6&amp;"'!$B$1:$B$1095"),0),MATCH($B75,INDIRECT("'"&amp;D$6&amp;"'!5:5"),0))),0)</f>
        <v>174856909.3650648</v>
      </c>
      <c r="E75" s="30">
        <f ca="1">IFERROR(INDIRECT("'"&amp;E$6&amp;"'!"&amp;ADDRESS(MATCH(IF($C$4="Tüm Şirketler",9003,IF($C$4="Hayatdışı Sigorta Şirketleri",9000,9001)),INDIRECT("'"&amp;E$6&amp;"'!$B$1:$B$1095"),0),MATCH($B75,INDIRECT("'"&amp;E$6&amp;"'!5:5"),0))),0)</f>
        <v>814043335.98000002</v>
      </c>
      <c r="F75" s="30">
        <f ca="1">IFERROR(INDIRECT("'"&amp;F$6&amp;"'!"&amp;ADDRESS(MATCH(IF($C$4="Tüm Şirketler",9003,IF($C$4="Hayatdışı Sigorta Şirketleri",9000,9001)),INDIRECT("'"&amp;F$6&amp;"'!$B$1:$B$1095"),0),MATCH($B75,INDIRECT("'"&amp;F$6&amp;"'!5:5"),0))),0)</f>
        <v>250860910.75</v>
      </c>
      <c r="G75" s="30">
        <f ca="1">IFERROR(INDIRECT("'"&amp;G$6&amp;"'!"&amp;ADDRESS(MATCH(IF($C$4="Tüm Şirketler",9003,IF($C$4="Hayatdışı Sigorta Şirketleri",9000,9001)),INDIRECT("'"&amp;G$6&amp;"'!$B$1:$B$1095"),0),MATCH($B75,INDIRECT("'"&amp;G$6&amp;"'!5:5"),0))),0)</f>
        <v>0</v>
      </c>
      <c r="H75" s="31">
        <f t="shared" ca="1" si="14"/>
        <v>1491854958.9750648</v>
      </c>
      <c r="J75" s="32">
        <f t="shared" ca="1" si="12"/>
        <v>0.16898010182785708</v>
      </c>
      <c r="K75" s="32">
        <f t="shared" ca="1" si="12"/>
        <v>0.1172077140027038</v>
      </c>
      <c r="L75" s="32">
        <f t="shared" ca="1" si="12"/>
        <v>0.54565849788726417</v>
      </c>
      <c r="M75" s="32">
        <f t="shared" ca="1" si="12"/>
        <v>0.16815368628217495</v>
      </c>
      <c r="N75" s="32">
        <f t="shared" ca="1" si="12"/>
        <v>0</v>
      </c>
      <c r="O75" s="18">
        <f t="shared" ca="1" si="12"/>
        <v>1</v>
      </c>
    </row>
    <row r="76" spans="1:15" ht="12.75" customHeight="1" thickBot="1" x14ac:dyDescent="0.35">
      <c r="A76" s="72" t="s">
        <v>81</v>
      </c>
      <c r="B76" s="73"/>
      <c r="C76" s="41">
        <f ca="1">C75</f>
        <v>252093802.88</v>
      </c>
      <c r="D76" s="41">
        <f ca="1">D75</f>
        <v>174856909.3650648</v>
      </c>
      <c r="E76" s="41">
        <f ca="1">E75</f>
        <v>814043335.98000002</v>
      </c>
      <c r="F76" s="41">
        <f ca="1">F75</f>
        <v>250860910.75</v>
      </c>
      <c r="G76" s="41">
        <f ca="1">G75</f>
        <v>0</v>
      </c>
      <c r="H76" s="41">
        <f t="shared" ca="1" si="14"/>
        <v>1491854958.9750648</v>
      </c>
      <c r="J76" s="42">
        <f t="shared" ca="1" si="12"/>
        <v>0.16898010182785708</v>
      </c>
      <c r="K76" s="42">
        <f t="shared" ca="1" si="12"/>
        <v>0.1172077140027038</v>
      </c>
      <c r="L76" s="42">
        <f t="shared" ca="1" si="12"/>
        <v>0.54565849788726417</v>
      </c>
      <c r="M76" s="42">
        <f t="shared" ca="1" si="12"/>
        <v>0.16815368628217495</v>
      </c>
      <c r="N76" s="42">
        <f t="shared" ca="1" si="12"/>
        <v>0</v>
      </c>
      <c r="O76" s="40">
        <f t="shared" ca="1" si="12"/>
        <v>1</v>
      </c>
    </row>
    <row r="77" spans="1:15" ht="12.75" customHeight="1" x14ac:dyDescent="0.3">
      <c r="A77" s="28" t="s">
        <v>82</v>
      </c>
      <c r="B77" s="29">
        <v>735</v>
      </c>
      <c r="C77" s="30">
        <f ca="1">IFERROR(INDIRECT("'"&amp;C$6&amp;"'!"&amp;ADDRESS(MATCH(IF($C$4="Tüm Şirketler",9003,IF($C$4="Hayatdışı Sigorta Şirketleri",9000,9001)),INDIRECT("'"&amp;C$6&amp;"'!$B$1:$B$1095"),0),MATCH($B77,INDIRECT("'"&amp;C$6&amp;"'!5:5"),0))),0)</f>
        <v>86433569.719999999</v>
      </c>
      <c r="D77" s="30">
        <f ca="1">IFERROR(INDIRECT("'"&amp;D$6&amp;"'!"&amp;ADDRESS(MATCH(IF($C$4="Tüm Şirketler",9003,IF($C$4="Hayatdışı Sigorta Şirketleri",9000,9001)),INDIRECT("'"&amp;D$6&amp;"'!$B$1:$B$1095"),0),MATCH($B77,INDIRECT("'"&amp;D$6&amp;"'!5:5"),0))),0)</f>
        <v>100537609.72749999</v>
      </c>
      <c r="E77" s="30">
        <f ca="1">IFERROR(INDIRECT("'"&amp;E$6&amp;"'!"&amp;ADDRESS(MATCH(IF($C$4="Tüm Şirketler",9003,IF($C$4="Hayatdışı Sigorta Şirketleri",9000,9001)),INDIRECT("'"&amp;E$6&amp;"'!$B$1:$B$1095"),0),MATCH($B77,INDIRECT("'"&amp;E$6&amp;"'!5:5"),0))),0)</f>
        <v>0</v>
      </c>
      <c r="F77" s="30">
        <f ca="1">IFERROR(INDIRECT("'"&amp;F$6&amp;"'!"&amp;ADDRESS(MATCH(IF($C$4="Tüm Şirketler",9003,IF($C$4="Hayatdışı Sigorta Şirketleri",9000,9001)),INDIRECT("'"&amp;F$6&amp;"'!$B$1:$B$1095"),0),MATCH($B77,INDIRECT("'"&amp;F$6&amp;"'!5:5"),0))),0)</f>
        <v>1005264018.34</v>
      </c>
      <c r="G77" s="30">
        <f ca="1">IFERROR(INDIRECT("'"&amp;G$6&amp;"'!"&amp;ADDRESS(MATCH(IF($C$4="Tüm Şirketler",9003,IF($C$4="Hayatdışı Sigorta Şirketleri",9000,9001)),INDIRECT("'"&amp;G$6&amp;"'!$B$1:$B$1095"),0),MATCH($B77,INDIRECT("'"&amp;G$6&amp;"'!5:5"),0))),0)</f>
        <v>0</v>
      </c>
      <c r="H77" s="31">
        <f t="shared" ca="1" si="14"/>
        <v>1192235197.7874999</v>
      </c>
      <c r="J77" s="32">
        <f t="shared" ca="1" si="12"/>
        <v>7.2497079335016951E-2</v>
      </c>
      <c r="K77" s="32">
        <f t="shared" ca="1" si="12"/>
        <v>8.4326993460747901E-2</v>
      </c>
      <c r="L77" s="32">
        <f t="shared" ca="1" si="12"/>
        <v>0</v>
      </c>
      <c r="M77" s="32">
        <f t="shared" ca="1" si="12"/>
        <v>0.84317592720423529</v>
      </c>
      <c r="N77" s="32">
        <f t="shared" ca="1" si="12"/>
        <v>0</v>
      </c>
      <c r="O77" s="18">
        <f t="shared" ca="1" si="12"/>
        <v>1</v>
      </c>
    </row>
    <row r="78" spans="1:15" ht="12.75" customHeight="1" thickBot="1" x14ac:dyDescent="0.35">
      <c r="A78" s="72" t="s">
        <v>83</v>
      </c>
      <c r="B78" s="73"/>
      <c r="C78" s="41">
        <f ca="1">C77</f>
        <v>86433569.719999999</v>
      </c>
      <c r="D78" s="41">
        <f ca="1">D77</f>
        <v>100537609.72749999</v>
      </c>
      <c r="E78" s="41">
        <f ca="1">E77</f>
        <v>0</v>
      </c>
      <c r="F78" s="41">
        <f ca="1">F77</f>
        <v>1005264018.34</v>
      </c>
      <c r="G78" s="41">
        <f ca="1">G77</f>
        <v>0</v>
      </c>
      <c r="H78" s="41">
        <f t="shared" ca="1" si="14"/>
        <v>1192235197.7874999</v>
      </c>
      <c r="J78" s="42">
        <f t="shared" ca="1" si="12"/>
        <v>7.2497079335016951E-2</v>
      </c>
      <c r="K78" s="42">
        <f t="shared" ca="1" si="12"/>
        <v>8.4326993460747901E-2</v>
      </c>
      <c r="L78" s="42">
        <f t="shared" ca="1" si="12"/>
        <v>0</v>
      </c>
      <c r="M78" s="42">
        <f t="shared" ca="1" si="12"/>
        <v>0.84317592720423529</v>
      </c>
      <c r="N78" s="42">
        <f t="shared" ca="1" si="12"/>
        <v>0</v>
      </c>
      <c r="O78" s="40">
        <f t="shared" ca="1" si="12"/>
        <v>1</v>
      </c>
    </row>
    <row r="79" spans="1:15" ht="12.75" customHeight="1" x14ac:dyDescent="0.3">
      <c r="A79" s="13" t="s">
        <v>84</v>
      </c>
      <c r="B79" s="14">
        <v>719</v>
      </c>
      <c r="C79" s="15">
        <f t="shared" ref="C79:G92" ca="1" si="15">IFERROR(INDIRECT("'"&amp;C$6&amp;"'!"&amp;ADDRESS(MATCH(IF($C$4="Tüm Şirketler",9003,IF($C$4="Hayatdışı Sigorta Şirketleri",9000,9001)),INDIRECT("'"&amp;C$6&amp;"'!$B$1:$B$1095"),0),MATCH($B79,INDIRECT("'"&amp;C$6&amp;"'!5:5"),0))),0)</f>
        <v>224380281.91810903</v>
      </c>
      <c r="D79" s="15">
        <f t="shared" ca="1" si="15"/>
        <v>1355950552.8874166</v>
      </c>
      <c r="E79" s="15">
        <f t="shared" ca="1" si="15"/>
        <v>491692653.3709411</v>
      </c>
      <c r="F79" s="15">
        <f t="shared" ca="1" si="15"/>
        <v>1094399462.1400027</v>
      </c>
      <c r="G79" s="15">
        <f t="shared" ca="1" si="15"/>
        <v>4587872.1999999993</v>
      </c>
      <c r="H79" s="16">
        <f t="shared" ca="1" si="14"/>
        <v>3171010822.516469</v>
      </c>
      <c r="J79" s="17">
        <f t="shared" ca="1" si="12"/>
        <v>7.0759860018403856E-2</v>
      </c>
      <c r="K79" s="17">
        <f t="shared" ca="1" si="12"/>
        <v>0.42760830182577353</v>
      </c>
      <c r="L79" s="17">
        <f t="shared" ca="1" si="12"/>
        <v>0.15505864876889344</v>
      </c>
      <c r="M79" s="17">
        <f t="shared" ca="1" si="12"/>
        <v>0.34512637243902655</v>
      </c>
      <c r="N79" s="17">
        <f t="shared" ca="1" si="12"/>
        <v>1.4468169479027919E-3</v>
      </c>
      <c r="O79" s="18">
        <f t="shared" ca="1" si="12"/>
        <v>1</v>
      </c>
    </row>
    <row r="80" spans="1:15" ht="12.75" customHeight="1" x14ac:dyDescent="0.3">
      <c r="A80" s="43" t="s">
        <v>85</v>
      </c>
      <c r="B80" s="29">
        <v>720</v>
      </c>
      <c r="C80" s="30">
        <f t="shared" ca="1" si="15"/>
        <v>951068534.30816948</v>
      </c>
      <c r="D80" s="30">
        <f t="shared" ca="1" si="15"/>
        <v>1276203984.2201767</v>
      </c>
      <c r="E80" s="30">
        <f t="shared" ca="1" si="15"/>
        <v>574128720.83637786</v>
      </c>
      <c r="F80" s="30">
        <f t="shared" ca="1" si="15"/>
        <v>1928290183.8804843</v>
      </c>
      <c r="G80" s="30">
        <f t="shared" ca="1" si="15"/>
        <v>372624741.04000002</v>
      </c>
      <c r="H80" s="31">
        <f t="shared" ca="1" si="14"/>
        <v>5102316164.2852087</v>
      </c>
      <c r="J80" s="32">
        <f t="shared" ca="1" si="12"/>
        <v>0.18639937308577312</v>
      </c>
      <c r="K80" s="32">
        <f t="shared" ca="1" si="12"/>
        <v>0.25012248224703304</v>
      </c>
      <c r="L80" s="32">
        <f t="shared" ca="1" si="12"/>
        <v>0.11252315661172056</v>
      </c>
      <c r="M80" s="32">
        <f t="shared" ca="1" si="12"/>
        <v>0.37792448013668345</v>
      </c>
      <c r="N80" s="32">
        <f t="shared" ca="1" si="12"/>
        <v>7.3030507918789775E-2</v>
      </c>
      <c r="O80" s="40">
        <f t="shared" ca="1" si="12"/>
        <v>1</v>
      </c>
    </row>
    <row r="81" spans="1:15" ht="12.75" customHeight="1" x14ac:dyDescent="0.3">
      <c r="A81" s="43" t="s">
        <v>86</v>
      </c>
      <c r="B81" s="29">
        <v>721</v>
      </c>
      <c r="C81" s="30">
        <f t="shared" ca="1" si="15"/>
        <v>3470.019999999553</v>
      </c>
      <c r="D81" s="30">
        <f t="shared" ca="1" si="15"/>
        <v>1011947.0599999998</v>
      </c>
      <c r="E81" s="30">
        <f t="shared" ca="1" si="15"/>
        <v>87093.78</v>
      </c>
      <c r="F81" s="30">
        <f t="shared" ca="1" si="15"/>
        <v>79811.3</v>
      </c>
      <c r="G81" s="30">
        <f t="shared" ca="1" si="15"/>
        <v>0</v>
      </c>
      <c r="H81" s="31">
        <f t="shared" ca="1" si="14"/>
        <v>1182322.1599999995</v>
      </c>
      <c r="J81" s="32">
        <f t="shared" ca="1" si="12"/>
        <v>2.9349191932590982E-3</v>
      </c>
      <c r="K81" s="32">
        <f t="shared" ca="1" si="12"/>
        <v>0.85589790518685727</v>
      </c>
      <c r="L81" s="32">
        <f t="shared" ca="1" si="12"/>
        <v>7.366332370865826E-2</v>
      </c>
      <c r="M81" s="32">
        <f t="shared" ca="1" si="12"/>
        <v>6.7503851911225307E-2</v>
      </c>
      <c r="N81" s="32">
        <f t="shared" ca="1" si="12"/>
        <v>0</v>
      </c>
      <c r="O81" s="40">
        <f t="shared" ca="1" si="12"/>
        <v>1</v>
      </c>
    </row>
    <row r="82" spans="1:15" ht="12.75" customHeight="1" x14ac:dyDescent="0.3">
      <c r="A82" s="43" t="s">
        <v>87</v>
      </c>
      <c r="B82" s="29">
        <v>722</v>
      </c>
      <c r="C82" s="30">
        <f t="shared" ca="1" si="15"/>
        <v>0</v>
      </c>
      <c r="D82" s="30">
        <f t="shared" ca="1" si="15"/>
        <v>1429.76</v>
      </c>
      <c r="E82" s="30">
        <f t="shared" ca="1" si="15"/>
        <v>114286</v>
      </c>
      <c r="F82" s="30">
        <f t="shared" ca="1" si="15"/>
        <v>14403936.24</v>
      </c>
      <c r="G82" s="30">
        <f t="shared" ca="1" si="15"/>
        <v>0</v>
      </c>
      <c r="H82" s="31">
        <f t="shared" ca="1" si="14"/>
        <v>14519652</v>
      </c>
      <c r="J82" s="32">
        <f t="shared" ca="1" si="12"/>
        <v>0</v>
      </c>
      <c r="K82" s="32">
        <f t="shared" ca="1" si="12"/>
        <v>9.8470679600309985E-5</v>
      </c>
      <c r="L82" s="32">
        <f t="shared" ca="1" si="12"/>
        <v>7.8711252859228302E-3</v>
      </c>
      <c r="M82" s="32">
        <f t="shared" ca="1" si="12"/>
        <v>0.99203040403447684</v>
      </c>
      <c r="N82" s="32">
        <f t="shared" ca="1" si="12"/>
        <v>0</v>
      </c>
      <c r="O82" s="40">
        <f t="shared" ca="1" si="12"/>
        <v>1</v>
      </c>
    </row>
    <row r="83" spans="1:15" ht="12.75" customHeight="1" x14ac:dyDescent="0.3">
      <c r="A83" s="43" t="s">
        <v>88</v>
      </c>
      <c r="B83" s="29">
        <v>725</v>
      </c>
      <c r="C83" s="30">
        <f t="shared" ca="1" si="15"/>
        <v>0</v>
      </c>
      <c r="D83" s="30">
        <f t="shared" ca="1" si="15"/>
        <v>20464858.609999999</v>
      </c>
      <c r="E83" s="30">
        <f t="shared" ca="1" si="15"/>
        <v>0</v>
      </c>
      <c r="F83" s="30">
        <f t="shared" ca="1" si="15"/>
        <v>8188176.2300000004</v>
      </c>
      <c r="G83" s="30">
        <f t="shared" ca="1" si="15"/>
        <v>0</v>
      </c>
      <c r="H83" s="31">
        <f t="shared" ca="1" si="14"/>
        <v>28653034.84</v>
      </c>
      <c r="J83" s="32">
        <f t="shared" ca="1" si="12"/>
        <v>0</v>
      </c>
      <c r="K83" s="32">
        <f t="shared" ca="1" si="12"/>
        <v>0.7142300536148023</v>
      </c>
      <c r="L83" s="32">
        <f t="shared" ca="1" si="12"/>
        <v>0</v>
      </c>
      <c r="M83" s="32">
        <f t="shared" ca="1" si="12"/>
        <v>0.28576994638519765</v>
      </c>
      <c r="N83" s="32">
        <f t="shared" ca="1" si="12"/>
        <v>0</v>
      </c>
      <c r="O83" s="40">
        <f t="shared" ca="1" si="12"/>
        <v>1</v>
      </c>
    </row>
    <row r="84" spans="1:15" ht="12.75" customHeight="1" x14ac:dyDescent="0.3">
      <c r="A84" s="43" t="s">
        <v>89</v>
      </c>
      <c r="B84" s="29">
        <v>726</v>
      </c>
      <c r="C84" s="30">
        <f t="shared" ca="1" si="15"/>
        <v>18318488.34</v>
      </c>
      <c r="D84" s="30">
        <f t="shared" ca="1" si="15"/>
        <v>222189191.14010412</v>
      </c>
      <c r="E84" s="30">
        <f t="shared" ca="1" si="15"/>
        <v>8980470.4600029998</v>
      </c>
      <c r="F84" s="30">
        <f t="shared" ca="1" si="15"/>
        <v>56723987.659891993</v>
      </c>
      <c r="G84" s="30">
        <f t="shared" ca="1" si="15"/>
        <v>-2225956.9500000002</v>
      </c>
      <c r="H84" s="31">
        <f t="shared" ca="1" si="14"/>
        <v>303986180.64999908</v>
      </c>
      <c r="J84" s="32">
        <f t="shared" ca="1" si="12"/>
        <v>6.0260924693453018E-2</v>
      </c>
      <c r="K84" s="32">
        <f t="shared" ca="1" si="12"/>
        <v>0.73091872355844467</v>
      </c>
      <c r="L84" s="32">
        <f t="shared" ca="1" si="12"/>
        <v>2.9542364198268785E-2</v>
      </c>
      <c r="M84" s="32">
        <f t="shared" ca="1" si="12"/>
        <v>0.18660054723080441</v>
      </c>
      <c r="N84" s="32">
        <f t="shared" ca="1" si="12"/>
        <v>-7.3225596809708363E-3</v>
      </c>
      <c r="O84" s="40">
        <f t="shared" ca="1" si="12"/>
        <v>1</v>
      </c>
    </row>
    <row r="85" spans="1:15" ht="12.75" customHeight="1" x14ac:dyDescent="0.3">
      <c r="A85" s="43" t="s">
        <v>90</v>
      </c>
      <c r="B85" s="29">
        <v>730</v>
      </c>
      <c r="C85" s="30">
        <f t="shared" ca="1" si="15"/>
        <v>80271279.334702432</v>
      </c>
      <c r="D85" s="30">
        <f t="shared" ca="1" si="15"/>
        <v>107342813.22999999</v>
      </c>
      <c r="E85" s="30">
        <f t="shared" ca="1" si="15"/>
        <v>16952168.739999998</v>
      </c>
      <c r="F85" s="30">
        <f t="shared" ca="1" si="15"/>
        <v>14196610.766999999</v>
      </c>
      <c r="G85" s="30">
        <f t="shared" ca="1" si="15"/>
        <v>29659355.081079412</v>
      </c>
      <c r="H85" s="31">
        <f t="shared" ca="1" si="14"/>
        <v>248422227.15278184</v>
      </c>
      <c r="J85" s="32">
        <f t="shared" ca="1" si="12"/>
        <v>0.3231243848616448</v>
      </c>
      <c r="K85" s="32">
        <f t="shared" ca="1" si="12"/>
        <v>0.43209826455658984</v>
      </c>
      <c r="L85" s="32">
        <f t="shared" ca="1" si="12"/>
        <v>6.8239339668967169E-2</v>
      </c>
      <c r="M85" s="32">
        <f t="shared" ca="1" si="12"/>
        <v>5.7147103661819111E-2</v>
      </c>
      <c r="N85" s="32">
        <f t="shared" ca="1" si="12"/>
        <v>0.11939090725097899</v>
      </c>
      <c r="O85" s="40">
        <f t="shared" ca="1" si="12"/>
        <v>1</v>
      </c>
    </row>
    <row r="86" spans="1:15" ht="12.75" customHeight="1" x14ac:dyDescent="0.3">
      <c r="A86" s="43" t="s">
        <v>91</v>
      </c>
      <c r="B86" s="29">
        <v>731</v>
      </c>
      <c r="C86" s="30">
        <f t="shared" ca="1" si="15"/>
        <v>311795.1100000001</v>
      </c>
      <c r="D86" s="30">
        <f t="shared" ca="1" si="15"/>
        <v>34366057.059723511</v>
      </c>
      <c r="E86" s="30">
        <f t="shared" ca="1" si="15"/>
        <v>1533593.8700060002</v>
      </c>
      <c r="F86" s="30">
        <f t="shared" ca="1" si="15"/>
        <v>7857484.5702703986</v>
      </c>
      <c r="G86" s="30">
        <f t="shared" ca="1" si="15"/>
        <v>0</v>
      </c>
      <c r="H86" s="31">
        <f t="shared" ca="1" si="14"/>
        <v>44068930.60999991</v>
      </c>
      <c r="J86" s="32">
        <f t="shared" ca="1" si="12"/>
        <v>7.0751685072487115E-3</v>
      </c>
      <c r="K86" s="32">
        <f t="shared" ca="1" si="12"/>
        <v>0.77982507367504239</v>
      </c>
      <c r="L86" s="32">
        <f t="shared" ca="1" si="12"/>
        <v>3.4799888465140212E-2</v>
      </c>
      <c r="M86" s="32">
        <f t="shared" ca="1" si="12"/>
        <v>0.17829986935256867</v>
      </c>
      <c r="N86" s="32">
        <f t="shared" ca="1" si="12"/>
        <v>0</v>
      </c>
      <c r="O86" s="40">
        <f t="shared" ca="1" si="12"/>
        <v>1</v>
      </c>
    </row>
    <row r="87" spans="1:15" ht="12.75" customHeight="1" x14ac:dyDescent="0.3">
      <c r="A87" s="43" t="s">
        <v>92</v>
      </c>
      <c r="B87" s="29">
        <v>732</v>
      </c>
      <c r="C87" s="30">
        <f t="shared" ca="1" si="15"/>
        <v>0</v>
      </c>
      <c r="D87" s="30">
        <f t="shared" ca="1" si="15"/>
        <v>0</v>
      </c>
      <c r="E87" s="30">
        <f t="shared" ca="1" si="15"/>
        <v>0</v>
      </c>
      <c r="F87" s="30">
        <f t="shared" ca="1" si="15"/>
        <v>0</v>
      </c>
      <c r="G87" s="30">
        <f t="shared" ca="1" si="15"/>
        <v>0</v>
      </c>
      <c r="H87" s="31">
        <f t="shared" ca="1" si="14"/>
        <v>0</v>
      </c>
      <c r="J87" s="32">
        <f t="shared" ca="1" si="12"/>
        <v>0</v>
      </c>
      <c r="K87" s="32">
        <f t="shared" ca="1" si="12"/>
        <v>0</v>
      </c>
      <c r="L87" s="32">
        <f t="shared" ca="1" si="12"/>
        <v>0</v>
      </c>
      <c r="M87" s="32">
        <f t="shared" ca="1" si="12"/>
        <v>0</v>
      </c>
      <c r="N87" s="32">
        <f t="shared" ca="1" si="12"/>
        <v>0</v>
      </c>
      <c r="O87" s="40">
        <f t="shared" ca="1" si="12"/>
        <v>0</v>
      </c>
    </row>
    <row r="88" spans="1:15" ht="12.75" customHeight="1" x14ac:dyDescent="0.3">
      <c r="A88" s="43" t="s">
        <v>93</v>
      </c>
      <c r="B88" s="29">
        <v>733</v>
      </c>
      <c r="C88" s="30">
        <f t="shared" ca="1" si="15"/>
        <v>200780811.888879</v>
      </c>
      <c r="D88" s="30">
        <f t="shared" ca="1" si="15"/>
        <v>802226696.16183329</v>
      </c>
      <c r="E88" s="30">
        <f t="shared" ca="1" si="15"/>
        <v>167119393.09999907</v>
      </c>
      <c r="F88" s="30">
        <f t="shared" ca="1" si="15"/>
        <v>828957136.5243659</v>
      </c>
      <c r="G88" s="30">
        <f t="shared" ca="1" si="15"/>
        <v>7991924.5</v>
      </c>
      <c r="H88" s="31">
        <f t="shared" ca="1" si="14"/>
        <v>2007075962.1750774</v>
      </c>
      <c r="J88" s="32">
        <f t="shared" ca="1" si="12"/>
        <v>0.10003647877447146</v>
      </c>
      <c r="K88" s="32">
        <f t="shared" ca="1" si="12"/>
        <v>0.39969921980055828</v>
      </c>
      <c r="L88" s="32">
        <f t="shared" ca="1" si="12"/>
        <v>8.3265106179086029E-2</v>
      </c>
      <c r="M88" s="32">
        <f t="shared" ca="1" si="12"/>
        <v>0.41301732079239356</v>
      </c>
      <c r="N88" s="32">
        <f t="shared" ca="1" si="12"/>
        <v>3.9818744534905965E-3</v>
      </c>
      <c r="O88" s="40">
        <f t="shared" ca="1" si="12"/>
        <v>1</v>
      </c>
    </row>
    <row r="89" spans="1:15" ht="12.75" customHeight="1" x14ac:dyDescent="0.3">
      <c r="A89" s="43" t="s">
        <v>94</v>
      </c>
      <c r="B89" s="29">
        <v>734</v>
      </c>
      <c r="C89" s="30">
        <f t="shared" ca="1" si="15"/>
        <v>21319032.719999999</v>
      </c>
      <c r="D89" s="30">
        <f t="shared" ca="1" si="15"/>
        <v>18991182.752292</v>
      </c>
      <c r="E89" s="30">
        <f t="shared" ca="1" si="15"/>
        <v>302751.16000000003</v>
      </c>
      <c r="F89" s="30">
        <f t="shared" ca="1" si="15"/>
        <v>8805166.8266080003</v>
      </c>
      <c r="G89" s="30">
        <f t="shared" ca="1" si="15"/>
        <v>0</v>
      </c>
      <c r="H89" s="31">
        <f t="shared" ca="1" si="14"/>
        <v>49418133.458899997</v>
      </c>
      <c r="J89" s="32">
        <f t="shared" ca="1" si="12"/>
        <v>0.43140101067820746</v>
      </c>
      <c r="K89" s="32">
        <f t="shared" ca="1" si="12"/>
        <v>0.38429583278548063</v>
      </c>
      <c r="L89" s="32">
        <f t="shared" ca="1" si="12"/>
        <v>6.1263171797411508E-3</v>
      </c>
      <c r="M89" s="32">
        <f t="shared" ca="1" si="12"/>
        <v>0.17817683935657078</v>
      </c>
      <c r="N89" s="32">
        <f t="shared" ca="1" si="12"/>
        <v>0</v>
      </c>
      <c r="O89" s="40">
        <f t="shared" ca="1" si="12"/>
        <v>1</v>
      </c>
    </row>
    <row r="90" spans="1:15" ht="12.75" customHeight="1" x14ac:dyDescent="0.3">
      <c r="A90" s="43" t="s">
        <v>95</v>
      </c>
      <c r="B90" s="29">
        <v>769</v>
      </c>
      <c r="C90" s="30">
        <f t="shared" ca="1" si="15"/>
        <v>0</v>
      </c>
      <c r="D90" s="30">
        <f t="shared" ca="1" si="15"/>
        <v>0</v>
      </c>
      <c r="E90" s="30">
        <f t="shared" ca="1" si="15"/>
        <v>0</v>
      </c>
      <c r="F90" s="30">
        <f t="shared" ca="1" si="15"/>
        <v>0</v>
      </c>
      <c r="G90" s="30">
        <f t="shared" ca="1" si="15"/>
        <v>0</v>
      </c>
      <c r="H90" s="31">
        <f t="shared" ca="1" si="14"/>
        <v>0</v>
      </c>
      <c r="J90" s="32">
        <f t="shared" ca="1" si="12"/>
        <v>0</v>
      </c>
      <c r="K90" s="32">
        <f t="shared" ca="1" si="12"/>
        <v>0</v>
      </c>
      <c r="L90" s="32">
        <f t="shared" ca="1" si="12"/>
        <v>0</v>
      </c>
      <c r="M90" s="32">
        <f t="shared" ca="1" si="12"/>
        <v>0</v>
      </c>
      <c r="N90" s="32">
        <f t="shared" ca="1" si="12"/>
        <v>0</v>
      </c>
      <c r="O90" s="40">
        <f t="shared" ca="1" si="12"/>
        <v>0</v>
      </c>
    </row>
    <row r="91" spans="1:15" ht="12.75" customHeight="1" x14ac:dyDescent="0.3">
      <c r="A91" s="43" t="s">
        <v>96</v>
      </c>
      <c r="B91" s="29">
        <v>770</v>
      </c>
      <c r="C91" s="30">
        <f t="shared" ca="1" si="15"/>
        <v>0</v>
      </c>
      <c r="D91" s="30">
        <f t="shared" ca="1" si="15"/>
        <v>0</v>
      </c>
      <c r="E91" s="30">
        <f t="shared" ca="1" si="15"/>
        <v>0</v>
      </c>
      <c r="F91" s="30">
        <f t="shared" ca="1" si="15"/>
        <v>0</v>
      </c>
      <c r="G91" s="30">
        <f t="shared" ca="1" si="15"/>
        <v>0</v>
      </c>
      <c r="H91" s="31">
        <f t="shared" ca="1" si="14"/>
        <v>0</v>
      </c>
      <c r="J91" s="32">
        <f t="shared" ca="1" si="12"/>
        <v>0</v>
      </c>
      <c r="K91" s="32">
        <f t="shared" ca="1" si="12"/>
        <v>0</v>
      </c>
      <c r="L91" s="32">
        <f t="shared" ca="1" si="12"/>
        <v>0</v>
      </c>
      <c r="M91" s="32">
        <f t="shared" ca="1" si="12"/>
        <v>0</v>
      </c>
      <c r="N91" s="32">
        <f t="shared" ca="1" si="12"/>
        <v>0</v>
      </c>
      <c r="O91" s="40">
        <f t="shared" ca="1" si="12"/>
        <v>0</v>
      </c>
    </row>
    <row r="92" spans="1:15" ht="12.75" customHeight="1" x14ac:dyDescent="0.3">
      <c r="A92" s="43" t="s">
        <v>97</v>
      </c>
      <c r="B92" s="29">
        <v>771</v>
      </c>
      <c r="C92" s="30">
        <f t="shared" ca="1" si="15"/>
        <v>47218549.503104001</v>
      </c>
      <c r="D92" s="30">
        <f t="shared" ca="1" si="15"/>
        <v>524535104.5707671</v>
      </c>
      <c r="E92" s="30">
        <f t="shared" ca="1" si="15"/>
        <v>68162397.486635</v>
      </c>
      <c r="F92" s="30">
        <f t="shared" ca="1" si="15"/>
        <v>743164041.36759388</v>
      </c>
      <c r="G92" s="30">
        <f t="shared" ca="1" si="15"/>
        <v>87171.72</v>
      </c>
      <c r="H92" s="31">
        <f ca="1">SUM(C92:G92)</f>
        <v>1383167264.6481001</v>
      </c>
      <c r="J92" s="32">
        <f t="shared" ca="1" si="12"/>
        <v>3.4137989460817059E-2</v>
      </c>
      <c r="K92" s="32">
        <f t="shared" ca="1" si="12"/>
        <v>0.37922752943709753</v>
      </c>
      <c r="L92" s="32">
        <f t="shared" ca="1" si="12"/>
        <v>4.9279938318939759E-2</v>
      </c>
      <c r="M92" s="32">
        <f t="shared" ca="1" si="12"/>
        <v>0.53729151951601939</v>
      </c>
      <c r="N92" s="32">
        <f t="shared" ca="1" si="12"/>
        <v>6.3023267126104151E-5</v>
      </c>
      <c r="O92" s="40">
        <f t="shared" ca="1" si="12"/>
        <v>1</v>
      </c>
    </row>
    <row r="93" spans="1:15" ht="12.75" customHeight="1" thickBot="1" x14ac:dyDescent="0.35">
      <c r="A93" s="46" t="s">
        <v>98</v>
      </c>
      <c r="B93" s="47"/>
      <c r="C93" s="41">
        <f ca="1">SUM(C79:C92)</f>
        <v>1543672243.1429639</v>
      </c>
      <c r="D93" s="41">
        <f ca="1">SUM(D79:D92)</f>
        <v>4363283817.4523144</v>
      </c>
      <c r="E93" s="41">
        <f ca="1">SUM(E79:E92)</f>
        <v>1329073528.8039622</v>
      </c>
      <c r="F93" s="41">
        <f ca="1">SUM(F79:F92)</f>
        <v>4705065997.506218</v>
      </c>
      <c r="G93" s="41">
        <f ca="1">SUM(G79:G92)</f>
        <v>412725107.59107947</v>
      </c>
      <c r="H93" s="41">
        <f ca="1">SUM(C93:G93)</f>
        <v>12353820694.496538</v>
      </c>
      <c r="J93" s="42">
        <f t="shared" ca="1" si="12"/>
        <v>0.12495504680836506</v>
      </c>
      <c r="K93" s="42">
        <f t="shared" ca="1" si="12"/>
        <v>0.35319306677294571</v>
      </c>
      <c r="L93" s="42">
        <f t="shared" ca="1" si="12"/>
        <v>0.10758400673534518</v>
      </c>
      <c r="M93" s="42">
        <f t="shared" ca="1" si="12"/>
        <v>0.38085917821377008</v>
      </c>
      <c r="N93" s="42">
        <f t="shared" ca="1" si="12"/>
        <v>3.3408701469573941E-2</v>
      </c>
      <c r="O93" s="42">
        <f t="shared" ca="1" si="12"/>
        <v>1</v>
      </c>
    </row>
    <row r="94" spans="1:15" ht="12.75" customHeight="1" x14ac:dyDescent="0.3">
      <c r="A94" s="43" t="s">
        <v>99</v>
      </c>
      <c r="B94" s="29">
        <v>707</v>
      </c>
      <c r="C94" s="30">
        <f t="shared" ref="C94:G99" ca="1" si="16">IFERROR(INDIRECT("'"&amp;C$6&amp;"'!"&amp;ADDRESS(MATCH(IF($C$4="Tüm Şirketler",9003,IF($C$4="Hayatdışı Sigorta Şirketleri",9000,9001)),INDIRECT("'"&amp;C$6&amp;"'!$B$1:$B$1095"),0),MATCH($B94,INDIRECT("'"&amp;C$6&amp;"'!5:5"),0))),0)</f>
        <v>0</v>
      </c>
      <c r="D94" s="30">
        <f t="shared" ca="1" si="16"/>
        <v>26950275.229999997</v>
      </c>
      <c r="E94" s="30">
        <f t="shared" ca="1" si="16"/>
        <v>11813409.010000002</v>
      </c>
      <c r="F94" s="30">
        <f t="shared" ca="1" si="16"/>
        <v>23027620.960000001</v>
      </c>
      <c r="G94" s="30">
        <f t="shared" ca="1" si="16"/>
        <v>0</v>
      </c>
      <c r="H94" s="31">
        <f t="shared" ref="H94:H133" ca="1" si="17">SUM(C94:G94)</f>
        <v>61791305.199999996</v>
      </c>
      <c r="J94" s="32">
        <f t="shared" ca="1" si="12"/>
        <v>0</v>
      </c>
      <c r="K94" s="32">
        <f t="shared" ca="1" si="12"/>
        <v>0.43614995900750125</v>
      </c>
      <c r="L94" s="32">
        <f t="shared" ca="1" si="12"/>
        <v>0.19118238353702879</v>
      </c>
      <c r="M94" s="32">
        <f t="shared" ca="1" si="12"/>
        <v>0.37266765745546998</v>
      </c>
      <c r="N94" s="32">
        <f t="shared" ca="1" si="12"/>
        <v>0</v>
      </c>
      <c r="O94" s="40">
        <f t="shared" ca="1" si="12"/>
        <v>1</v>
      </c>
    </row>
    <row r="95" spans="1:15" ht="12.75" customHeight="1" x14ac:dyDescent="0.3">
      <c r="A95" s="43" t="s">
        <v>100</v>
      </c>
      <c r="B95" s="29">
        <v>745</v>
      </c>
      <c r="C95" s="30">
        <f t="shared" ca="1" si="16"/>
        <v>0</v>
      </c>
      <c r="D95" s="30">
        <f t="shared" ca="1" si="16"/>
        <v>0</v>
      </c>
      <c r="E95" s="30">
        <f t="shared" ca="1" si="16"/>
        <v>0</v>
      </c>
      <c r="F95" s="30">
        <f t="shared" ca="1" si="16"/>
        <v>0</v>
      </c>
      <c r="G95" s="30">
        <f t="shared" ca="1" si="16"/>
        <v>0</v>
      </c>
      <c r="H95" s="31">
        <f t="shared" ca="1" si="17"/>
        <v>0</v>
      </c>
      <c r="J95" s="32">
        <f t="shared" ca="1" si="12"/>
        <v>0</v>
      </c>
      <c r="K95" s="32">
        <f t="shared" ca="1" si="12"/>
        <v>0</v>
      </c>
      <c r="L95" s="32">
        <f t="shared" ca="1" si="12"/>
        <v>0</v>
      </c>
      <c r="M95" s="32">
        <f t="shared" ca="1" si="12"/>
        <v>0</v>
      </c>
      <c r="N95" s="32">
        <f t="shared" ca="1" si="12"/>
        <v>0</v>
      </c>
      <c r="O95" s="40">
        <f t="shared" ca="1" si="12"/>
        <v>0</v>
      </c>
    </row>
    <row r="96" spans="1:15" ht="12.75" customHeight="1" x14ac:dyDescent="0.3">
      <c r="A96" s="43" t="s">
        <v>101</v>
      </c>
      <c r="B96" s="29">
        <v>746</v>
      </c>
      <c r="C96" s="30">
        <f t="shared" ca="1" si="16"/>
        <v>0</v>
      </c>
      <c r="D96" s="30">
        <f t="shared" ca="1" si="16"/>
        <v>0</v>
      </c>
      <c r="E96" s="30">
        <f t="shared" ca="1" si="16"/>
        <v>0</v>
      </c>
      <c r="F96" s="30">
        <f t="shared" ca="1" si="16"/>
        <v>0</v>
      </c>
      <c r="G96" s="30">
        <f t="shared" ca="1" si="16"/>
        <v>0</v>
      </c>
      <c r="H96" s="31">
        <f t="shared" ca="1" si="17"/>
        <v>0</v>
      </c>
      <c r="J96" s="32">
        <f t="shared" ca="1" si="12"/>
        <v>0</v>
      </c>
      <c r="K96" s="32">
        <f t="shared" ca="1" si="12"/>
        <v>0</v>
      </c>
      <c r="L96" s="32">
        <f t="shared" ca="1" si="12"/>
        <v>0</v>
      </c>
      <c r="M96" s="32">
        <f t="shared" ca="1" si="12"/>
        <v>0</v>
      </c>
      <c r="N96" s="32">
        <f t="shared" ca="1" si="12"/>
        <v>0</v>
      </c>
      <c r="O96" s="40">
        <f t="shared" ca="1" si="12"/>
        <v>0</v>
      </c>
    </row>
    <row r="97" spans="1:15" ht="12.75" customHeight="1" x14ac:dyDescent="0.3">
      <c r="A97" s="43" t="s">
        <v>102</v>
      </c>
      <c r="B97" s="29">
        <v>747</v>
      </c>
      <c r="C97" s="30">
        <f t="shared" ca="1" si="16"/>
        <v>139458.06</v>
      </c>
      <c r="D97" s="30">
        <f t="shared" ca="1" si="16"/>
        <v>0</v>
      </c>
      <c r="E97" s="30">
        <f t="shared" ca="1" si="16"/>
        <v>0</v>
      </c>
      <c r="F97" s="30">
        <f t="shared" ca="1" si="16"/>
        <v>0</v>
      </c>
      <c r="G97" s="30">
        <f t="shared" ca="1" si="16"/>
        <v>0</v>
      </c>
      <c r="H97" s="31">
        <f t="shared" ca="1" si="17"/>
        <v>139458.06</v>
      </c>
      <c r="J97" s="32">
        <f t="shared" ca="1" si="12"/>
        <v>1</v>
      </c>
      <c r="K97" s="32">
        <f t="shared" ca="1" si="12"/>
        <v>0</v>
      </c>
      <c r="L97" s="32">
        <f t="shared" ca="1" si="12"/>
        <v>0</v>
      </c>
      <c r="M97" s="32">
        <f t="shared" ca="1" si="12"/>
        <v>0</v>
      </c>
      <c r="N97" s="32">
        <f t="shared" ca="1" si="12"/>
        <v>0</v>
      </c>
      <c r="O97" s="40">
        <f t="shared" ca="1" si="12"/>
        <v>1</v>
      </c>
    </row>
    <row r="98" spans="1:15" ht="12.75" customHeight="1" x14ac:dyDescent="0.3">
      <c r="A98" s="43" t="s">
        <v>103</v>
      </c>
      <c r="B98" s="29">
        <v>755</v>
      </c>
      <c r="C98" s="30">
        <f t="shared" ca="1" si="16"/>
        <v>325665916.68958676</v>
      </c>
      <c r="D98" s="30">
        <f t="shared" ca="1" si="16"/>
        <v>199490543.86844426</v>
      </c>
      <c r="E98" s="30">
        <f t="shared" ca="1" si="16"/>
        <v>22244470.490000002</v>
      </c>
      <c r="F98" s="30">
        <f t="shared" ca="1" si="16"/>
        <v>1272761606.7592208</v>
      </c>
      <c r="G98" s="30">
        <f t="shared" ca="1" si="16"/>
        <v>3623537.879999999</v>
      </c>
      <c r="H98" s="31">
        <f t="shared" ca="1" si="17"/>
        <v>1823786075.687252</v>
      </c>
      <c r="J98" s="32">
        <f t="shared" ca="1" si="12"/>
        <v>0.17856585321656598</v>
      </c>
      <c r="K98" s="32">
        <f t="shared" ca="1" si="12"/>
        <v>0.10938264444927885</v>
      </c>
      <c r="L98" s="32">
        <f t="shared" ca="1" si="12"/>
        <v>1.2196863868267929E-2</v>
      </c>
      <c r="M98" s="32">
        <f t="shared" ca="1" si="12"/>
        <v>0.69786781669533793</v>
      </c>
      <c r="N98" s="32">
        <f t="shared" ca="1" si="12"/>
        <v>1.9868217705492413E-3</v>
      </c>
      <c r="O98" s="40">
        <f t="shared" ca="1" si="12"/>
        <v>1</v>
      </c>
    </row>
    <row r="99" spans="1:15" ht="12.75" customHeight="1" x14ac:dyDescent="0.3">
      <c r="A99" s="19" t="s">
        <v>104</v>
      </c>
      <c r="B99" s="20">
        <v>756</v>
      </c>
      <c r="C99" s="21">
        <f t="shared" ca="1" si="16"/>
        <v>56649821.746249996</v>
      </c>
      <c r="D99" s="21">
        <f t="shared" ca="1" si="16"/>
        <v>10558809.092234001</v>
      </c>
      <c r="E99" s="21">
        <f t="shared" ca="1" si="16"/>
        <v>687192.46944200038</v>
      </c>
      <c r="F99" s="21">
        <f t="shared" ca="1" si="16"/>
        <v>322817374.12285995</v>
      </c>
      <c r="G99" s="21">
        <f t="shared" ca="1" si="16"/>
        <v>7990881.9542393982</v>
      </c>
      <c r="H99" s="22">
        <f t="shared" ca="1" si="17"/>
        <v>398704079.38502538</v>
      </c>
      <c r="J99" s="23">
        <f t="shared" ca="1" si="12"/>
        <v>0.14208488118212534</v>
      </c>
      <c r="K99" s="23">
        <f t="shared" ca="1" si="12"/>
        <v>2.6482821817424753E-2</v>
      </c>
      <c r="L99" s="23">
        <f t="shared" ca="1" si="12"/>
        <v>1.7235651827338942E-3</v>
      </c>
      <c r="M99" s="23">
        <f t="shared" ca="1" si="12"/>
        <v>0.80966659438444766</v>
      </c>
      <c r="N99" s="23">
        <f t="shared" ca="1" si="12"/>
        <v>2.0042137433268312E-2</v>
      </c>
      <c r="O99" s="24">
        <f t="shared" ca="1" si="12"/>
        <v>1</v>
      </c>
    </row>
    <row r="100" spans="1:15" ht="12.75" customHeight="1" thickBot="1" x14ac:dyDescent="0.35">
      <c r="A100" s="48" t="s">
        <v>105</v>
      </c>
      <c r="B100" s="49"/>
      <c r="C100" s="26">
        <f ca="1">SUM(C94:C99)</f>
        <v>382455196.49583673</v>
      </c>
      <c r="D100" s="26">
        <f ca="1">SUM(D94:D99)</f>
        <v>236999628.19067824</v>
      </c>
      <c r="E100" s="26">
        <f ca="1">SUM(E94:E99)</f>
        <v>34745071.969442002</v>
      </c>
      <c r="F100" s="26">
        <f ca="1">SUM(F94:F99)</f>
        <v>1618606601.8420808</v>
      </c>
      <c r="G100" s="26">
        <f ca="1">SUM(G94:G99)</f>
        <v>11614419.834239397</v>
      </c>
      <c r="H100" s="26">
        <f t="shared" ca="1" si="17"/>
        <v>2284420918.3322773</v>
      </c>
      <c r="J100" s="27">
        <f t="shared" ca="1" si="12"/>
        <v>0.16741888214499673</v>
      </c>
      <c r="K100" s="27">
        <f t="shared" ca="1" si="12"/>
        <v>0.10374604184753214</v>
      </c>
      <c r="L100" s="27">
        <f t="shared" ca="1" si="12"/>
        <v>1.520957529788659E-2</v>
      </c>
      <c r="M100" s="27">
        <f t="shared" ca="1" si="12"/>
        <v>0.70854131515470942</v>
      </c>
      <c r="N100" s="27">
        <f t="shared" ca="1" si="12"/>
        <v>5.0841855548750658E-3</v>
      </c>
      <c r="O100" s="27">
        <f t="shared" ca="1" si="12"/>
        <v>1</v>
      </c>
    </row>
    <row r="101" spans="1:15" ht="12.75" customHeight="1" x14ac:dyDescent="0.3">
      <c r="A101" s="43" t="s">
        <v>106</v>
      </c>
      <c r="B101" s="29">
        <v>705</v>
      </c>
      <c r="C101" s="30">
        <f t="shared" ref="C101:G104" ca="1" si="18">IFERROR(INDIRECT("'"&amp;C$6&amp;"'!"&amp;ADDRESS(MATCH(IF($C$4="Tüm Şirketler",9003,IF($C$4="Hayatdışı Sigorta Şirketleri",9000,9001)),INDIRECT("'"&amp;C$6&amp;"'!$B$1:$B$1095"),0),MATCH($B101,INDIRECT("'"&amp;C$6&amp;"'!5:5"),0))),0)</f>
        <v>29490968.179999992</v>
      </c>
      <c r="D101" s="30">
        <f t="shared" ca="1" si="18"/>
        <v>129921037.52999997</v>
      </c>
      <c r="E101" s="30">
        <f t="shared" ca="1" si="18"/>
        <v>6479531.5500000007</v>
      </c>
      <c r="F101" s="30">
        <f t="shared" ca="1" si="18"/>
        <v>136141455.45999998</v>
      </c>
      <c r="G101" s="30">
        <f t="shared" ca="1" si="18"/>
        <v>0</v>
      </c>
      <c r="H101" s="31">
        <f t="shared" ca="1" si="17"/>
        <v>302032992.71999997</v>
      </c>
      <c r="J101" s="32">
        <f t="shared" ca="1" si="12"/>
        <v>9.764154542990483E-2</v>
      </c>
      <c r="K101" s="32">
        <f t="shared" ca="1" si="12"/>
        <v>0.43015511769087894</v>
      </c>
      <c r="L101" s="32">
        <f t="shared" ca="1" si="12"/>
        <v>2.1453058792179229E-2</v>
      </c>
      <c r="M101" s="32">
        <f t="shared" ca="1" si="12"/>
        <v>0.45075027808703688</v>
      </c>
      <c r="N101" s="32">
        <f t="shared" ca="1" si="12"/>
        <v>0</v>
      </c>
      <c r="O101" s="40">
        <f t="shared" ca="1" si="12"/>
        <v>1</v>
      </c>
    </row>
    <row r="102" spans="1:15" ht="12.75" customHeight="1" x14ac:dyDescent="0.3">
      <c r="A102" s="43" t="s">
        <v>107</v>
      </c>
      <c r="B102" s="29">
        <v>706</v>
      </c>
      <c r="C102" s="30">
        <f t="shared" ca="1" si="18"/>
        <v>3193716.65</v>
      </c>
      <c r="D102" s="30">
        <f t="shared" ca="1" si="18"/>
        <v>56731224.86999999</v>
      </c>
      <c r="E102" s="30">
        <f t="shared" ca="1" si="18"/>
        <v>0</v>
      </c>
      <c r="F102" s="30">
        <f t="shared" ca="1" si="18"/>
        <v>0</v>
      </c>
      <c r="G102" s="30">
        <f t="shared" ca="1" si="18"/>
        <v>0</v>
      </c>
      <c r="H102" s="31">
        <f t="shared" ca="1" si="17"/>
        <v>59924941.519999988</v>
      </c>
      <c r="J102" s="32">
        <f t="shared" ca="1" si="12"/>
        <v>5.3295281880819105E-2</v>
      </c>
      <c r="K102" s="32">
        <f t="shared" ca="1" si="12"/>
        <v>0.94670471811918089</v>
      </c>
      <c r="L102" s="32">
        <f t="shared" ca="1" si="12"/>
        <v>0</v>
      </c>
      <c r="M102" s="32">
        <f t="shared" ca="1" si="12"/>
        <v>0</v>
      </c>
      <c r="N102" s="32">
        <f t="shared" ca="1" si="12"/>
        <v>0</v>
      </c>
      <c r="O102" s="40">
        <f t="shared" ca="1" si="12"/>
        <v>1</v>
      </c>
    </row>
    <row r="103" spans="1:15" ht="12.75" customHeight="1" x14ac:dyDescent="0.3">
      <c r="A103" s="43" t="s">
        <v>108</v>
      </c>
      <c r="B103" s="29">
        <v>708</v>
      </c>
      <c r="C103" s="30">
        <f t="shared" ca="1" si="18"/>
        <v>1634285.71</v>
      </c>
      <c r="D103" s="30">
        <f t="shared" ca="1" si="18"/>
        <v>5314285.6900000004</v>
      </c>
      <c r="E103" s="30">
        <f t="shared" ca="1" si="18"/>
        <v>0</v>
      </c>
      <c r="F103" s="30">
        <f t="shared" ca="1" si="18"/>
        <v>4287270.4800000004</v>
      </c>
      <c r="G103" s="30">
        <f t="shared" ca="1" si="18"/>
        <v>0</v>
      </c>
      <c r="H103" s="31">
        <f t="shared" ca="1" si="17"/>
        <v>11235841.880000001</v>
      </c>
      <c r="J103" s="32">
        <f t="shared" ca="1" si="12"/>
        <v>0.14545289329044916</v>
      </c>
      <c r="K103" s="32">
        <f t="shared" ca="1" si="12"/>
        <v>0.47297619054781503</v>
      </c>
      <c r="L103" s="32">
        <f t="shared" ca="1" si="12"/>
        <v>0</v>
      </c>
      <c r="M103" s="32">
        <f t="shared" ca="1" si="12"/>
        <v>0.38157091616173583</v>
      </c>
      <c r="N103" s="32">
        <f t="shared" ca="1" si="12"/>
        <v>0</v>
      </c>
      <c r="O103" s="40">
        <f t="shared" ca="1" si="12"/>
        <v>1</v>
      </c>
    </row>
    <row r="104" spans="1:15" ht="12.75" customHeight="1" x14ac:dyDescent="0.3">
      <c r="A104" s="43" t="s">
        <v>109</v>
      </c>
      <c r="B104" s="29">
        <v>736</v>
      </c>
      <c r="C104" s="30">
        <f t="shared" ca="1" si="18"/>
        <v>8304613.9494211022</v>
      </c>
      <c r="D104" s="30">
        <f t="shared" ca="1" si="18"/>
        <v>42041976.09018793</v>
      </c>
      <c r="E104" s="30">
        <f t="shared" ca="1" si="18"/>
        <v>100265368.02014652</v>
      </c>
      <c r="F104" s="30">
        <f t="shared" ca="1" si="18"/>
        <v>91940154.928343937</v>
      </c>
      <c r="G104" s="30">
        <f t="shared" ca="1" si="18"/>
        <v>2328559.77</v>
      </c>
      <c r="H104" s="31">
        <f t="shared" ca="1" si="17"/>
        <v>244880672.75809953</v>
      </c>
      <c r="J104" s="32">
        <f t="shared" ca="1" si="12"/>
        <v>3.3912900744211237E-2</v>
      </c>
      <c r="K104" s="32">
        <f t="shared" ca="1" si="12"/>
        <v>0.17168352086209046</v>
      </c>
      <c r="L104" s="32">
        <f t="shared" ca="1" si="12"/>
        <v>0.40944582065564505</v>
      </c>
      <c r="M104" s="32">
        <f t="shared" ca="1" si="12"/>
        <v>0.37544880080905846</v>
      </c>
      <c r="N104" s="32">
        <f t="shared" ca="1" si="12"/>
        <v>9.5089569289946423E-3</v>
      </c>
      <c r="O104" s="40">
        <f t="shared" ca="1" si="12"/>
        <v>1</v>
      </c>
    </row>
    <row r="105" spans="1:15" ht="12.75" customHeight="1" thickBot="1" x14ac:dyDescent="0.35">
      <c r="A105" s="46" t="s">
        <v>110</v>
      </c>
      <c r="B105" s="47"/>
      <c r="C105" s="41">
        <f ca="1">C104+C102+C101+C103</f>
        <v>42623584.489421092</v>
      </c>
      <c r="D105" s="41">
        <f ca="1">D104+D102+D101+D103</f>
        <v>234008524.18018788</v>
      </c>
      <c r="E105" s="41">
        <f ca="1">E104+E102+E101+E103</f>
        <v>106744899.57014652</v>
      </c>
      <c r="F105" s="41">
        <f ca="1">F104+F102+F101+F103</f>
        <v>232368880.86834392</v>
      </c>
      <c r="G105" s="41">
        <f ca="1">G104+G102+G101+G103</f>
        <v>2328559.77</v>
      </c>
      <c r="H105" s="41">
        <f t="shared" ca="1" si="17"/>
        <v>618074448.87809932</v>
      </c>
      <c r="J105" s="42">
        <f t="shared" ca="1" si="12"/>
        <v>6.8961893776371908E-2</v>
      </c>
      <c r="K105" s="42">
        <f t="shared" ca="1" si="12"/>
        <v>0.37860895981859388</v>
      </c>
      <c r="L105" s="42">
        <f t="shared" ca="1" si="12"/>
        <v>0.17270556931111619</v>
      </c>
      <c r="M105" s="42">
        <f t="shared" ca="1" si="12"/>
        <v>0.37595613488007695</v>
      </c>
      <c r="N105" s="42">
        <f t="shared" ca="1" si="12"/>
        <v>3.7674422138412227E-3</v>
      </c>
      <c r="O105" s="42">
        <f t="shared" ca="1" si="12"/>
        <v>1</v>
      </c>
    </row>
    <row r="106" spans="1:15" ht="12.75" customHeight="1" x14ac:dyDescent="0.3">
      <c r="A106" s="13" t="s">
        <v>111</v>
      </c>
      <c r="B106" s="14">
        <v>702</v>
      </c>
      <c r="C106" s="15">
        <f t="shared" ref="C106:G114" ca="1" si="19">IFERROR(INDIRECT("'"&amp;C$6&amp;"'!"&amp;ADDRESS(MATCH(IF($C$4="Tüm Şirketler",9003,IF($C$4="Hayatdışı Sigorta Şirketleri",9000,9001)),INDIRECT("'"&amp;C$6&amp;"'!$B$1:$B$1095"),0),MATCH($B106,INDIRECT("'"&amp;C$6&amp;"'!5:5"),0))),0)</f>
        <v>593468193.68753457</v>
      </c>
      <c r="D106" s="15">
        <f t="shared" ca="1" si="19"/>
        <v>540782620.9463408</v>
      </c>
      <c r="E106" s="15">
        <f t="shared" ca="1" si="19"/>
        <v>105565929.229974</v>
      </c>
      <c r="F106" s="15">
        <f t="shared" ca="1" si="19"/>
        <v>2834488479.1108646</v>
      </c>
      <c r="G106" s="15">
        <f t="shared" ca="1" si="19"/>
        <v>58393331.8825</v>
      </c>
      <c r="H106" s="16">
        <f t="shared" ca="1" si="17"/>
        <v>4132698554.8572145</v>
      </c>
      <c r="J106" s="17">
        <f t="shared" ca="1" si="12"/>
        <v>0.14360306850593391</v>
      </c>
      <c r="K106" s="17">
        <f t="shared" ca="1" si="12"/>
        <v>0.13085460112031447</v>
      </c>
      <c r="L106" s="17">
        <f t="shared" ca="1" si="12"/>
        <v>2.5544067109830933E-2</v>
      </c>
      <c r="M106" s="17">
        <f t="shared" ca="1" si="12"/>
        <v>0.68586867430227971</v>
      </c>
      <c r="N106" s="17">
        <f t="shared" ca="1" si="12"/>
        <v>1.4129588961640949E-2</v>
      </c>
      <c r="O106" s="18">
        <f t="shared" ca="1" si="12"/>
        <v>1</v>
      </c>
    </row>
    <row r="107" spans="1:15" ht="12.75" customHeight="1" x14ac:dyDescent="0.3">
      <c r="A107" s="43" t="s">
        <v>112</v>
      </c>
      <c r="B107" s="29">
        <v>748</v>
      </c>
      <c r="C107" s="30">
        <f t="shared" ca="1" si="19"/>
        <v>0</v>
      </c>
      <c r="D107" s="30">
        <f t="shared" ca="1" si="19"/>
        <v>43289.78</v>
      </c>
      <c r="E107" s="30">
        <f t="shared" ca="1" si="19"/>
        <v>229693029.03999999</v>
      </c>
      <c r="F107" s="30">
        <f t="shared" ca="1" si="19"/>
        <v>2250</v>
      </c>
      <c r="G107" s="30">
        <f t="shared" ca="1" si="19"/>
        <v>0</v>
      </c>
      <c r="H107" s="31">
        <f t="shared" ca="1" si="17"/>
        <v>229738568.81999999</v>
      </c>
      <c r="J107" s="32">
        <f t="shared" ca="1" si="12"/>
        <v>0</v>
      </c>
      <c r="K107" s="32">
        <f t="shared" ca="1" si="12"/>
        <v>1.884306158184415E-4</v>
      </c>
      <c r="L107" s="32">
        <f t="shared" ca="1" si="12"/>
        <v>0.99980177564335881</v>
      </c>
      <c r="M107" s="32">
        <f t="shared" ca="1" si="12"/>
        <v>9.7937408226951803E-6</v>
      </c>
      <c r="N107" s="32">
        <f t="shared" ca="1" si="12"/>
        <v>0</v>
      </c>
      <c r="O107" s="40">
        <f t="shared" ca="1" si="12"/>
        <v>1</v>
      </c>
    </row>
    <row r="108" spans="1:15" ht="12.75" customHeight="1" x14ac:dyDescent="0.3">
      <c r="A108" s="43" t="s">
        <v>113</v>
      </c>
      <c r="B108" s="29">
        <v>749</v>
      </c>
      <c r="C108" s="30">
        <f t="shared" ca="1" si="19"/>
        <v>0</v>
      </c>
      <c r="D108" s="30">
        <f t="shared" ca="1" si="19"/>
        <v>0</v>
      </c>
      <c r="E108" s="30">
        <f t="shared" ca="1" si="19"/>
        <v>5204571.7699999996</v>
      </c>
      <c r="F108" s="30">
        <f t="shared" ca="1" si="19"/>
        <v>0</v>
      </c>
      <c r="G108" s="30">
        <f t="shared" ca="1" si="19"/>
        <v>0</v>
      </c>
      <c r="H108" s="31">
        <f t="shared" ca="1" si="17"/>
        <v>5204571.7699999996</v>
      </c>
      <c r="J108" s="32">
        <f t="shared" ref="J108:O133" ca="1" si="20">IF($H108=0,0,C108/$H108)</f>
        <v>0</v>
      </c>
      <c r="K108" s="32">
        <f t="shared" ca="1" si="20"/>
        <v>0</v>
      </c>
      <c r="L108" s="32">
        <f t="shared" ca="1" si="20"/>
        <v>1</v>
      </c>
      <c r="M108" s="32">
        <f t="shared" ca="1" si="20"/>
        <v>0</v>
      </c>
      <c r="N108" s="32">
        <f t="shared" ca="1" si="20"/>
        <v>0</v>
      </c>
      <c r="O108" s="40">
        <f t="shared" ca="1" si="20"/>
        <v>1</v>
      </c>
    </row>
    <row r="109" spans="1:15" ht="12.75" customHeight="1" x14ac:dyDescent="0.3">
      <c r="A109" s="43" t="s">
        <v>114</v>
      </c>
      <c r="B109" s="29">
        <v>752</v>
      </c>
      <c r="C109" s="30">
        <f t="shared" ca="1" si="19"/>
        <v>0</v>
      </c>
      <c r="D109" s="30">
        <f t="shared" ca="1" si="19"/>
        <v>0</v>
      </c>
      <c r="E109" s="30">
        <f t="shared" ca="1" si="19"/>
        <v>0</v>
      </c>
      <c r="F109" s="30">
        <f t="shared" ca="1" si="19"/>
        <v>0</v>
      </c>
      <c r="G109" s="30">
        <f t="shared" ca="1" si="19"/>
        <v>0</v>
      </c>
      <c r="H109" s="31">
        <f t="shared" ca="1" si="17"/>
        <v>0</v>
      </c>
      <c r="J109" s="32">
        <f t="shared" ca="1" si="20"/>
        <v>0</v>
      </c>
      <c r="K109" s="32">
        <f t="shared" ca="1" si="20"/>
        <v>0</v>
      </c>
      <c r="L109" s="32">
        <f t="shared" ca="1" si="20"/>
        <v>0</v>
      </c>
      <c r="M109" s="32">
        <f t="shared" ca="1" si="20"/>
        <v>0</v>
      </c>
      <c r="N109" s="32">
        <f t="shared" ca="1" si="20"/>
        <v>0</v>
      </c>
      <c r="O109" s="40">
        <f t="shared" ca="1" si="20"/>
        <v>0</v>
      </c>
    </row>
    <row r="110" spans="1:15" ht="12.75" customHeight="1" x14ac:dyDescent="0.3">
      <c r="A110" s="43" t="s">
        <v>115</v>
      </c>
      <c r="B110" s="29">
        <v>753</v>
      </c>
      <c r="C110" s="30">
        <f t="shared" ca="1" si="19"/>
        <v>0</v>
      </c>
      <c r="D110" s="30">
        <f t="shared" ca="1" si="19"/>
        <v>0</v>
      </c>
      <c r="E110" s="30">
        <f t="shared" ca="1" si="19"/>
        <v>0</v>
      </c>
      <c r="F110" s="30">
        <f t="shared" ca="1" si="19"/>
        <v>0</v>
      </c>
      <c r="G110" s="30">
        <f t="shared" ca="1" si="19"/>
        <v>0</v>
      </c>
      <c r="H110" s="31">
        <f t="shared" ca="1" si="17"/>
        <v>0</v>
      </c>
      <c r="J110" s="32">
        <f t="shared" ca="1" si="20"/>
        <v>0</v>
      </c>
      <c r="K110" s="32">
        <f t="shared" ca="1" si="20"/>
        <v>0</v>
      </c>
      <c r="L110" s="32">
        <f t="shared" ca="1" si="20"/>
        <v>0</v>
      </c>
      <c r="M110" s="32">
        <f t="shared" ca="1" si="20"/>
        <v>0</v>
      </c>
      <c r="N110" s="32">
        <f t="shared" ca="1" si="20"/>
        <v>0</v>
      </c>
      <c r="O110" s="40">
        <f t="shared" ca="1" si="20"/>
        <v>0</v>
      </c>
    </row>
    <row r="111" spans="1:15" ht="12.75" customHeight="1" x14ac:dyDescent="0.3">
      <c r="A111" s="43" t="s">
        <v>116</v>
      </c>
      <c r="B111" s="29">
        <v>754</v>
      </c>
      <c r="C111" s="30">
        <f t="shared" ca="1" si="19"/>
        <v>7521.44</v>
      </c>
      <c r="D111" s="30">
        <f t="shared" ca="1" si="19"/>
        <v>2210095.9400000004</v>
      </c>
      <c r="E111" s="30">
        <f t="shared" ca="1" si="19"/>
        <v>1530038.7</v>
      </c>
      <c r="F111" s="30">
        <f t="shared" ca="1" si="19"/>
        <v>128719.62</v>
      </c>
      <c r="G111" s="30">
        <f t="shared" ca="1" si="19"/>
        <v>0</v>
      </c>
      <c r="H111" s="31">
        <f t="shared" ca="1" si="17"/>
        <v>3876375.7</v>
      </c>
      <c r="J111" s="32">
        <f t="shared" ca="1" si="20"/>
        <v>1.9403279202271336E-3</v>
      </c>
      <c r="K111" s="32">
        <f t="shared" ca="1" si="20"/>
        <v>0.57014492687073659</v>
      </c>
      <c r="L111" s="32">
        <f t="shared" ca="1" si="20"/>
        <v>0.3947085675931773</v>
      </c>
      <c r="M111" s="32">
        <f t="shared" ca="1" si="20"/>
        <v>3.3206177615859062E-2</v>
      </c>
      <c r="N111" s="32">
        <f t="shared" ca="1" si="20"/>
        <v>0</v>
      </c>
      <c r="O111" s="40">
        <f t="shared" ca="1" si="20"/>
        <v>1</v>
      </c>
    </row>
    <row r="112" spans="1:15" ht="12.75" customHeight="1" x14ac:dyDescent="0.3">
      <c r="A112" s="43" t="s">
        <v>117</v>
      </c>
      <c r="B112" s="29">
        <v>757</v>
      </c>
      <c r="C112" s="30">
        <f t="shared" ca="1" si="19"/>
        <v>0</v>
      </c>
      <c r="D112" s="30">
        <f t="shared" ca="1" si="19"/>
        <v>940224.71999999799</v>
      </c>
      <c r="E112" s="30">
        <f t="shared" ca="1" si="19"/>
        <v>0</v>
      </c>
      <c r="F112" s="30">
        <f t="shared" ca="1" si="19"/>
        <v>0</v>
      </c>
      <c r="G112" s="30">
        <f t="shared" ca="1" si="19"/>
        <v>0</v>
      </c>
      <c r="H112" s="31">
        <f t="shared" ca="1" si="17"/>
        <v>940224.71999999799</v>
      </c>
      <c r="J112" s="32">
        <f t="shared" ca="1" si="20"/>
        <v>0</v>
      </c>
      <c r="K112" s="32">
        <f t="shared" ca="1" si="20"/>
        <v>1</v>
      </c>
      <c r="L112" s="32">
        <f t="shared" ca="1" si="20"/>
        <v>0</v>
      </c>
      <c r="M112" s="32">
        <f t="shared" ca="1" si="20"/>
        <v>0</v>
      </c>
      <c r="N112" s="32">
        <f t="shared" ca="1" si="20"/>
        <v>0</v>
      </c>
      <c r="O112" s="40">
        <f t="shared" ca="1" si="20"/>
        <v>1</v>
      </c>
    </row>
    <row r="113" spans="1:15" ht="12.75" customHeight="1" x14ac:dyDescent="0.3">
      <c r="A113" s="43" t="s">
        <v>118</v>
      </c>
      <c r="B113" s="29">
        <v>758</v>
      </c>
      <c r="C113" s="30">
        <f t="shared" ca="1" si="19"/>
        <v>7790.6000790000007</v>
      </c>
      <c r="D113" s="30">
        <f t="shared" ca="1" si="19"/>
        <v>2894448.470275999</v>
      </c>
      <c r="E113" s="30">
        <f t="shared" ca="1" si="19"/>
        <v>16319982.692681938</v>
      </c>
      <c r="F113" s="30">
        <f t="shared" ca="1" si="19"/>
        <v>575838.71060300001</v>
      </c>
      <c r="G113" s="30">
        <f t="shared" ca="1" si="19"/>
        <v>0</v>
      </c>
      <c r="H113" s="31">
        <f t="shared" ca="1" si="17"/>
        <v>19798060.473639935</v>
      </c>
      <c r="J113" s="32">
        <f t="shared" ca="1" si="20"/>
        <v>3.9350319640516152E-4</v>
      </c>
      <c r="K113" s="32">
        <f t="shared" ca="1" si="20"/>
        <v>0.14619858718634601</v>
      </c>
      <c r="L113" s="32">
        <f t="shared" ca="1" si="20"/>
        <v>0.82432229734883011</v>
      </c>
      <c r="M113" s="32">
        <f t="shared" ca="1" si="20"/>
        <v>2.908561226841885E-2</v>
      </c>
      <c r="N113" s="32">
        <f t="shared" ca="1" si="20"/>
        <v>0</v>
      </c>
      <c r="O113" s="40">
        <f t="shared" ca="1" si="20"/>
        <v>1</v>
      </c>
    </row>
    <row r="114" spans="1:15" ht="12.75" customHeight="1" x14ac:dyDescent="0.3">
      <c r="A114" s="43" t="s">
        <v>119</v>
      </c>
      <c r="B114" s="29">
        <v>759</v>
      </c>
      <c r="C114" s="30">
        <f t="shared" ca="1" si="19"/>
        <v>103630671.58</v>
      </c>
      <c r="D114" s="30">
        <f t="shared" ca="1" si="19"/>
        <v>201208577.04904777</v>
      </c>
      <c r="E114" s="30">
        <f t="shared" ca="1" si="19"/>
        <v>29389049.869999997</v>
      </c>
      <c r="F114" s="30">
        <f t="shared" ca="1" si="19"/>
        <v>40676749.690000005</v>
      </c>
      <c r="G114" s="30">
        <f t="shared" ca="1" si="19"/>
        <v>26371109.73</v>
      </c>
      <c r="H114" s="31">
        <f t="shared" ca="1" si="17"/>
        <v>401276157.91904777</v>
      </c>
      <c r="J114" s="32">
        <f t="shared" ca="1" si="20"/>
        <v>0.25825275071763953</v>
      </c>
      <c r="K114" s="32">
        <f t="shared" ca="1" si="20"/>
        <v>0.50142170940950592</v>
      </c>
      <c r="L114" s="32">
        <f t="shared" ca="1" si="20"/>
        <v>7.3238963466971924E-2</v>
      </c>
      <c r="M114" s="32">
        <f t="shared" ca="1" si="20"/>
        <v>0.10136846878953125</v>
      </c>
      <c r="N114" s="32">
        <f t="shared" ca="1" si="20"/>
        <v>6.5718107616351398E-2</v>
      </c>
      <c r="O114" s="40">
        <f t="shared" ca="1" si="20"/>
        <v>1</v>
      </c>
    </row>
    <row r="115" spans="1:15" ht="12.75" customHeight="1" thickBot="1" x14ac:dyDescent="0.35">
      <c r="A115" s="48" t="s">
        <v>120</v>
      </c>
      <c r="B115" s="49"/>
      <c r="C115" s="26">
        <f ca="1">SUM(C106:C114)</f>
        <v>697114177.30761373</v>
      </c>
      <c r="D115" s="26">
        <f ca="1">SUM(D106:D114)</f>
        <v>748079256.90566468</v>
      </c>
      <c r="E115" s="26">
        <f ca="1">SUM(E106:E114)</f>
        <v>387702601.30265594</v>
      </c>
      <c r="F115" s="26">
        <f ca="1">SUM(F106:F114)</f>
        <v>2875872037.1314678</v>
      </c>
      <c r="G115" s="26">
        <f ca="1">SUM(G106:G114)</f>
        <v>84764441.612499997</v>
      </c>
      <c r="H115" s="26">
        <f t="shared" ca="1" si="17"/>
        <v>4793532514.259902</v>
      </c>
      <c r="J115" s="27">
        <f t="shared" ca="1" si="20"/>
        <v>0.14542806901461997</v>
      </c>
      <c r="K115" s="27">
        <f t="shared" ca="1" si="20"/>
        <v>0.15606011947979129</v>
      </c>
      <c r="L115" s="27">
        <f t="shared" ca="1" si="20"/>
        <v>8.0880352881577425E-2</v>
      </c>
      <c r="M115" s="27">
        <f t="shared" ca="1" si="20"/>
        <v>0.59994837389258604</v>
      </c>
      <c r="N115" s="27">
        <f t="shared" ca="1" si="20"/>
        <v>1.76830847314253E-2</v>
      </c>
      <c r="O115" s="27">
        <f t="shared" ca="1" si="20"/>
        <v>1</v>
      </c>
    </row>
    <row r="116" spans="1:15" ht="12.75" customHeight="1" x14ac:dyDescent="0.3">
      <c r="A116" s="28" t="s">
        <v>121</v>
      </c>
      <c r="B116" s="29">
        <v>760</v>
      </c>
      <c r="C116" s="30">
        <f ca="1">IFERROR(INDIRECT("'"&amp;C$6&amp;"'!"&amp;ADDRESS(MATCH(IF($C$4="Tüm Şirketler",9003,IF($C$4="Hayatdışı Sigorta Şirketleri",9000,9001)),INDIRECT("'"&amp;C$6&amp;"'!$B$1:$B$1095"),0),MATCH($B116,INDIRECT("'"&amp;C$6&amp;"'!5:5"),0))),0)</f>
        <v>175580516.83699253</v>
      </c>
      <c r="D116" s="30">
        <f ca="1">IFERROR(INDIRECT("'"&amp;D$6&amp;"'!"&amp;ADDRESS(MATCH(IF($C$4="Tüm Şirketler",9003,IF($C$4="Hayatdışı Sigorta Şirketleri",9000,9001)),INDIRECT("'"&amp;D$6&amp;"'!$B$1:$B$1095"),0),MATCH($B116,INDIRECT("'"&amp;D$6&amp;"'!5:5"),0))),0)</f>
        <v>2467337512.215651</v>
      </c>
      <c r="E116" s="30">
        <f ca="1">IFERROR(INDIRECT("'"&amp;E$6&amp;"'!"&amp;ADDRESS(MATCH(IF($C$4="Tüm Şirketler",9003,IF($C$4="Hayatdışı Sigorta Şirketleri",9000,9001)),INDIRECT("'"&amp;E$6&amp;"'!$B$1:$B$1095"),0),MATCH($B116,INDIRECT("'"&amp;E$6&amp;"'!5:5"),0))),0)</f>
        <v>822211814.51571894</v>
      </c>
      <c r="F116" s="30">
        <f ca="1">IFERROR(INDIRECT("'"&amp;F$6&amp;"'!"&amp;ADDRESS(MATCH(IF($C$4="Tüm Şirketler",9003,IF($C$4="Hayatdışı Sigorta Şirketleri",9000,9001)),INDIRECT("'"&amp;F$6&amp;"'!$B$1:$B$1095"),0),MATCH($B116,INDIRECT("'"&amp;F$6&amp;"'!5:5"),0))),0)</f>
        <v>439507560.46358943</v>
      </c>
      <c r="G116" s="30">
        <f ca="1">IFERROR(INDIRECT("'"&amp;G$6&amp;"'!"&amp;ADDRESS(MATCH(IF($C$4="Tüm Şirketler",9003,IF($C$4="Hayatdışı Sigorta Şirketleri",9000,9001)),INDIRECT("'"&amp;G$6&amp;"'!$B$1:$B$1095"),0),MATCH($B116,INDIRECT("'"&amp;G$6&amp;"'!5:5"),0))),0)</f>
        <v>7065056.8000000603</v>
      </c>
      <c r="H116" s="31">
        <f t="shared" ca="1" si="17"/>
        <v>3911702460.8319521</v>
      </c>
      <c r="J116" s="32">
        <f t="shared" ca="1" si="20"/>
        <v>4.4885959143132162E-2</v>
      </c>
      <c r="K116" s="32">
        <f t="shared" ca="1" si="20"/>
        <v>0.63075797224385277</v>
      </c>
      <c r="L116" s="32">
        <f t="shared" ca="1" si="20"/>
        <v>0.21019283106232178</v>
      </c>
      <c r="M116" s="32">
        <f t="shared" ca="1" si="20"/>
        <v>0.11235710406514755</v>
      </c>
      <c r="N116" s="32">
        <f t="shared" ca="1" si="20"/>
        <v>1.8061334855456884E-3</v>
      </c>
      <c r="O116" s="40">
        <f t="shared" ca="1" si="20"/>
        <v>1</v>
      </c>
    </row>
    <row r="117" spans="1:15" ht="12.75" customHeight="1" thickBot="1" x14ac:dyDescent="0.35">
      <c r="A117" s="46" t="s">
        <v>122</v>
      </c>
      <c r="B117" s="47"/>
      <c r="C117" s="41">
        <f ca="1">C116</f>
        <v>175580516.83699253</v>
      </c>
      <c r="D117" s="41">
        <f ca="1">D116</f>
        <v>2467337512.215651</v>
      </c>
      <c r="E117" s="41">
        <f ca="1">E116</f>
        <v>822211814.51571894</v>
      </c>
      <c r="F117" s="41">
        <f ca="1">F116</f>
        <v>439507560.46358943</v>
      </c>
      <c r="G117" s="41">
        <f ca="1">G116</f>
        <v>7065056.8000000603</v>
      </c>
      <c r="H117" s="41">
        <f t="shared" ca="1" si="17"/>
        <v>3911702460.8319521</v>
      </c>
      <c r="J117" s="42">
        <f t="shared" ca="1" si="20"/>
        <v>4.4885959143132162E-2</v>
      </c>
      <c r="K117" s="42">
        <f t="shared" ca="1" si="20"/>
        <v>0.63075797224385277</v>
      </c>
      <c r="L117" s="42">
        <f t="shared" ca="1" si="20"/>
        <v>0.21019283106232178</v>
      </c>
      <c r="M117" s="42">
        <f t="shared" ca="1" si="20"/>
        <v>0.11235710406514755</v>
      </c>
      <c r="N117" s="42">
        <f t="shared" ca="1" si="20"/>
        <v>1.8061334855456884E-3</v>
      </c>
      <c r="O117" s="42">
        <f t="shared" ca="1" si="20"/>
        <v>1</v>
      </c>
    </row>
    <row r="118" spans="1:15" ht="12.75" customHeight="1" x14ac:dyDescent="0.3">
      <c r="A118" s="13" t="s">
        <v>123</v>
      </c>
      <c r="B118" s="14">
        <v>789</v>
      </c>
      <c r="C118" s="15">
        <f t="shared" ref="C118:G119" ca="1" si="21">IFERROR(INDIRECT("'"&amp;C$6&amp;"'!"&amp;ADDRESS(MATCH(IF($C$4="Tüm Şirketler",9003,IF($C$4="Hayatdışı Sigorta Şirketleri",9000,9001)),INDIRECT("'"&amp;C$6&amp;"'!$B$1:$B$1095"),0),MATCH($B118,INDIRECT("'"&amp;C$6&amp;"'!5:5"),0))),0)</f>
        <v>1396374.86</v>
      </c>
      <c r="D118" s="15">
        <f t="shared" ca="1" si="21"/>
        <v>1644887373.2900012</v>
      </c>
      <c r="E118" s="15">
        <f t="shared" ca="1" si="21"/>
        <v>1742794.91</v>
      </c>
      <c r="F118" s="15">
        <f t="shared" ca="1" si="21"/>
        <v>187731595.14999998</v>
      </c>
      <c r="G118" s="15">
        <f t="shared" ca="1" si="21"/>
        <v>2021566.28</v>
      </c>
      <c r="H118" s="16">
        <f t="shared" ca="1" si="17"/>
        <v>1837779704.490001</v>
      </c>
      <c r="J118" s="17">
        <f t="shared" ca="1" si="20"/>
        <v>7.5981623727176025E-4</v>
      </c>
      <c r="K118" s="17">
        <f t="shared" ca="1" si="20"/>
        <v>0.89504055859974307</v>
      </c>
      <c r="L118" s="17">
        <f t="shared" ca="1" si="20"/>
        <v>9.483154622624587E-4</v>
      </c>
      <c r="M118" s="17">
        <f t="shared" ca="1" si="20"/>
        <v>0.10215130501840917</v>
      </c>
      <c r="N118" s="17">
        <f t="shared" ca="1" si="20"/>
        <v>1.1000046823136517E-3</v>
      </c>
      <c r="O118" s="18">
        <f t="shared" ca="1" si="20"/>
        <v>1</v>
      </c>
    </row>
    <row r="119" spans="1:15" ht="12.75" customHeight="1" x14ac:dyDescent="0.3">
      <c r="A119" s="19" t="s">
        <v>124</v>
      </c>
      <c r="B119" s="20">
        <v>798</v>
      </c>
      <c r="C119" s="21">
        <f t="shared" ca="1" si="21"/>
        <v>1130.08</v>
      </c>
      <c r="D119" s="21">
        <f t="shared" ca="1" si="21"/>
        <v>423744</v>
      </c>
      <c r="E119" s="21">
        <f t="shared" ca="1" si="21"/>
        <v>0</v>
      </c>
      <c r="F119" s="21">
        <f t="shared" ca="1" si="21"/>
        <v>37872.270000000011</v>
      </c>
      <c r="G119" s="21">
        <f t="shared" ca="1" si="21"/>
        <v>0</v>
      </c>
      <c r="H119" s="22">
        <f t="shared" ca="1" si="17"/>
        <v>462746.35000000003</v>
      </c>
      <c r="J119" s="23">
        <f t="shared" ca="1" si="20"/>
        <v>2.4421154267343218E-3</v>
      </c>
      <c r="K119" s="23">
        <f t="shared" ca="1" si="20"/>
        <v>0.91571548862568009</v>
      </c>
      <c r="L119" s="23">
        <f t="shared" ca="1" si="20"/>
        <v>0</v>
      </c>
      <c r="M119" s="23">
        <f t="shared" ca="1" si="20"/>
        <v>8.1842395947585564E-2</v>
      </c>
      <c r="N119" s="23">
        <f t="shared" ca="1" si="20"/>
        <v>0</v>
      </c>
      <c r="O119" s="24">
        <f t="shared" ca="1" si="20"/>
        <v>1</v>
      </c>
    </row>
    <row r="120" spans="1:15" ht="12.75" customHeight="1" thickBot="1" x14ac:dyDescent="0.35">
      <c r="A120" s="48" t="s">
        <v>125</v>
      </c>
      <c r="B120" s="49"/>
      <c r="C120" s="26">
        <f ca="1">SUM(C118:C119)</f>
        <v>1397504.9400000002</v>
      </c>
      <c r="D120" s="26">
        <f ca="1">SUM(D118:D119)</f>
        <v>1645311117.2900012</v>
      </c>
      <c r="E120" s="26">
        <f ca="1">SUM(E118:E119)</f>
        <v>1742794.91</v>
      </c>
      <c r="F120" s="26">
        <f ca="1">SUM(F118:F119)</f>
        <v>187769467.41999999</v>
      </c>
      <c r="G120" s="26">
        <f ca="1">SUM(G118:G119)</f>
        <v>2021566.28</v>
      </c>
      <c r="H120" s="26">
        <f t="shared" ca="1" si="17"/>
        <v>1838242450.8400013</v>
      </c>
      <c r="J120" s="27">
        <f t="shared" ca="1" si="20"/>
        <v>7.6023972755138894E-4</v>
      </c>
      <c r="K120" s="27">
        <f t="shared" ca="1" si="20"/>
        <v>0.89504576316261297</v>
      </c>
      <c r="L120" s="27">
        <f t="shared" ca="1" si="20"/>
        <v>9.4807673993363287E-4</v>
      </c>
      <c r="M120" s="27">
        <f t="shared" ca="1" si="20"/>
        <v>0.10214619259510466</v>
      </c>
      <c r="N120" s="27">
        <f t="shared" ca="1" si="20"/>
        <v>1.0997277747971858E-3</v>
      </c>
      <c r="O120" s="27">
        <f t="shared" ca="1" si="20"/>
        <v>1</v>
      </c>
    </row>
    <row r="121" spans="1:15" ht="12.75" customHeight="1" x14ac:dyDescent="0.3">
      <c r="A121" s="13" t="s">
        <v>126</v>
      </c>
      <c r="B121" s="14">
        <v>790</v>
      </c>
      <c r="C121" s="15">
        <f t="shared" ref="C121:G129" ca="1" si="22">IFERROR(INDIRECT("'"&amp;C$6&amp;"'!"&amp;ADDRESS(MATCH(IF($C$4="Tüm Şirketler",9003,IF($C$4="Hayatdışı Sigorta Şirketleri",9000,9001)),INDIRECT("'"&amp;C$6&amp;"'!$B$1:$B$1095"),0),MATCH($B121,INDIRECT("'"&amp;C$6&amp;"'!5:5"),0))),0)</f>
        <v>16648851.399999999</v>
      </c>
      <c r="D121" s="15">
        <f t="shared" ca="1" si="22"/>
        <v>8323786.7099999925</v>
      </c>
      <c r="E121" s="15">
        <f t="shared" ca="1" si="22"/>
        <v>16415479.709999995</v>
      </c>
      <c r="F121" s="15">
        <f t="shared" ca="1" si="22"/>
        <v>1113615.29</v>
      </c>
      <c r="G121" s="15">
        <f t="shared" ca="1" si="22"/>
        <v>0</v>
      </c>
      <c r="H121" s="16">
        <f t="shared" ca="1" si="17"/>
        <v>42501733.109999985</v>
      </c>
      <c r="J121" s="17">
        <f t="shared" ca="1" si="20"/>
        <v>0.39172170595751044</v>
      </c>
      <c r="K121" s="17">
        <f t="shared" ca="1" si="20"/>
        <v>0.19584581853302208</v>
      </c>
      <c r="L121" s="17">
        <f t="shared" ca="1" si="20"/>
        <v>0.38623083128197644</v>
      </c>
      <c r="M121" s="17">
        <f t="shared" ca="1" si="20"/>
        <v>2.6201644227491137E-2</v>
      </c>
      <c r="N121" s="17">
        <f t="shared" ca="1" si="20"/>
        <v>0</v>
      </c>
      <c r="O121" s="18">
        <f t="shared" ca="1" si="20"/>
        <v>1</v>
      </c>
    </row>
    <row r="122" spans="1:15" ht="12.75" customHeight="1" x14ac:dyDescent="0.3">
      <c r="A122" s="43" t="s">
        <v>127</v>
      </c>
      <c r="B122" s="29">
        <v>791</v>
      </c>
      <c r="C122" s="30">
        <f t="shared" ca="1" si="22"/>
        <v>14644417696.114521</v>
      </c>
      <c r="D122" s="30">
        <f t="shared" ca="1" si="22"/>
        <v>15003179738.877102</v>
      </c>
      <c r="E122" s="30">
        <f t="shared" ca="1" si="22"/>
        <v>83409601493.51503</v>
      </c>
      <c r="F122" s="30">
        <f t="shared" ca="1" si="22"/>
        <v>900052586.7858001</v>
      </c>
      <c r="G122" s="30">
        <f t="shared" ca="1" si="22"/>
        <v>807967012.27990234</v>
      </c>
      <c r="H122" s="31">
        <f t="shared" ca="1" si="17"/>
        <v>114765218527.57236</v>
      </c>
      <c r="J122" s="32">
        <f t="shared" ca="1" si="20"/>
        <v>0.12760327461578613</v>
      </c>
      <c r="K122" s="32">
        <f t="shared" ca="1" si="20"/>
        <v>0.13072932663194106</v>
      </c>
      <c r="L122" s="32">
        <f t="shared" ca="1" si="20"/>
        <v>0.72678467016098491</v>
      </c>
      <c r="M122" s="32">
        <f t="shared" ca="1" si="20"/>
        <v>7.8425554216982763E-3</v>
      </c>
      <c r="N122" s="32">
        <f t="shared" ca="1" si="20"/>
        <v>7.0401731695896013E-3</v>
      </c>
      <c r="O122" s="40">
        <f t="shared" ca="1" si="20"/>
        <v>1</v>
      </c>
    </row>
    <row r="123" spans="1:15" ht="12.75" customHeight="1" x14ac:dyDescent="0.3">
      <c r="A123" s="43" t="s">
        <v>128</v>
      </c>
      <c r="B123" s="29">
        <v>792</v>
      </c>
      <c r="C123" s="30">
        <f t="shared" ca="1" si="22"/>
        <v>0</v>
      </c>
      <c r="D123" s="30">
        <f t="shared" ca="1" si="22"/>
        <v>0</v>
      </c>
      <c r="E123" s="30">
        <f t="shared" ca="1" si="22"/>
        <v>0</v>
      </c>
      <c r="F123" s="30">
        <f t="shared" ca="1" si="22"/>
        <v>0</v>
      </c>
      <c r="G123" s="30">
        <f t="shared" ca="1" si="22"/>
        <v>0</v>
      </c>
      <c r="H123" s="31">
        <f t="shared" ca="1" si="17"/>
        <v>0</v>
      </c>
      <c r="J123" s="32">
        <f t="shared" ca="1" si="20"/>
        <v>0</v>
      </c>
      <c r="K123" s="32">
        <f t="shared" ca="1" si="20"/>
        <v>0</v>
      </c>
      <c r="L123" s="32">
        <f t="shared" ca="1" si="20"/>
        <v>0</v>
      </c>
      <c r="M123" s="32">
        <f t="shared" ca="1" si="20"/>
        <v>0</v>
      </c>
      <c r="N123" s="32">
        <f t="shared" ca="1" si="20"/>
        <v>0</v>
      </c>
      <c r="O123" s="40">
        <f t="shared" ca="1" si="20"/>
        <v>0</v>
      </c>
    </row>
    <row r="124" spans="1:15" ht="12.75" customHeight="1" x14ac:dyDescent="0.3">
      <c r="A124" s="43" t="s">
        <v>129</v>
      </c>
      <c r="B124" s="29">
        <v>793</v>
      </c>
      <c r="C124" s="30">
        <f t="shared" ca="1" si="22"/>
        <v>0</v>
      </c>
      <c r="D124" s="30">
        <f t="shared" ca="1" si="22"/>
        <v>0</v>
      </c>
      <c r="E124" s="30">
        <f t="shared" ca="1" si="22"/>
        <v>0</v>
      </c>
      <c r="F124" s="30">
        <f t="shared" ca="1" si="22"/>
        <v>0</v>
      </c>
      <c r="G124" s="30">
        <f t="shared" ca="1" si="22"/>
        <v>0</v>
      </c>
      <c r="H124" s="31">
        <f t="shared" ca="1" si="17"/>
        <v>0</v>
      </c>
      <c r="J124" s="32">
        <f t="shared" ca="1" si="20"/>
        <v>0</v>
      </c>
      <c r="K124" s="32">
        <f t="shared" ca="1" si="20"/>
        <v>0</v>
      </c>
      <c r="L124" s="32">
        <f t="shared" ca="1" si="20"/>
        <v>0</v>
      </c>
      <c r="M124" s="32">
        <f t="shared" ca="1" si="20"/>
        <v>0</v>
      </c>
      <c r="N124" s="32">
        <f t="shared" ca="1" si="20"/>
        <v>0</v>
      </c>
      <c r="O124" s="40">
        <f t="shared" ca="1" si="20"/>
        <v>0</v>
      </c>
    </row>
    <row r="125" spans="1:15" ht="12.75" customHeight="1" x14ac:dyDescent="0.3">
      <c r="A125" s="43" t="s">
        <v>130</v>
      </c>
      <c r="B125" s="29">
        <v>794</v>
      </c>
      <c r="C125" s="30">
        <f t="shared" ca="1" si="22"/>
        <v>0</v>
      </c>
      <c r="D125" s="30">
        <f t="shared" ca="1" si="22"/>
        <v>0</v>
      </c>
      <c r="E125" s="30">
        <f t="shared" ca="1" si="22"/>
        <v>0</v>
      </c>
      <c r="F125" s="30">
        <f t="shared" ca="1" si="22"/>
        <v>0</v>
      </c>
      <c r="G125" s="30">
        <f t="shared" ca="1" si="22"/>
        <v>0</v>
      </c>
      <c r="H125" s="31">
        <f t="shared" ca="1" si="17"/>
        <v>0</v>
      </c>
      <c r="J125" s="32">
        <f t="shared" ca="1" si="20"/>
        <v>0</v>
      </c>
      <c r="K125" s="32">
        <f t="shared" ca="1" si="20"/>
        <v>0</v>
      </c>
      <c r="L125" s="32">
        <f t="shared" ca="1" si="20"/>
        <v>0</v>
      </c>
      <c r="M125" s="32">
        <f t="shared" ca="1" si="20"/>
        <v>0</v>
      </c>
      <c r="N125" s="32">
        <f t="shared" ca="1" si="20"/>
        <v>0</v>
      </c>
      <c r="O125" s="40">
        <f t="shared" ca="1" si="20"/>
        <v>0</v>
      </c>
    </row>
    <row r="126" spans="1:15" ht="12.75" customHeight="1" x14ac:dyDescent="0.3">
      <c r="A126" s="43" t="s">
        <v>131</v>
      </c>
      <c r="B126" s="29">
        <v>795</v>
      </c>
      <c r="C126" s="30">
        <f t="shared" ca="1" si="22"/>
        <v>0</v>
      </c>
      <c r="D126" s="30">
        <f t="shared" ca="1" si="22"/>
        <v>0</v>
      </c>
      <c r="E126" s="30">
        <f t="shared" ca="1" si="22"/>
        <v>0</v>
      </c>
      <c r="F126" s="30">
        <f t="shared" ca="1" si="22"/>
        <v>0</v>
      </c>
      <c r="G126" s="30">
        <f t="shared" ca="1" si="22"/>
        <v>0</v>
      </c>
      <c r="H126" s="31">
        <f t="shared" ca="1" si="17"/>
        <v>0</v>
      </c>
      <c r="J126" s="32">
        <f t="shared" ca="1" si="20"/>
        <v>0</v>
      </c>
      <c r="K126" s="32">
        <f t="shared" ca="1" si="20"/>
        <v>0</v>
      </c>
      <c r="L126" s="32">
        <f t="shared" ca="1" si="20"/>
        <v>0</v>
      </c>
      <c r="M126" s="32">
        <f t="shared" ca="1" si="20"/>
        <v>0</v>
      </c>
      <c r="N126" s="32">
        <f t="shared" ca="1" si="20"/>
        <v>0</v>
      </c>
      <c r="O126" s="40">
        <f t="shared" ca="1" si="20"/>
        <v>0</v>
      </c>
    </row>
    <row r="127" spans="1:15" ht="12.75" customHeight="1" x14ac:dyDescent="0.3">
      <c r="A127" s="43" t="s">
        <v>20</v>
      </c>
      <c r="B127" s="29">
        <v>796</v>
      </c>
      <c r="C127" s="30">
        <f t="shared" ca="1" si="22"/>
        <v>0</v>
      </c>
      <c r="D127" s="30">
        <f t="shared" ca="1" si="22"/>
        <v>0</v>
      </c>
      <c r="E127" s="30">
        <f t="shared" ca="1" si="22"/>
        <v>0</v>
      </c>
      <c r="F127" s="30">
        <f t="shared" ca="1" si="22"/>
        <v>0</v>
      </c>
      <c r="G127" s="30">
        <f t="shared" ca="1" si="22"/>
        <v>0</v>
      </c>
      <c r="H127" s="31">
        <f t="shared" ca="1" si="17"/>
        <v>0</v>
      </c>
      <c r="J127" s="32">
        <f t="shared" ca="1" si="20"/>
        <v>0</v>
      </c>
      <c r="K127" s="32">
        <f t="shared" ca="1" si="20"/>
        <v>0</v>
      </c>
      <c r="L127" s="32">
        <f t="shared" ca="1" si="20"/>
        <v>0</v>
      </c>
      <c r="M127" s="32">
        <f t="shared" ca="1" si="20"/>
        <v>0</v>
      </c>
      <c r="N127" s="32">
        <f t="shared" ca="1" si="20"/>
        <v>0</v>
      </c>
      <c r="O127" s="40">
        <f t="shared" ca="1" si="20"/>
        <v>0</v>
      </c>
    </row>
    <row r="128" spans="1:15" ht="12.75" customHeight="1" x14ac:dyDescent="0.3">
      <c r="A128" s="43" t="s">
        <v>21</v>
      </c>
      <c r="B128" s="29">
        <v>797</v>
      </c>
      <c r="C128" s="30">
        <f t="shared" ca="1" si="22"/>
        <v>0</v>
      </c>
      <c r="D128" s="30">
        <f t="shared" ca="1" si="22"/>
        <v>0</v>
      </c>
      <c r="E128" s="30">
        <f t="shared" ca="1" si="22"/>
        <v>0</v>
      </c>
      <c r="F128" s="30">
        <f t="shared" ca="1" si="22"/>
        <v>0</v>
      </c>
      <c r="G128" s="30">
        <f t="shared" ca="1" si="22"/>
        <v>0</v>
      </c>
      <c r="H128" s="31">
        <f t="shared" ca="1" si="17"/>
        <v>0</v>
      </c>
      <c r="J128" s="32">
        <f t="shared" ca="1" si="20"/>
        <v>0</v>
      </c>
      <c r="K128" s="32">
        <f t="shared" ca="1" si="20"/>
        <v>0</v>
      </c>
      <c r="L128" s="32">
        <f t="shared" ca="1" si="20"/>
        <v>0</v>
      </c>
      <c r="M128" s="32">
        <f t="shared" ca="1" si="20"/>
        <v>0</v>
      </c>
      <c r="N128" s="32">
        <f t="shared" ca="1" si="20"/>
        <v>0</v>
      </c>
      <c r="O128" s="40">
        <f t="shared" ca="1" si="20"/>
        <v>0</v>
      </c>
    </row>
    <row r="129" spans="1:15" ht="13.8" x14ac:dyDescent="0.3">
      <c r="A129" s="43" t="s">
        <v>132</v>
      </c>
      <c r="B129" s="29">
        <v>799</v>
      </c>
      <c r="C129" s="30">
        <f t="shared" ca="1" si="22"/>
        <v>0</v>
      </c>
      <c r="D129" s="30">
        <f t="shared" ca="1" si="22"/>
        <v>0</v>
      </c>
      <c r="E129" s="30">
        <f t="shared" ca="1" si="22"/>
        <v>0</v>
      </c>
      <c r="F129" s="30">
        <f t="shared" ca="1" si="22"/>
        <v>0</v>
      </c>
      <c r="G129" s="30">
        <f t="shared" ca="1" si="22"/>
        <v>0</v>
      </c>
      <c r="H129" s="31">
        <f t="shared" ca="1" si="17"/>
        <v>0</v>
      </c>
      <c r="J129" s="32">
        <f t="shared" ca="1" si="20"/>
        <v>0</v>
      </c>
      <c r="K129" s="32">
        <f t="shared" ca="1" si="20"/>
        <v>0</v>
      </c>
      <c r="L129" s="32">
        <f t="shared" ca="1" si="20"/>
        <v>0</v>
      </c>
      <c r="M129" s="32">
        <f t="shared" ca="1" si="20"/>
        <v>0</v>
      </c>
      <c r="N129" s="32">
        <f t="shared" ca="1" si="20"/>
        <v>0</v>
      </c>
      <c r="O129" s="40">
        <f t="shared" ca="1" si="20"/>
        <v>0</v>
      </c>
    </row>
    <row r="130" spans="1:15" ht="14.4" thickBot="1" x14ac:dyDescent="0.35">
      <c r="A130" s="48" t="s">
        <v>133</v>
      </c>
      <c r="B130" s="49"/>
      <c r="C130" s="26">
        <f ca="1">SUM(C121:C129)</f>
        <v>14661066547.514521</v>
      </c>
      <c r="D130" s="26">
        <f ca="1">SUM(D121:D129)</f>
        <v>15011503525.587101</v>
      </c>
      <c r="E130" s="26">
        <f ca="1">SUM(E121:E129)</f>
        <v>83426016973.225037</v>
      </c>
      <c r="F130" s="26">
        <f ca="1">SUM(F121:F129)</f>
        <v>901166202.07580006</v>
      </c>
      <c r="G130" s="26">
        <f ca="1">SUM(G121:G129)</f>
        <v>807967012.27990234</v>
      </c>
      <c r="H130" s="26">
        <f t="shared" ca="1" si="17"/>
        <v>114807720260.68237</v>
      </c>
      <c r="J130" s="27">
        <f t="shared" ca="1" si="20"/>
        <v>0.12770105106368376</v>
      </c>
      <c r="K130" s="27">
        <f t="shared" ca="1" si="20"/>
        <v>0.13075343270907205</v>
      </c>
      <c r="L130" s="27">
        <f t="shared" ca="1" si="20"/>
        <v>0.72665859738176097</v>
      </c>
      <c r="M130" s="27">
        <f t="shared" ca="1" si="20"/>
        <v>7.8493519427928048E-3</v>
      </c>
      <c r="N130" s="27">
        <f t="shared" ca="1" si="20"/>
        <v>7.0375669026902779E-3</v>
      </c>
      <c r="O130" s="27">
        <f t="shared" ca="1" si="20"/>
        <v>1</v>
      </c>
    </row>
    <row r="131" spans="1:15" ht="13.8" x14ac:dyDescent="0.3">
      <c r="A131" s="50" t="s">
        <v>134</v>
      </c>
      <c r="B131" s="51">
        <v>9000</v>
      </c>
      <c r="C131" s="52">
        <f ca="1">C12+C24+C27+C29+C31+C35+C38+C50+C69+C74+C76+C78+C93+C100+C105+C115+C117+C120</f>
        <v>70300389077.573654</v>
      </c>
      <c r="D131" s="52">
        <f ca="1">D12+D24+D27+D29+D31+D35+D38+D50+D69+D74+D76+D78+D93+D100+D105+D115+D117+D120</f>
        <v>350325105807.41577</v>
      </c>
      <c r="E131" s="52">
        <f ca="1">E12+E24+E27+E29+E31+E35+E38+E50+E69+E74+E76+E78+E93+E100+E105+E115+E117+E120</f>
        <v>87202549980.235626</v>
      </c>
      <c r="F131" s="52">
        <f ca="1">F12+F24+F27+F29+F31+F35+F38+F50+F69+F74+F76+F78+F93+F100+F105+F115+F117+F120</f>
        <v>108291085322.85446</v>
      </c>
      <c r="G131" s="52">
        <f ca="1">G12+G24+G27+G29+G31+G35+G38+G50+G69+G74+G76+G78+G93+G100+G105+G115+G117+G120</f>
        <v>12925026624.371984</v>
      </c>
      <c r="H131" s="52">
        <f t="shared" ca="1" si="17"/>
        <v>629044156812.45154</v>
      </c>
      <c r="J131" s="53">
        <f t="shared" ca="1" si="20"/>
        <v>0.11175747889274742</v>
      </c>
      <c r="K131" s="53">
        <f t="shared" ca="1" si="20"/>
        <v>0.5569165566732458</v>
      </c>
      <c r="L131" s="53">
        <f t="shared" ca="1" si="20"/>
        <v>0.13862707257645654</v>
      </c>
      <c r="M131" s="53">
        <f t="shared" ca="1" si="20"/>
        <v>0.17215180230207791</v>
      </c>
      <c r="N131" s="53">
        <f t="shared" ca="1" si="20"/>
        <v>2.054708955547227E-2</v>
      </c>
      <c r="O131" s="53">
        <f t="shared" ca="1" si="20"/>
        <v>1</v>
      </c>
    </row>
    <row r="132" spans="1:15" ht="13.8" x14ac:dyDescent="0.3">
      <c r="A132" s="54" t="s">
        <v>135</v>
      </c>
      <c r="B132" s="55">
        <v>9001</v>
      </c>
      <c r="C132" s="56">
        <f ca="1">+C130</f>
        <v>14661066547.514521</v>
      </c>
      <c r="D132" s="56">
        <f ca="1">+D130</f>
        <v>15011503525.587101</v>
      </c>
      <c r="E132" s="56">
        <f ca="1">+E130</f>
        <v>83426016973.225037</v>
      </c>
      <c r="F132" s="56">
        <f ca="1">+F130</f>
        <v>901166202.07580006</v>
      </c>
      <c r="G132" s="56">
        <f ca="1">+G130</f>
        <v>807967012.27990234</v>
      </c>
      <c r="H132" s="56">
        <f t="shared" ca="1" si="17"/>
        <v>114807720260.68237</v>
      </c>
      <c r="J132" s="57">
        <f t="shared" ca="1" si="20"/>
        <v>0.12770105106368376</v>
      </c>
      <c r="K132" s="57">
        <f t="shared" ca="1" si="20"/>
        <v>0.13075343270907205</v>
      </c>
      <c r="L132" s="57">
        <f t="shared" ca="1" si="20"/>
        <v>0.72665859738176097</v>
      </c>
      <c r="M132" s="57">
        <f t="shared" ca="1" si="20"/>
        <v>7.8493519427928048E-3</v>
      </c>
      <c r="N132" s="57">
        <f t="shared" ca="1" si="20"/>
        <v>7.0375669026902779E-3</v>
      </c>
      <c r="O132" s="57">
        <f t="shared" ca="1" si="20"/>
        <v>1</v>
      </c>
    </row>
    <row r="133" spans="1:15" ht="14.4" thickBot="1" x14ac:dyDescent="0.35">
      <c r="A133" s="58" t="s">
        <v>136</v>
      </c>
      <c r="B133" s="59">
        <v>9002</v>
      </c>
      <c r="C133" s="60">
        <f ca="1">+C131+C132</f>
        <v>84961455625.088181</v>
      </c>
      <c r="D133" s="60">
        <f ca="1">+D131+D132</f>
        <v>365336609333.00287</v>
      </c>
      <c r="E133" s="60">
        <f ca="1">+E131+E132</f>
        <v>170628566953.46066</v>
      </c>
      <c r="F133" s="60">
        <f ca="1">+F131+F132</f>
        <v>109192251524.93027</v>
      </c>
      <c r="G133" s="60">
        <f ca="1">+G131+G132</f>
        <v>13732993636.651886</v>
      </c>
      <c r="H133" s="60">
        <f t="shared" ca="1" si="17"/>
        <v>743851877073.13391</v>
      </c>
      <c r="J133" s="61">
        <f t="shared" ca="1" si="20"/>
        <v>0.11421824457765663</v>
      </c>
      <c r="K133" s="61">
        <f t="shared" ca="1" si="20"/>
        <v>0.49114161111014276</v>
      </c>
      <c r="L133" s="61">
        <f t="shared" ca="1" si="20"/>
        <v>0.22938513998894544</v>
      </c>
      <c r="M133" s="61">
        <f t="shared" ca="1" si="20"/>
        <v>0.14679300394397568</v>
      </c>
      <c r="N133" s="61">
        <f t="shared" ca="1" si="20"/>
        <v>1.8462000379279392E-2</v>
      </c>
      <c r="O133" s="61">
        <f t="shared" ca="1" si="20"/>
        <v>1</v>
      </c>
    </row>
    <row r="135" spans="1:15" s="85" customFormat="1" x14ac:dyDescent="0.25">
      <c r="A135" s="84" t="s">
        <v>355</v>
      </c>
      <c r="B135" s="84"/>
    </row>
    <row r="136" spans="1:15" s="85" customFormat="1" x14ac:dyDescent="0.25">
      <c r="A136" s="84" t="s">
        <v>356</v>
      </c>
      <c r="B136" s="84"/>
    </row>
    <row r="137" spans="1:15" s="85" customFormat="1" x14ac:dyDescent="0.25">
      <c r="A137" s="84" t="s">
        <v>357</v>
      </c>
      <c r="B137" s="84"/>
    </row>
    <row r="138" spans="1:15" s="85" customFormat="1" x14ac:dyDescent="0.25">
      <c r="A138" s="84"/>
      <c r="B138" s="84"/>
    </row>
    <row r="139" spans="1:15" s="85" customFormat="1" x14ac:dyDescent="0.25">
      <c r="A139" s="84" t="s">
        <v>358</v>
      </c>
      <c r="B139" s="84"/>
    </row>
  </sheetData>
  <mergeCells count="17">
    <mergeCell ref="A38:B38"/>
    <mergeCell ref="E1:F1"/>
    <mergeCell ref="C4:H4"/>
    <mergeCell ref="J4:O4"/>
    <mergeCell ref="C5:H5"/>
    <mergeCell ref="J5:O5"/>
    <mergeCell ref="A12:B12"/>
    <mergeCell ref="A24:B24"/>
    <mergeCell ref="A27:B27"/>
    <mergeCell ref="A29:B29"/>
    <mergeCell ref="A31:B31"/>
    <mergeCell ref="A35:B35"/>
    <mergeCell ref="A50:B50"/>
    <mergeCell ref="A69:B69"/>
    <mergeCell ref="A74:B74"/>
    <mergeCell ref="A76:B76"/>
    <mergeCell ref="A78:B78"/>
  </mergeCells>
  <dataValidations count="1">
    <dataValidation type="list" allowBlank="1" showInputMessage="1" showErrorMessage="1" sqref="C4:H4" xr:uid="{12F951F8-70EC-4F5F-B212-BFF899F82238}">
      <formula1>"TÜM ŞİRKETLER,HAYATDIŞI SİGORTA ŞİRKETLERİ,HAYAT VE EMEKLİLİK ŞİRKETLERİ"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696A-4FF3-40FE-BFC0-4D8EE91AC6B3}">
  <sheetPr>
    <tabColor theme="2" tint="-0.499984740745262"/>
  </sheetPr>
  <dimension ref="A1:DD9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D4" sqref="D4:I4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2.109375" style="3" customWidth="1"/>
    <col min="11" max="16" width="15.6640625" style="3" customWidth="1"/>
    <col min="17" max="17" width="12.88671875" style="3" customWidth="1"/>
    <col min="18" max="18" width="14.109375" style="3" customWidth="1"/>
    <col min="19" max="92" width="9.109375" style="3"/>
    <col min="93" max="93" width="9.109375" style="62"/>
    <col min="94" max="94" width="9.109375" style="62" customWidth="1"/>
    <col min="95" max="104" width="9.109375" style="62"/>
    <col min="105" max="106" width="9.109375" style="67"/>
    <col min="107" max="108" width="9.109375" style="62"/>
    <col min="109" max="16384" width="9.109375" style="3"/>
  </cols>
  <sheetData>
    <row r="1" spans="1:96" ht="15" customHeight="1" x14ac:dyDescent="0.3">
      <c r="A1" s="1" t="s">
        <v>0</v>
      </c>
      <c r="B1" s="2"/>
      <c r="C1" s="2"/>
      <c r="F1" s="76" t="s">
        <v>1</v>
      </c>
      <c r="G1" s="77"/>
    </row>
    <row r="2" spans="1:96" ht="15" customHeight="1" x14ac:dyDescent="0.3">
      <c r="A2" s="1" t="s">
        <v>137</v>
      </c>
      <c r="B2" s="2"/>
      <c r="C2" s="2"/>
    </row>
    <row r="3" spans="1:96" ht="15" customHeight="1" x14ac:dyDescent="0.3">
      <c r="A3" s="4" t="s">
        <v>354</v>
      </c>
      <c r="B3" s="2"/>
      <c r="C3" s="2"/>
      <c r="CQ3" s="62" t="s">
        <v>138</v>
      </c>
      <c r="CR3" s="62">
        <v>701</v>
      </c>
    </row>
    <row r="4" spans="1:96" ht="22.5" customHeight="1" x14ac:dyDescent="0.25">
      <c r="D4" s="78" t="s">
        <v>139</v>
      </c>
      <c r="E4" s="79"/>
      <c r="F4" s="79"/>
      <c r="G4" s="79"/>
      <c r="H4" s="79"/>
      <c r="I4" s="80"/>
      <c r="K4" s="78" t="str">
        <f>D4</f>
        <v>715-Zorunlu Trafik (Yeşil Kart Hariç)</v>
      </c>
      <c r="L4" s="79"/>
      <c r="M4" s="79"/>
      <c r="N4" s="79"/>
      <c r="O4" s="79"/>
      <c r="P4" s="80"/>
      <c r="CQ4" s="62" t="s">
        <v>140</v>
      </c>
      <c r="CR4" s="62">
        <v>702</v>
      </c>
    </row>
    <row r="5" spans="1:96" ht="22.5" customHeight="1" x14ac:dyDescent="0.25">
      <c r="D5" s="78" t="s">
        <v>4</v>
      </c>
      <c r="E5" s="79"/>
      <c r="F5" s="79"/>
      <c r="G5" s="79"/>
      <c r="H5" s="79"/>
      <c r="I5" s="80"/>
      <c r="K5" s="78" t="s">
        <v>5</v>
      </c>
      <c r="L5" s="79"/>
      <c r="M5" s="79"/>
      <c r="N5" s="79"/>
      <c r="O5" s="79"/>
      <c r="P5" s="80"/>
      <c r="CQ5" s="62" t="s">
        <v>141</v>
      </c>
      <c r="CR5" s="62">
        <v>703</v>
      </c>
    </row>
    <row r="6" spans="1:96" ht="79.5" customHeight="1" x14ac:dyDescent="0.25">
      <c r="A6" s="63" t="s">
        <v>142</v>
      </c>
      <c r="B6" s="63" t="s">
        <v>143</v>
      </c>
      <c r="C6" s="63" t="s">
        <v>144</v>
      </c>
      <c r="D6" s="7" t="s">
        <v>8</v>
      </c>
      <c r="E6" s="8" t="s">
        <v>9</v>
      </c>
      <c r="F6" s="9" t="s">
        <v>10</v>
      </c>
      <c r="G6" s="10" t="s">
        <v>11</v>
      </c>
      <c r="H6" s="11" t="s">
        <v>12</v>
      </c>
      <c r="I6" s="12" t="s">
        <v>13</v>
      </c>
      <c r="K6" s="7" t="s">
        <v>8</v>
      </c>
      <c r="L6" s="8" t="s">
        <v>9</v>
      </c>
      <c r="M6" s="9" t="s">
        <v>10</v>
      </c>
      <c r="N6" s="10" t="s">
        <v>11</v>
      </c>
      <c r="O6" s="11" t="s">
        <v>12</v>
      </c>
      <c r="P6" s="12" t="s">
        <v>13</v>
      </c>
      <c r="CQ6" s="62" t="s">
        <v>145</v>
      </c>
      <c r="CR6" s="62">
        <v>704</v>
      </c>
    </row>
    <row r="7" spans="1:96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IFERROR(INDIRECT("'"&amp;D$6&amp;"'!"&amp;ADDRESS(MATCH($B7,INDIRECT("'"&amp;$D$6&amp;"'!$B$1:$B$1095"),0),MATCH(VLOOKUP($D$4,$CQ:$CR,2,0),INDIRECT("'"&amp;$D$6&amp;"'!5:5"),0))),0)</f>
        <v>0</v>
      </c>
      <c r="E7" s="21">
        <f t="shared" ref="E7:E70" ca="1" si="1">IFERROR(INDIRECT("'"&amp;E$6&amp;"'!"&amp;ADDRESS(MATCH($B7,INDIRECT("'"&amp;$E$6&amp;"'!$B$1:$B$1095"),0),MATCH(VLOOKUP($D$4,$CQ:$CR,2,0),INDIRECT("'"&amp;$E$6&amp;"'!5:5"),0))),0)</f>
        <v>0</v>
      </c>
      <c r="F7" s="21">
        <f t="shared" ref="F7:F70" ca="1" si="2">IFERROR(INDIRECT("'"&amp;F$6&amp;"'!"&amp;ADDRESS(MATCH($B7,INDIRECT("'"&amp;$F$6&amp;"'!$B$1:$B$1095"),0),MATCH(VLOOKUP($D$4,$CQ:$CR,2,0),INDIRECT("'"&amp;$F$6&amp;"'!5:5"),0))),0)</f>
        <v>0</v>
      </c>
      <c r="G7" s="21">
        <f t="shared" ref="G7:G70" ca="1" si="3">IFERROR(INDIRECT("'"&amp;G$6&amp;"'!"&amp;ADDRESS(MATCH($B7,INDIRECT("'"&amp;$G$6&amp;"'!$B$1:$B$1095"),0),MATCH(VLOOKUP($D$4,$CQ:$CR,2,0),INDIRECT("'"&amp;$G$6&amp;"'!5:5"),0))),0)</f>
        <v>0</v>
      </c>
      <c r="H7" s="21">
        <f t="shared" ref="H7:H70" ca="1" si="4">IFERROR(INDIRECT("'"&amp;H$6&amp;"'!"&amp;ADDRESS(MATCH($B7,INDIRECT("'"&amp;$H$6&amp;"'!$B$1:$B$1095"),0),MATCH(VLOOKUP($D$4,$CQ:$CR,2,0),INDIRECT("'"&amp;$H$6&amp;"'!5:5"),0))),0)</f>
        <v>0</v>
      </c>
      <c r="I7" s="56">
        <f ca="1">SUM(D7:H7)</f>
        <v>0</v>
      </c>
      <c r="K7" s="23">
        <f t="shared" ref="K7:P22" ca="1" si="5">IF($I7=0,0,D7/$I7)</f>
        <v>0</v>
      </c>
      <c r="L7" s="23">
        <f t="shared" ca="1" si="5"/>
        <v>0</v>
      </c>
      <c r="M7" s="23">
        <f t="shared" ca="1" si="5"/>
        <v>0</v>
      </c>
      <c r="N7" s="23">
        <f t="shared" ca="1" si="5"/>
        <v>0</v>
      </c>
      <c r="O7" s="23">
        <f t="shared" ca="1" si="5"/>
        <v>0</v>
      </c>
      <c r="P7" s="57">
        <f t="shared" ca="1" si="5"/>
        <v>0</v>
      </c>
      <c r="CQ7" s="62" t="s">
        <v>148</v>
      </c>
      <c r="CR7" s="62">
        <v>706</v>
      </c>
    </row>
    <row r="8" spans="1:96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417771489.52999926</v>
      </c>
      <c r="E8" s="21">
        <f t="shared" ca="1" si="1"/>
        <v>2479852854.4000001</v>
      </c>
      <c r="F8" s="21">
        <f t="shared" ca="1" si="2"/>
        <v>60359640.630000003</v>
      </c>
      <c r="G8" s="21">
        <f t="shared" ca="1" si="3"/>
        <v>336886489.56999999</v>
      </c>
      <c r="H8" s="21">
        <f t="shared" ca="1" si="4"/>
        <v>228514496.63999999</v>
      </c>
      <c r="I8" s="56">
        <f t="shared" ref="I8:I21" ca="1" si="6">SUM(D8:H8)</f>
        <v>3523384970.7699995</v>
      </c>
      <c r="K8" s="23">
        <f t="shared" ca="1" si="5"/>
        <v>0.11857105964742183</v>
      </c>
      <c r="L8" s="23">
        <f t="shared" ca="1" si="5"/>
        <v>0.70382682419686138</v>
      </c>
      <c r="M8" s="23">
        <f t="shared" ca="1" si="5"/>
        <v>1.7131151188627857E-2</v>
      </c>
      <c r="N8" s="23">
        <f t="shared" ca="1" si="5"/>
        <v>9.5614442465075541E-2</v>
      </c>
      <c r="O8" s="23">
        <f t="shared" ca="1" si="5"/>
        <v>6.4856522502013306E-2</v>
      </c>
      <c r="P8" s="57">
        <f t="shared" ca="1" si="5"/>
        <v>1</v>
      </c>
      <c r="CQ8" s="62" t="s">
        <v>150</v>
      </c>
      <c r="CR8" s="62">
        <v>710</v>
      </c>
    </row>
    <row r="9" spans="1:96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553656813.64999986</v>
      </c>
      <c r="E9" s="21">
        <f t="shared" ca="1" si="1"/>
        <v>7373584353.1999998</v>
      </c>
      <c r="F9" s="21">
        <f t="shared" ca="1" si="2"/>
        <v>83626077.090000004</v>
      </c>
      <c r="G9" s="21">
        <f t="shared" ca="1" si="3"/>
        <v>728553524.65999997</v>
      </c>
      <c r="H9" s="21">
        <f t="shared" ca="1" si="4"/>
        <v>0</v>
      </c>
      <c r="I9" s="56">
        <f t="shared" ca="1" si="6"/>
        <v>8739420768.6000004</v>
      </c>
      <c r="K9" s="23">
        <f t="shared" ca="1" si="5"/>
        <v>6.3351660059582204E-2</v>
      </c>
      <c r="L9" s="23">
        <f t="shared" ca="1" si="5"/>
        <v>0.84371545305298323</v>
      </c>
      <c r="M9" s="23">
        <f t="shared" ca="1" si="5"/>
        <v>9.5688352013512633E-3</v>
      </c>
      <c r="N9" s="23">
        <f t="shared" ca="1" si="5"/>
        <v>8.3364051686083268E-2</v>
      </c>
      <c r="O9" s="23">
        <f t="shared" ca="1" si="5"/>
        <v>0</v>
      </c>
      <c r="P9" s="57">
        <f t="shared" ca="1" si="5"/>
        <v>1</v>
      </c>
      <c r="CQ9" s="62" t="s">
        <v>152</v>
      </c>
      <c r="CR9" s="62">
        <v>711</v>
      </c>
    </row>
    <row r="10" spans="1:96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672231687.10000002</v>
      </c>
      <c r="E10" s="21">
        <f t="shared" ca="1" si="1"/>
        <v>4131969879.6000004</v>
      </c>
      <c r="F10" s="21">
        <f t="shared" ca="1" si="2"/>
        <v>549188246.03999996</v>
      </c>
      <c r="G10" s="21">
        <f t="shared" ca="1" si="3"/>
        <v>187117547.91000003</v>
      </c>
      <c r="H10" s="21">
        <f t="shared" ca="1" si="4"/>
        <v>0</v>
      </c>
      <c r="I10" s="56">
        <f t="shared" ca="1" si="6"/>
        <v>5540507360.6500006</v>
      </c>
      <c r="K10" s="23">
        <f t="shared" ca="1" si="5"/>
        <v>0.1213303481688968</v>
      </c>
      <c r="L10" s="23">
        <f t="shared" ca="1" si="5"/>
        <v>0.7457746395115783</v>
      </c>
      <c r="M10" s="23">
        <f t="shared" ca="1" si="5"/>
        <v>9.9122374593429E-2</v>
      </c>
      <c r="N10" s="23">
        <f t="shared" ca="1" si="5"/>
        <v>3.3772637726095865E-2</v>
      </c>
      <c r="O10" s="23">
        <f t="shared" ca="1" si="5"/>
        <v>0</v>
      </c>
      <c r="P10" s="57">
        <f t="shared" ca="1" si="5"/>
        <v>1</v>
      </c>
      <c r="CQ10" s="62" t="s">
        <v>154</v>
      </c>
      <c r="CR10" s="62">
        <v>712</v>
      </c>
    </row>
    <row r="11" spans="1:96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401170346.17000002</v>
      </c>
      <c r="E11" s="21">
        <f t="shared" ca="1" si="1"/>
        <v>4316278779.9400005</v>
      </c>
      <c r="F11" s="21">
        <f t="shared" ca="1" si="2"/>
        <v>0</v>
      </c>
      <c r="G11" s="21">
        <f t="shared" ca="1" si="3"/>
        <v>1012856777.14</v>
      </c>
      <c r="H11" s="21">
        <f t="shared" ca="1" si="4"/>
        <v>0</v>
      </c>
      <c r="I11" s="56">
        <f t="shared" ca="1" si="6"/>
        <v>5730305903.250001</v>
      </c>
      <c r="K11" s="23">
        <f t="shared" ca="1" si="5"/>
        <v>7.000853932465842E-2</v>
      </c>
      <c r="L11" s="23">
        <f t="shared" ca="1" si="5"/>
        <v>0.75323706147903546</v>
      </c>
      <c r="M11" s="23">
        <f t="shared" ca="1" si="5"/>
        <v>0</v>
      </c>
      <c r="N11" s="23">
        <f t="shared" ca="1" si="5"/>
        <v>0.17675439919630609</v>
      </c>
      <c r="O11" s="23">
        <f t="shared" ca="1" si="5"/>
        <v>0</v>
      </c>
      <c r="P11" s="57">
        <f t="shared" ca="1" si="5"/>
        <v>1</v>
      </c>
      <c r="CQ11" s="62" t="s">
        <v>156</v>
      </c>
      <c r="CR11" s="62">
        <v>713</v>
      </c>
    </row>
    <row r="12" spans="1:96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1"/>
        <v>0</v>
      </c>
      <c r="F12" s="21">
        <f t="shared" ca="1" si="2"/>
        <v>0</v>
      </c>
      <c r="G12" s="21">
        <f t="shared" ca="1" si="3"/>
        <v>0</v>
      </c>
      <c r="H12" s="21">
        <f t="shared" ca="1" si="4"/>
        <v>0</v>
      </c>
      <c r="I12" s="56">
        <f t="shared" ca="1" si="6"/>
        <v>0</v>
      </c>
      <c r="K12" s="23">
        <f t="shared" ca="1" si="5"/>
        <v>0</v>
      </c>
      <c r="L12" s="23">
        <f t="shared" ca="1" si="5"/>
        <v>0</v>
      </c>
      <c r="M12" s="23">
        <f t="shared" ca="1" si="5"/>
        <v>0</v>
      </c>
      <c r="N12" s="23">
        <f t="shared" ca="1" si="5"/>
        <v>0</v>
      </c>
      <c r="O12" s="23">
        <f t="shared" ca="1" si="5"/>
        <v>0</v>
      </c>
      <c r="P12" s="57">
        <f t="shared" ca="1" si="5"/>
        <v>0</v>
      </c>
      <c r="CQ12" s="62" t="s">
        <v>158</v>
      </c>
      <c r="CR12" s="62">
        <v>714</v>
      </c>
    </row>
    <row r="13" spans="1:96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459305378.59999996</v>
      </c>
      <c r="E13" s="21">
        <f t="shared" ca="1" si="1"/>
        <v>5399422366.325942</v>
      </c>
      <c r="F13" s="21">
        <f t="shared" ca="1" si="2"/>
        <v>0</v>
      </c>
      <c r="G13" s="21">
        <f t="shared" ca="1" si="3"/>
        <v>1247825896.8800001</v>
      </c>
      <c r="H13" s="21">
        <f t="shared" ca="1" si="4"/>
        <v>0</v>
      </c>
      <c r="I13" s="56">
        <f t="shared" ca="1" si="6"/>
        <v>7106553641.8059425</v>
      </c>
      <c r="K13" s="23">
        <f t="shared" ca="1" si="5"/>
        <v>6.4631240647791646E-2</v>
      </c>
      <c r="L13" s="23">
        <f t="shared" ca="1" si="5"/>
        <v>0.75978070925442587</v>
      </c>
      <c r="M13" s="23">
        <f t="shared" ca="1" si="5"/>
        <v>0</v>
      </c>
      <c r="N13" s="23">
        <f t="shared" ca="1" si="5"/>
        <v>0.17558805009778244</v>
      </c>
      <c r="O13" s="23">
        <f t="shared" ca="1" si="5"/>
        <v>0</v>
      </c>
      <c r="P13" s="57">
        <f t="shared" ca="1" si="5"/>
        <v>1</v>
      </c>
      <c r="CQ13" s="62" t="s">
        <v>139</v>
      </c>
      <c r="CR13" s="62">
        <v>715</v>
      </c>
    </row>
    <row r="14" spans="1:96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922980151.73000002</v>
      </c>
      <c r="E14" s="21">
        <f t="shared" ca="1" si="1"/>
        <v>8926318285.4400196</v>
      </c>
      <c r="F14" s="21">
        <f t="shared" ca="1" si="2"/>
        <v>37010398.520000003</v>
      </c>
      <c r="G14" s="21">
        <f t="shared" ca="1" si="3"/>
        <v>1410059563.2399848</v>
      </c>
      <c r="H14" s="21">
        <f t="shared" ca="1" si="4"/>
        <v>0</v>
      </c>
      <c r="I14" s="56">
        <f t="shared" ca="1" si="6"/>
        <v>11296368398.930004</v>
      </c>
      <c r="K14" s="23">
        <f t="shared" ca="1" si="5"/>
        <v>8.1705918144226342E-2</v>
      </c>
      <c r="L14" s="23">
        <f t="shared" ca="1" si="5"/>
        <v>0.79019362419921813</v>
      </c>
      <c r="M14" s="23">
        <f t="shared" ca="1" si="5"/>
        <v>3.2763094485751404E-3</v>
      </c>
      <c r="N14" s="23">
        <f t="shared" ca="1" si="5"/>
        <v>0.12482414820798036</v>
      </c>
      <c r="O14" s="23">
        <f t="shared" ca="1" si="5"/>
        <v>0</v>
      </c>
      <c r="P14" s="57">
        <f t="shared" ca="1" si="5"/>
        <v>1</v>
      </c>
      <c r="CQ14" s="62" t="s">
        <v>161</v>
      </c>
      <c r="CR14" s="62">
        <v>903</v>
      </c>
    </row>
    <row r="15" spans="1:96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1"/>
        <v>0</v>
      </c>
      <c r="F15" s="21">
        <f t="shared" ca="1" si="2"/>
        <v>0</v>
      </c>
      <c r="G15" s="21">
        <f t="shared" ca="1" si="3"/>
        <v>0</v>
      </c>
      <c r="H15" s="21">
        <f t="shared" ca="1" si="4"/>
        <v>0</v>
      </c>
      <c r="I15" s="56">
        <f t="shared" ca="1" si="6"/>
        <v>0</v>
      </c>
      <c r="K15" s="23">
        <f t="shared" ca="1" si="5"/>
        <v>0</v>
      </c>
      <c r="L15" s="23">
        <f t="shared" ca="1" si="5"/>
        <v>0</v>
      </c>
      <c r="M15" s="23">
        <f t="shared" ca="1" si="5"/>
        <v>0</v>
      </c>
      <c r="N15" s="23">
        <f t="shared" ca="1" si="5"/>
        <v>0</v>
      </c>
      <c r="O15" s="23">
        <f t="shared" ca="1" si="5"/>
        <v>0</v>
      </c>
      <c r="P15" s="57">
        <f t="shared" ca="1" si="5"/>
        <v>0</v>
      </c>
      <c r="CQ15" s="62" t="s">
        <v>163</v>
      </c>
      <c r="CR15" s="62">
        <v>716</v>
      </c>
    </row>
    <row r="16" spans="1:96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1"/>
        <v>0</v>
      </c>
      <c r="F16" s="21">
        <f t="shared" ca="1" si="2"/>
        <v>0</v>
      </c>
      <c r="G16" s="21">
        <f t="shared" ca="1" si="3"/>
        <v>0</v>
      </c>
      <c r="H16" s="21">
        <f t="shared" ca="1" si="4"/>
        <v>0</v>
      </c>
      <c r="I16" s="56">
        <f t="shared" ca="1" si="6"/>
        <v>0</v>
      </c>
      <c r="K16" s="23">
        <f t="shared" ca="1" si="5"/>
        <v>0</v>
      </c>
      <c r="L16" s="23">
        <f t="shared" ca="1" si="5"/>
        <v>0</v>
      </c>
      <c r="M16" s="23">
        <f t="shared" ca="1" si="5"/>
        <v>0</v>
      </c>
      <c r="N16" s="23">
        <f t="shared" ca="1" si="5"/>
        <v>0</v>
      </c>
      <c r="O16" s="23">
        <f t="shared" ca="1" si="5"/>
        <v>0</v>
      </c>
      <c r="P16" s="57">
        <f t="shared" ca="1" si="5"/>
        <v>0</v>
      </c>
      <c r="CQ16" s="62" t="s">
        <v>165</v>
      </c>
      <c r="CR16" s="62">
        <v>717</v>
      </c>
    </row>
    <row r="17" spans="1:9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1260933.28</v>
      </c>
      <c r="E17" s="21">
        <f t="shared" ca="1" si="1"/>
        <v>2266474573.9699998</v>
      </c>
      <c r="F17" s="21">
        <f t="shared" ca="1" si="2"/>
        <v>0</v>
      </c>
      <c r="G17" s="21">
        <f t="shared" ca="1" si="3"/>
        <v>371082424.42000002</v>
      </c>
      <c r="H17" s="21">
        <f t="shared" ca="1" si="4"/>
        <v>184479884.21000001</v>
      </c>
      <c r="I17" s="56">
        <f t="shared" ca="1" si="6"/>
        <v>2823297815.8800001</v>
      </c>
      <c r="K17" s="23">
        <f t="shared" ca="1" si="5"/>
        <v>4.4661716978907409E-4</v>
      </c>
      <c r="L17" s="23">
        <f t="shared" ca="1" si="5"/>
        <v>0.80277559144555111</v>
      </c>
      <c r="M17" s="23">
        <f t="shared" ca="1" si="5"/>
        <v>0</v>
      </c>
      <c r="N17" s="23">
        <f t="shared" ca="1" si="5"/>
        <v>0.1314358061458481</v>
      </c>
      <c r="O17" s="23">
        <f t="shared" ca="1" si="5"/>
        <v>6.5341985238811601E-2</v>
      </c>
      <c r="P17" s="57">
        <f t="shared" ca="1" si="5"/>
        <v>1</v>
      </c>
      <c r="CQ17" s="62" t="s">
        <v>167</v>
      </c>
      <c r="CR17" s="62">
        <v>718</v>
      </c>
    </row>
    <row r="18" spans="1:9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1"/>
        <v>0</v>
      </c>
      <c r="F18" s="21">
        <f t="shared" ca="1" si="2"/>
        <v>0</v>
      </c>
      <c r="G18" s="21">
        <f t="shared" ca="1" si="3"/>
        <v>0</v>
      </c>
      <c r="H18" s="21">
        <f t="shared" ca="1" si="4"/>
        <v>0</v>
      </c>
      <c r="I18" s="56">
        <f t="shared" ca="1" si="6"/>
        <v>0</v>
      </c>
      <c r="K18" s="23">
        <f t="shared" ca="1" si="5"/>
        <v>0</v>
      </c>
      <c r="L18" s="23">
        <f t="shared" ca="1" si="5"/>
        <v>0</v>
      </c>
      <c r="M18" s="23">
        <f t="shared" ca="1" si="5"/>
        <v>0</v>
      </c>
      <c r="N18" s="23">
        <f t="shared" ca="1" si="5"/>
        <v>0</v>
      </c>
      <c r="O18" s="23">
        <f t="shared" ca="1" si="5"/>
        <v>0</v>
      </c>
      <c r="P18" s="57">
        <f t="shared" ca="1" si="5"/>
        <v>0</v>
      </c>
      <c r="CQ18" s="62" t="s">
        <v>169</v>
      </c>
      <c r="CR18" s="62">
        <v>719</v>
      </c>
    </row>
    <row r="19" spans="1:9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1"/>
        <v>0</v>
      </c>
      <c r="F19" s="21">
        <f t="shared" ca="1" si="2"/>
        <v>0</v>
      </c>
      <c r="G19" s="21">
        <f t="shared" ca="1" si="3"/>
        <v>0</v>
      </c>
      <c r="H19" s="21">
        <f t="shared" ca="1" si="4"/>
        <v>0</v>
      </c>
      <c r="I19" s="56">
        <f t="shared" ca="1" si="6"/>
        <v>0</v>
      </c>
      <c r="K19" s="23">
        <f t="shared" ca="1" si="5"/>
        <v>0</v>
      </c>
      <c r="L19" s="23">
        <f t="shared" ca="1" si="5"/>
        <v>0</v>
      </c>
      <c r="M19" s="23">
        <f t="shared" ca="1" si="5"/>
        <v>0</v>
      </c>
      <c r="N19" s="23">
        <f t="shared" ca="1" si="5"/>
        <v>0</v>
      </c>
      <c r="O19" s="23">
        <f t="shared" ca="1" si="5"/>
        <v>0</v>
      </c>
      <c r="P19" s="57">
        <f t="shared" ca="1" si="5"/>
        <v>0</v>
      </c>
      <c r="CQ19" s="62" t="s">
        <v>171</v>
      </c>
      <c r="CR19" s="62">
        <v>721</v>
      </c>
    </row>
    <row r="20" spans="1:9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76906827.219999999</v>
      </c>
      <c r="E20" s="21">
        <f t="shared" ca="1" si="1"/>
        <v>836006748.5</v>
      </c>
      <c r="F20" s="21">
        <f t="shared" ca="1" si="2"/>
        <v>432226369.44999999</v>
      </c>
      <c r="G20" s="21">
        <f t="shared" ca="1" si="3"/>
        <v>3584215.99</v>
      </c>
      <c r="H20" s="21">
        <f t="shared" ca="1" si="4"/>
        <v>0</v>
      </c>
      <c r="I20" s="56">
        <f t="shared" ca="1" si="6"/>
        <v>1348724161.1600001</v>
      </c>
      <c r="K20" s="23">
        <f t="shared" ca="1" si="5"/>
        <v>5.7021909620017915E-2</v>
      </c>
      <c r="L20" s="23">
        <f t="shared" ca="1" si="5"/>
        <v>0.61985005724296793</v>
      </c>
      <c r="M20" s="23">
        <f t="shared" ca="1" si="5"/>
        <v>0.3204705468301644</v>
      </c>
      <c r="N20" s="23">
        <f t="shared" ca="1" si="5"/>
        <v>2.6574863068496643E-3</v>
      </c>
      <c r="O20" s="23">
        <f t="shared" ca="1" si="5"/>
        <v>0</v>
      </c>
      <c r="P20" s="57">
        <f t="shared" ca="1" si="5"/>
        <v>1</v>
      </c>
      <c r="CQ20" s="62" t="s">
        <v>173</v>
      </c>
      <c r="CR20" s="62">
        <v>722</v>
      </c>
    </row>
    <row r="21" spans="1:9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493669.92</v>
      </c>
      <c r="E21" s="21">
        <f t="shared" ca="1" si="1"/>
        <v>2938868002.02</v>
      </c>
      <c r="F21" s="21">
        <f t="shared" ca="1" si="2"/>
        <v>0</v>
      </c>
      <c r="G21" s="21">
        <f t="shared" ca="1" si="3"/>
        <v>311326741.63</v>
      </c>
      <c r="H21" s="21">
        <f t="shared" ca="1" si="4"/>
        <v>211282976.34999999</v>
      </c>
      <c r="I21" s="56">
        <f t="shared" ca="1" si="6"/>
        <v>3461971389.9200001</v>
      </c>
      <c r="K21" s="23">
        <f t="shared" ca="1" si="5"/>
        <v>1.4259792020159006E-4</v>
      </c>
      <c r="L21" s="23">
        <f t="shared" ca="1" si="5"/>
        <v>0.84890014128277125</v>
      </c>
      <c r="M21" s="23">
        <f t="shared" ca="1" si="5"/>
        <v>0</v>
      </c>
      <c r="N21" s="23">
        <f t="shared" ca="1" si="5"/>
        <v>8.9927589389233564E-2</v>
      </c>
      <c r="O21" s="23">
        <f t="shared" ca="1" si="5"/>
        <v>6.102967140779357E-2</v>
      </c>
      <c r="P21" s="57">
        <f t="shared" ca="1" si="5"/>
        <v>1</v>
      </c>
      <c r="CQ21" s="62" t="s">
        <v>175</v>
      </c>
      <c r="CR21" s="62">
        <v>723</v>
      </c>
    </row>
    <row r="22" spans="1:9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1058797747.0800004</v>
      </c>
      <c r="E22" s="21">
        <f t="shared" ca="1" si="1"/>
        <v>3937263961.5800018</v>
      </c>
      <c r="F22" s="21">
        <f t="shared" ca="1" si="2"/>
        <v>810379871.40999997</v>
      </c>
      <c r="G22" s="21">
        <f t="shared" ca="1" si="3"/>
        <v>967035695.59000003</v>
      </c>
      <c r="H22" s="21">
        <f t="shared" ca="1" si="4"/>
        <v>0</v>
      </c>
      <c r="I22" s="56">
        <f ca="1">SUM(D22:H22)</f>
        <v>6773477275.6600018</v>
      </c>
      <c r="K22" s="23">
        <f t="shared" ca="1" si="5"/>
        <v>0.15631524311518888</v>
      </c>
      <c r="L22" s="23">
        <f t="shared" ca="1" si="5"/>
        <v>0.58127661780578699</v>
      </c>
      <c r="M22" s="23">
        <f t="shared" ca="1" si="5"/>
        <v>0.11964015503854145</v>
      </c>
      <c r="N22" s="23">
        <f t="shared" ca="1" si="5"/>
        <v>0.1427679840404828</v>
      </c>
      <c r="O22" s="23">
        <f t="shared" ca="1" si="5"/>
        <v>0</v>
      </c>
      <c r="P22" s="57">
        <f t="shared" ca="1" si="5"/>
        <v>1</v>
      </c>
      <c r="CQ22" s="62" t="s">
        <v>177</v>
      </c>
      <c r="CR22" s="62">
        <v>724</v>
      </c>
    </row>
    <row r="23" spans="1:96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4087340.3100000005</v>
      </c>
      <c r="E23" s="21">
        <f t="shared" ca="1" si="1"/>
        <v>7957917501.2200003</v>
      </c>
      <c r="F23" s="21">
        <f t="shared" ca="1" si="2"/>
        <v>14518687.920000004</v>
      </c>
      <c r="G23" s="21">
        <f t="shared" ca="1" si="3"/>
        <v>1005963004.4199982</v>
      </c>
      <c r="H23" s="21">
        <f t="shared" ca="1" si="4"/>
        <v>0</v>
      </c>
      <c r="I23" s="56">
        <f ca="1">SUM(D23:H23)</f>
        <v>8982486533.8699989</v>
      </c>
      <c r="K23" s="23">
        <f t="shared" ref="K23:P41" ca="1" si="7">IF($I23=0,0,D23/$I23)</f>
        <v>4.5503439327050323E-4</v>
      </c>
      <c r="L23" s="23">
        <f t="shared" ca="1" si="7"/>
        <v>0.88593703661155665</v>
      </c>
      <c r="M23" s="23">
        <f t="shared" ca="1" si="7"/>
        <v>1.6163328344835043E-3</v>
      </c>
      <c r="N23" s="23">
        <f t="shared" ca="1" si="7"/>
        <v>0.11199159616068924</v>
      </c>
      <c r="O23" s="23">
        <f t="shared" ca="1" si="7"/>
        <v>0</v>
      </c>
      <c r="P23" s="57">
        <f t="shared" ca="1" si="7"/>
        <v>1</v>
      </c>
      <c r="CQ23" s="62" t="s">
        <v>179</v>
      </c>
      <c r="CR23" s="62">
        <v>725</v>
      </c>
    </row>
    <row r="24" spans="1:9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171972761.03</v>
      </c>
      <c r="E24" s="21">
        <f t="shared" ca="1" si="1"/>
        <v>962399333.40997303</v>
      </c>
      <c r="F24" s="21">
        <f t="shared" ca="1" si="2"/>
        <v>71750701.360001296</v>
      </c>
      <c r="G24" s="21">
        <f t="shared" ca="1" si="3"/>
        <v>91799985.509999797</v>
      </c>
      <c r="H24" s="21">
        <f t="shared" ca="1" si="4"/>
        <v>1285252852.3499899</v>
      </c>
      <c r="I24" s="56">
        <f ca="1">SUM(D24:H24)</f>
        <v>2583175633.6599641</v>
      </c>
      <c r="K24" s="23">
        <f t="shared" ca="1" si="7"/>
        <v>6.6574165066097715E-2</v>
      </c>
      <c r="L24" s="23">
        <f t="shared" ca="1" si="7"/>
        <v>0.37256442065706569</v>
      </c>
      <c r="M24" s="23">
        <f t="shared" ca="1" si="7"/>
        <v>2.7776160639275443E-2</v>
      </c>
      <c r="N24" s="23">
        <f t="shared" ca="1" si="7"/>
        <v>3.5537647658875321E-2</v>
      </c>
      <c r="O24" s="23">
        <f t="shared" ca="1" si="7"/>
        <v>0.4975476059786858</v>
      </c>
      <c r="P24" s="57">
        <f t="shared" ca="1" si="7"/>
        <v>1</v>
      </c>
      <c r="CQ24" s="62" t="s">
        <v>181</v>
      </c>
      <c r="CR24" s="62">
        <v>726</v>
      </c>
    </row>
    <row r="25" spans="1:9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176023.53000000003</v>
      </c>
      <c r="E25" s="21">
        <f t="shared" ca="1" si="1"/>
        <v>212359871.44000006</v>
      </c>
      <c r="F25" s="21">
        <f t="shared" ca="1" si="2"/>
        <v>0</v>
      </c>
      <c r="G25" s="21">
        <f t="shared" ca="1" si="3"/>
        <v>18606313.84999999</v>
      </c>
      <c r="H25" s="21">
        <f t="shared" ca="1" si="4"/>
        <v>10495135.329999998</v>
      </c>
      <c r="I25" s="56">
        <f t="shared" ref="I25:I40" ca="1" si="8">SUM(D25:H25)</f>
        <v>241637344.15000004</v>
      </c>
      <c r="K25" s="23">
        <f t="shared" ca="1" si="7"/>
        <v>7.2846161514972935E-4</v>
      </c>
      <c r="L25" s="23">
        <f t="shared" ca="1" si="7"/>
        <v>0.87883713582025824</v>
      </c>
      <c r="M25" s="23">
        <f t="shared" ca="1" si="7"/>
        <v>0</v>
      </c>
      <c r="N25" s="23">
        <f t="shared" ca="1" si="7"/>
        <v>7.7000986397408169E-2</v>
      </c>
      <c r="O25" s="23">
        <f t="shared" ca="1" si="7"/>
        <v>4.3433416167183929E-2</v>
      </c>
      <c r="P25" s="57">
        <f t="shared" ca="1" si="7"/>
        <v>1</v>
      </c>
      <c r="CQ25" s="62" t="s">
        <v>183</v>
      </c>
      <c r="CR25" s="62">
        <v>727</v>
      </c>
    </row>
    <row r="26" spans="1:9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219446740.80534509</v>
      </c>
      <c r="E26" s="21">
        <f t="shared" ca="1" si="1"/>
        <v>2496065788.3809047</v>
      </c>
      <c r="F26" s="21">
        <f t="shared" ca="1" si="2"/>
        <v>30512.900420000005</v>
      </c>
      <c r="G26" s="21">
        <f t="shared" ca="1" si="3"/>
        <v>466565983.81536537</v>
      </c>
      <c r="H26" s="21">
        <f t="shared" ca="1" si="4"/>
        <v>0</v>
      </c>
      <c r="I26" s="56">
        <f t="shared" ca="1" si="8"/>
        <v>3182109025.9020352</v>
      </c>
      <c r="K26" s="23">
        <f t="shared" ca="1" si="7"/>
        <v>6.8962671932065039E-2</v>
      </c>
      <c r="L26" s="23">
        <f t="shared" ca="1" si="7"/>
        <v>0.78440611810066518</v>
      </c>
      <c r="M26" s="23">
        <f t="shared" ca="1" si="7"/>
        <v>9.5888922006217208E-6</v>
      </c>
      <c r="N26" s="23">
        <f t="shared" ca="1" si="7"/>
        <v>0.14662162107506907</v>
      </c>
      <c r="O26" s="23">
        <f t="shared" ca="1" si="7"/>
        <v>0</v>
      </c>
      <c r="P26" s="57">
        <f t="shared" ca="1" si="7"/>
        <v>1</v>
      </c>
      <c r="CQ26" s="62" t="s">
        <v>185</v>
      </c>
      <c r="CR26" s="62">
        <v>728</v>
      </c>
    </row>
    <row r="27" spans="1:9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2377637.2599999998</v>
      </c>
      <c r="E27" s="21">
        <f t="shared" ca="1" si="1"/>
        <v>6417373498.8400002</v>
      </c>
      <c r="F27" s="21">
        <f t="shared" ca="1" si="2"/>
        <v>120605104.7</v>
      </c>
      <c r="G27" s="21">
        <f t="shared" ca="1" si="3"/>
        <v>473068267.5</v>
      </c>
      <c r="H27" s="21">
        <f t="shared" ca="1" si="4"/>
        <v>480960290.07999998</v>
      </c>
      <c r="I27" s="56">
        <f t="shared" ca="1" si="8"/>
        <v>7494384798.3800001</v>
      </c>
      <c r="K27" s="23">
        <f t="shared" ca="1" si="7"/>
        <v>3.1725582872578869E-4</v>
      </c>
      <c r="L27" s="23">
        <f t="shared" ca="1" si="7"/>
        <v>0.85629089931800562</v>
      </c>
      <c r="M27" s="23">
        <f t="shared" ca="1" si="7"/>
        <v>1.6092729149171821E-2</v>
      </c>
      <c r="N27" s="23">
        <f t="shared" ca="1" si="7"/>
        <v>6.31230288044803E-2</v>
      </c>
      <c r="O27" s="23">
        <f t="shared" ca="1" si="7"/>
        <v>6.4176086899616527E-2</v>
      </c>
      <c r="P27" s="57">
        <f t="shared" ca="1" si="7"/>
        <v>1</v>
      </c>
      <c r="CQ27" s="62" t="s">
        <v>187</v>
      </c>
      <c r="CR27" s="62">
        <v>729</v>
      </c>
    </row>
    <row r="28" spans="1:9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1">
        <f t="shared" ca="1" si="1"/>
        <v>0</v>
      </c>
      <c r="F28" s="21">
        <f t="shared" ca="1" si="2"/>
        <v>0</v>
      </c>
      <c r="G28" s="21">
        <f t="shared" ca="1" si="3"/>
        <v>0</v>
      </c>
      <c r="H28" s="21">
        <f t="shared" ca="1" si="4"/>
        <v>0</v>
      </c>
      <c r="I28" s="56">
        <f t="shared" ca="1" si="8"/>
        <v>0</v>
      </c>
      <c r="K28" s="23">
        <f t="shared" ca="1" si="7"/>
        <v>0</v>
      </c>
      <c r="L28" s="23">
        <f t="shared" ca="1" si="7"/>
        <v>0</v>
      </c>
      <c r="M28" s="23">
        <f t="shared" ca="1" si="7"/>
        <v>0</v>
      </c>
      <c r="N28" s="23">
        <f t="shared" ca="1" si="7"/>
        <v>0</v>
      </c>
      <c r="O28" s="23">
        <f t="shared" ca="1" si="7"/>
        <v>0</v>
      </c>
      <c r="P28" s="57">
        <f t="shared" ca="1" si="7"/>
        <v>0</v>
      </c>
      <c r="CQ28" s="62" t="s">
        <v>189</v>
      </c>
      <c r="CR28" s="62">
        <v>730</v>
      </c>
    </row>
    <row r="29" spans="1:9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320751334.32999998</v>
      </c>
      <c r="E29" s="21">
        <f t="shared" ca="1" si="1"/>
        <v>4043276277.7200131</v>
      </c>
      <c r="F29" s="21">
        <f t="shared" ca="1" si="2"/>
        <v>0</v>
      </c>
      <c r="G29" s="21">
        <f t="shared" ca="1" si="3"/>
        <v>812357020.71999955</v>
      </c>
      <c r="H29" s="21">
        <f t="shared" ca="1" si="4"/>
        <v>0</v>
      </c>
      <c r="I29" s="56">
        <f t="shared" ca="1" si="8"/>
        <v>5176384632.7700129</v>
      </c>
      <c r="K29" s="23">
        <f t="shared" ca="1" si="7"/>
        <v>6.196435487027515E-2</v>
      </c>
      <c r="L29" s="23">
        <f t="shared" ca="1" si="7"/>
        <v>0.78110043293988274</v>
      </c>
      <c r="M29" s="23">
        <f t="shared" ca="1" si="7"/>
        <v>0</v>
      </c>
      <c r="N29" s="23">
        <f t="shared" ca="1" si="7"/>
        <v>0.15693521218984205</v>
      </c>
      <c r="O29" s="23">
        <f t="shared" ca="1" si="7"/>
        <v>0</v>
      </c>
      <c r="P29" s="57">
        <f t="shared" ca="1" si="7"/>
        <v>1</v>
      </c>
      <c r="CQ29" s="62" t="s">
        <v>191</v>
      </c>
      <c r="CR29" s="62">
        <v>731</v>
      </c>
    </row>
    <row r="30" spans="1:9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113137454.80235504</v>
      </c>
      <c r="E30" s="21">
        <f t="shared" ca="1" si="1"/>
        <v>1240591799.2599847</v>
      </c>
      <c r="F30" s="21">
        <f t="shared" ca="1" si="2"/>
        <v>10239275.019999981</v>
      </c>
      <c r="G30" s="21">
        <f t="shared" ca="1" si="3"/>
        <v>247271268.10000274</v>
      </c>
      <c r="H30" s="21">
        <f t="shared" ca="1" si="4"/>
        <v>0</v>
      </c>
      <c r="I30" s="56">
        <f t="shared" ca="1" si="8"/>
        <v>1611239797.1823425</v>
      </c>
      <c r="K30" s="23">
        <f t="shared" ca="1" si="7"/>
        <v>7.0217639236694801E-2</v>
      </c>
      <c r="L30" s="23">
        <f t="shared" ca="1" si="7"/>
        <v>0.76996099614065583</v>
      </c>
      <c r="M30" s="23">
        <f t="shared" ca="1" si="7"/>
        <v>6.3549044890189067E-3</v>
      </c>
      <c r="N30" s="23">
        <f t="shared" ca="1" si="7"/>
        <v>0.15346646013363041</v>
      </c>
      <c r="O30" s="23">
        <f t="shared" ca="1" si="7"/>
        <v>0</v>
      </c>
      <c r="P30" s="57">
        <f t="shared" ca="1" si="7"/>
        <v>1</v>
      </c>
      <c r="CQ30" s="62" t="s">
        <v>193</v>
      </c>
      <c r="CR30" s="62">
        <v>732</v>
      </c>
    </row>
    <row r="31" spans="1:9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84233517.13000001</v>
      </c>
      <c r="E31" s="21">
        <f t="shared" ca="1" si="1"/>
        <v>9184258681.6833801</v>
      </c>
      <c r="F31" s="21">
        <f t="shared" ca="1" si="2"/>
        <v>28152953.32</v>
      </c>
      <c r="G31" s="21">
        <f t="shared" ca="1" si="3"/>
        <v>1521350329.9000001</v>
      </c>
      <c r="H31" s="21">
        <f t="shared" ca="1" si="4"/>
        <v>636194903.99000001</v>
      </c>
      <c r="I31" s="56">
        <f t="shared" ca="1" si="8"/>
        <v>11454190386.023378</v>
      </c>
      <c r="K31" s="23">
        <f t="shared" ca="1" si="7"/>
        <v>7.3539477074506601E-3</v>
      </c>
      <c r="L31" s="23">
        <f t="shared" ca="1" si="7"/>
        <v>0.80182521611393742</v>
      </c>
      <c r="M31" s="23">
        <f t="shared" ca="1" si="7"/>
        <v>2.4578737013445117E-3</v>
      </c>
      <c r="N31" s="23">
        <f t="shared" ca="1" si="7"/>
        <v>0.13282041581536663</v>
      </c>
      <c r="O31" s="23">
        <f t="shared" ca="1" si="7"/>
        <v>5.5542546661900886E-2</v>
      </c>
      <c r="P31" s="57">
        <f t="shared" ca="1" si="7"/>
        <v>1</v>
      </c>
      <c r="CQ31" s="62" t="s">
        <v>195</v>
      </c>
      <c r="CR31" s="62">
        <v>733</v>
      </c>
    </row>
    <row r="32" spans="1:9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596837325.83999991</v>
      </c>
      <c r="E32" s="21">
        <f t="shared" ca="1" si="1"/>
        <v>7249832525.3524542</v>
      </c>
      <c r="F32" s="21">
        <f t="shared" ca="1" si="2"/>
        <v>7768157.6499999994</v>
      </c>
      <c r="G32" s="21">
        <f t="shared" ca="1" si="3"/>
        <v>1136788410.8799958</v>
      </c>
      <c r="H32" s="21">
        <f t="shared" ca="1" si="4"/>
        <v>0</v>
      </c>
      <c r="I32" s="56">
        <f t="shared" ca="1" si="8"/>
        <v>8991226419.7224503</v>
      </c>
      <c r="K32" s="23">
        <f t="shared" ca="1" si="7"/>
        <v>6.6379968424643859E-2</v>
      </c>
      <c r="L32" s="23">
        <f t="shared" ca="1" si="7"/>
        <v>0.80632298497675348</v>
      </c>
      <c r="M32" s="23">
        <f t="shared" ca="1" si="7"/>
        <v>8.6397086308052224E-4</v>
      </c>
      <c r="N32" s="23">
        <f t="shared" ca="1" si="7"/>
        <v>0.12643307573552209</v>
      </c>
      <c r="O32" s="23">
        <f t="shared" ca="1" si="7"/>
        <v>0</v>
      </c>
      <c r="P32" s="57">
        <f t="shared" ca="1" si="7"/>
        <v>1</v>
      </c>
      <c r="CQ32" s="62" t="s">
        <v>197</v>
      </c>
      <c r="CR32" s="62">
        <v>734</v>
      </c>
    </row>
    <row r="33" spans="1:9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4136706.1500000032</v>
      </c>
      <c r="E33" s="21">
        <f t="shared" ca="1" si="1"/>
        <v>1911845563.170145</v>
      </c>
      <c r="F33" s="21">
        <f t="shared" ca="1" si="2"/>
        <v>0</v>
      </c>
      <c r="G33" s="21">
        <f t="shared" ca="1" si="3"/>
        <v>230467960.40997121</v>
      </c>
      <c r="H33" s="21">
        <f t="shared" ca="1" si="4"/>
        <v>148872115.40000001</v>
      </c>
      <c r="I33" s="56">
        <f t="shared" ca="1" si="8"/>
        <v>2295322345.1301165</v>
      </c>
      <c r="K33" s="23">
        <f t="shared" ca="1" si="7"/>
        <v>1.8022332064934884E-3</v>
      </c>
      <c r="L33" s="23">
        <f t="shared" ca="1" si="7"/>
        <v>0.83293118599504024</v>
      </c>
      <c r="M33" s="23">
        <f t="shared" ca="1" si="7"/>
        <v>0</v>
      </c>
      <c r="N33" s="23">
        <f t="shared" ca="1" si="7"/>
        <v>0.1004076664434278</v>
      </c>
      <c r="O33" s="23">
        <f t="shared" ca="1" si="7"/>
        <v>6.485891435503835E-2</v>
      </c>
      <c r="P33" s="57">
        <f t="shared" ca="1" si="7"/>
        <v>1</v>
      </c>
      <c r="CQ33" s="62" t="s">
        <v>199</v>
      </c>
      <c r="CR33" s="62">
        <v>735</v>
      </c>
    </row>
    <row r="34" spans="1:9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17727.309999999998</v>
      </c>
      <c r="E34" s="21">
        <f t="shared" ca="1" si="1"/>
        <v>0</v>
      </c>
      <c r="F34" s="21">
        <f t="shared" ca="1" si="2"/>
        <v>426887.41</v>
      </c>
      <c r="G34" s="21">
        <f t="shared" ca="1" si="3"/>
        <v>0</v>
      </c>
      <c r="H34" s="21">
        <f t="shared" ca="1" si="4"/>
        <v>0</v>
      </c>
      <c r="I34" s="56">
        <f t="shared" ca="1" si="8"/>
        <v>444614.72</v>
      </c>
      <c r="K34" s="23">
        <f t="shared" ca="1" si="7"/>
        <v>3.9871172056561689E-2</v>
      </c>
      <c r="L34" s="23">
        <f t="shared" ca="1" si="7"/>
        <v>0</v>
      </c>
      <c r="M34" s="23">
        <f t="shared" ca="1" si="7"/>
        <v>0.96012882794343835</v>
      </c>
      <c r="N34" s="23">
        <f t="shared" ca="1" si="7"/>
        <v>0</v>
      </c>
      <c r="O34" s="23">
        <f t="shared" ca="1" si="7"/>
        <v>0</v>
      </c>
      <c r="P34" s="57">
        <f t="shared" ca="1" si="7"/>
        <v>1</v>
      </c>
      <c r="CQ34" s="62" t="s">
        <v>201</v>
      </c>
      <c r="CR34" s="62">
        <v>736</v>
      </c>
    </row>
    <row r="35" spans="1:9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275281</v>
      </c>
      <c r="E35" s="21">
        <f t="shared" ca="1" si="1"/>
        <v>588835545</v>
      </c>
      <c r="F35" s="21">
        <f t="shared" ca="1" si="2"/>
        <v>0</v>
      </c>
      <c r="G35" s="21">
        <f t="shared" ca="1" si="3"/>
        <v>89659765.26000011</v>
      </c>
      <c r="H35" s="21">
        <f t="shared" ca="1" si="4"/>
        <v>46148873</v>
      </c>
      <c r="I35" s="56">
        <f t="shared" ca="1" si="8"/>
        <v>724919464.26000011</v>
      </c>
      <c r="K35" s="23">
        <f t="shared" ca="1" si="7"/>
        <v>3.7974011400150175E-4</v>
      </c>
      <c r="L35" s="23">
        <f t="shared" ca="1" si="7"/>
        <v>0.81227718944074023</v>
      </c>
      <c r="M35" s="23">
        <f t="shared" ca="1" si="7"/>
        <v>0</v>
      </c>
      <c r="N35" s="23">
        <f t="shared" ca="1" si="7"/>
        <v>0.12368238084422944</v>
      </c>
      <c r="O35" s="23">
        <f t="shared" ca="1" si="7"/>
        <v>6.3660689601028858E-2</v>
      </c>
      <c r="P35" s="57">
        <f t="shared" ca="1" si="7"/>
        <v>1</v>
      </c>
      <c r="CQ35" s="62" t="s">
        <v>203</v>
      </c>
      <c r="CR35" s="62">
        <v>737</v>
      </c>
    </row>
    <row r="36" spans="1:9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1">
        <f t="shared" ca="1" si="1"/>
        <v>0</v>
      </c>
      <c r="F36" s="21">
        <f t="shared" ca="1" si="2"/>
        <v>0</v>
      </c>
      <c r="G36" s="21">
        <f t="shared" ca="1" si="3"/>
        <v>0</v>
      </c>
      <c r="H36" s="21">
        <f t="shared" ca="1" si="4"/>
        <v>0</v>
      </c>
      <c r="I36" s="56">
        <f t="shared" ca="1" si="8"/>
        <v>0</v>
      </c>
      <c r="K36" s="23">
        <f t="shared" ca="1" si="7"/>
        <v>0</v>
      </c>
      <c r="L36" s="23">
        <f t="shared" ca="1" si="7"/>
        <v>0</v>
      </c>
      <c r="M36" s="23">
        <f t="shared" ca="1" si="7"/>
        <v>0</v>
      </c>
      <c r="N36" s="23">
        <f t="shared" ca="1" si="7"/>
        <v>0</v>
      </c>
      <c r="O36" s="23">
        <f t="shared" ca="1" si="7"/>
        <v>0</v>
      </c>
      <c r="P36" s="57">
        <f t="shared" ca="1" si="7"/>
        <v>0</v>
      </c>
      <c r="CQ36" s="62" t="s">
        <v>205</v>
      </c>
      <c r="CR36" s="62">
        <v>738</v>
      </c>
    </row>
    <row r="37" spans="1:9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536116669.58999997</v>
      </c>
      <c r="E37" s="21">
        <f t="shared" ca="1" si="1"/>
        <v>4758615003.5096397</v>
      </c>
      <c r="F37" s="21">
        <f t="shared" ca="1" si="2"/>
        <v>103134635.71999501</v>
      </c>
      <c r="G37" s="21">
        <f t="shared" ca="1" si="3"/>
        <v>1762557520.00016</v>
      </c>
      <c r="H37" s="21">
        <f t="shared" ca="1" si="4"/>
        <v>0</v>
      </c>
      <c r="I37" s="56">
        <f t="shared" ca="1" si="8"/>
        <v>7160423828.8197947</v>
      </c>
      <c r="K37" s="23">
        <f t="shared" ca="1" si="7"/>
        <v>7.4872197848428829E-2</v>
      </c>
      <c r="L37" s="23">
        <f t="shared" ca="1" si="7"/>
        <v>0.66457169537322913</v>
      </c>
      <c r="M37" s="23">
        <f t="shared" ca="1" si="7"/>
        <v>1.4403426135879168E-2</v>
      </c>
      <c r="N37" s="23">
        <f t="shared" ca="1" si="7"/>
        <v>0.24615268064246285</v>
      </c>
      <c r="O37" s="23">
        <f t="shared" ca="1" si="7"/>
        <v>0</v>
      </c>
      <c r="P37" s="57">
        <f t="shared" ca="1" si="7"/>
        <v>1</v>
      </c>
      <c r="CQ37" s="62" t="s">
        <v>207</v>
      </c>
      <c r="CR37" s="62">
        <v>739</v>
      </c>
    </row>
    <row r="38" spans="1:9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12355972.859999999</v>
      </c>
      <c r="E38" s="21">
        <f t="shared" ca="1" si="1"/>
        <v>6141163857.1400003</v>
      </c>
      <c r="F38" s="21">
        <f t="shared" ca="1" si="2"/>
        <v>0</v>
      </c>
      <c r="G38" s="21">
        <f t="shared" ca="1" si="3"/>
        <v>0</v>
      </c>
      <c r="H38" s="21">
        <f t="shared" ca="1" si="4"/>
        <v>427449660</v>
      </c>
      <c r="I38" s="56">
        <f t="shared" ca="1" si="8"/>
        <v>6580969490</v>
      </c>
      <c r="K38" s="23">
        <f t="shared" ca="1" si="7"/>
        <v>1.8775307921994331E-3</v>
      </c>
      <c r="L38" s="23">
        <f t="shared" ca="1" si="7"/>
        <v>0.93317008481374986</v>
      </c>
      <c r="M38" s="23">
        <f t="shared" ca="1" si="7"/>
        <v>0</v>
      </c>
      <c r="N38" s="23">
        <f t="shared" ca="1" si="7"/>
        <v>0</v>
      </c>
      <c r="O38" s="23">
        <f t="shared" ca="1" si="7"/>
        <v>6.4952384394050725E-2</v>
      </c>
      <c r="P38" s="57">
        <f t="shared" ca="1" si="7"/>
        <v>1</v>
      </c>
      <c r="CQ38" s="62" t="s">
        <v>209</v>
      </c>
      <c r="CR38" s="62">
        <v>740</v>
      </c>
    </row>
    <row r="39" spans="1:96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689534354.78999996</v>
      </c>
      <c r="E39" s="21">
        <f t="shared" ca="1" si="1"/>
        <v>10219515157.490002</v>
      </c>
      <c r="F39" s="21">
        <f t="shared" ca="1" si="2"/>
        <v>0</v>
      </c>
      <c r="G39" s="21">
        <f t="shared" ca="1" si="3"/>
        <v>983734536.67999995</v>
      </c>
      <c r="H39" s="21">
        <f t="shared" ca="1" si="4"/>
        <v>22494633.550000001</v>
      </c>
      <c r="I39" s="56">
        <f t="shared" ca="1" si="8"/>
        <v>11915278682.510002</v>
      </c>
      <c r="K39" s="23">
        <f t="shared" ca="1" si="7"/>
        <v>5.7869763113651884E-2</v>
      </c>
      <c r="L39" s="23">
        <f t="shared" ca="1" si="7"/>
        <v>0.85768158931027361</v>
      </c>
      <c r="M39" s="23">
        <f t="shared" ca="1" si="7"/>
        <v>0</v>
      </c>
      <c r="N39" s="23">
        <f t="shared" ca="1" si="7"/>
        <v>8.2560766129959481E-2</v>
      </c>
      <c r="O39" s="23">
        <f t="shared" ca="1" si="7"/>
        <v>1.8878814461149821E-3</v>
      </c>
      <c r="P39" s="57">
        <f t="shared" ca="1" si="7"/>
        <v>1</v>
      </c>
      <c r="CQ39" s="62" t="s">
        <v>211</v>
      </c>
      <c r="CR39" s="62">
        <v>741</v>
      </c>
    </row>
    <row r="40" spans="1:9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1">
        <f t="shared" ca="1" si="1"/>
        <v>0</v>
      </c>
      <c r="F40" s="21">
        <f t="shared" ca="1" si="2"/>
        <v>0</v>
      </c>
      <c r="G40" s="21">
        <f t="shared" ca="1" si="3"/>
        <v>0</v>
      </c>
      <c r="H40" s="21">
        <f t="shared" ca="1" si="4"/>
        <v>0</v>
      </c>
      <c r="I40" s="56">
        <f t="shared" ca="1" si="8"/>
        <v>0</v>
      </c>
      <c r="K40" s="23">
        <f t="shared" ca="1" si="7"/>
        <v>0</v>
      </c>
      <c r="L40" s="23">
        <f t="shared" ca="1" si="7"/>
        <v>0</v>
      </c>
      <c r="M40" s="23">
        <f t="shared" ca="1" si="7"/>
        <v>0</v>
      </c>
      <c r="N40" s="23">
        <f t="shared" ca="1" si="7"/>
        <v>0</v>
      </c>
      <c r="O40" s="23">
        <f t="shared" ca="1" si="7"/>
        <v>0</v>
      </c>
      <c r="P40" s="57">
        <f t="shared" ca="1" si="7"/>
        <v>0</v>
      </c>
      <c r="CQ40" s="62" t="s">
        <v>213</v>
      </c>
      <c r="CR40" s="62">
        <v>742</v>
      </c>
    </row>
    <row r="41" spans="1:9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221981869.13999999</v>
      </c>
      <c r="E41" s="21">
        <f t="shared" ca="1" si="1"/>
        <v>2423701103.1702428</v>
      </c>
      <c r="F41" s="21">
        <f t="shared" ca="1" si="2"/>
        <v>162166939.55999798</v>
      </c>
      <c r="G41" s="21">
        <f t="shared" ca="1" si="3"/>
        <v>477292576.02000374</v>
      </c>
      <c r="H41" s="21">
        <f t="shared" ca="1" si="4"/>
        <v>0</v>
      </c>
      <c r="I41" s="56">
        <f ca="1">SUM(D41:H41)</f>
        <v>3285142487.8902445</v>
      </c>
      <c r="K41" s="23">
        <f t="shared" ca="1" si="7"/>
        <v>6.7571458455234087E-2</v>
      </c>
      <c r="L41" s="23">
        <f t="shared" ca="1" si="7"/>
        <v>0.73777655371252127</v>
      </c>
      <c r="M41" s="23">
        <f t="shared" ca="1" si="7"/>
        <v>4.9363746065134426E-2</v>
      </c>
      <c r="N41" s="23">
        <f t="shared" ca="1" si="7"/>
        <v>0.14528824176711019</v>
      </c>
      <c r="O41" s="23">
        <f t="shared" ca="1" si="7"/>
        <v>0</v>
      </c>
      <c r="P41" s="57">
        <f t="shared" ca="1" si="7"/>
        <v>1</v>
      </c>
      <c r="CQ41" s="62" t="s">
        <v>215</v>
      </c>
      <c r="CR41" s="62">
        <v>743</v>
      </c>
    </row>
    <row r="42" spans="1:9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136214.57</v>
      </c>
      <c r="E42" s="21">
        <f t="shared" ca="1" si="1"/>
        <v>1046367945.9769691</v>
      </c>
      <c r="F42" s="21">
        <f t="shared" ca="1" si="2"/>
        <v>0</v>
      </c>
      <c r="G42" s="21">
        <f t="shared" ca="1" si="3"/>
        <v>150726083.66011977</v>
      </c>
      <c r="H42" s="21">
        <f t="shared" ca="1" si="4"/>
        <v>83675411.960000008</v>
      </c>
      <c r="I42" s="56">
        <f ca="1">SUM(D42:H42)</f>
        <v>1280905656.167089</v>
      </c>
      <c r="K42" s="23">
        <f t="shared" ref="K42:P75" ca="1" si="9">IF($I42=0,0,D42/$I42)</f>
        <v>1.0634239090457366E-4</v>
      </c>
      <c r="L42" s="23">
        <f t="shared" ca="1" si="9"/>
        <v>0.81689696734423245</v>
      </c>
      <c r="M42" s="23">
        <f t="shared" ca="1" si="9"/>
        <v>0</v>
      </c>
      <c r="N42" s="23">
        <f t="shared" ca="1" si="9"/>
        <v>0.11767149511318745</v>
      </c>
      <c r="O42" s="23">
        <f t="shared" ca="1" si="9"/>
        <v>6.5325195151675466E-2</v>
      </c>
      <c r="P42" s="57">
        <f t="shared" ca="1" si="9"/>
        <v>1</v>
      </c>
      <c r="CQ42" s="62" t="s">
        <v>217</v>
      </c>
      <c r="CR42" s="62">
        <v>744</v>
      </c>
    </row>
    <row r="43" spans="1:9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1">
        <f t="shared" ca="1" si="1"/>
        <v>0</v>
      </c>
      <c r="F43" s="21">
        <f t="shared" ca="1" si="2"/>
        <v>0</v>
      </c>
      <c r="G43" s="21">
        <f t="shared" ca="1" si="3"/>
        <v>0</v>
      </c>
      <c r="H43" s="21">
        <f t="shared" ca="1" si="4"/>
        <v>0</v>
      </c>
      <c r="I43" s="56">
        <f ca="1">SUM(D43:H43)</f>
        <v>0</v>
      </c>
      <c r="K43" s="23">
        <f t="shared" ca="1" si="9"/>
        <v>0</v>
      </c>
      <c r="L43" s="23">
        <f t="shared" ca="1" si="9"/>
        <v>0</v>
      </c>
      <c r="M43" s="23">
        <f t="shared" ca="1" si="9"/>
        <v>0</v>
      </c>
      <c r="N43" s="23">
        <f t="shared" ca="1" si="9"/>
        <v>0</v>
      </c>
      <c r="O43" s="23">
        <f t="shared" ca="1" si="9"/>
        <v>0</v>
      </c>
      <c r="P43" s="57">
        <f t="shared" ca="1" si="9"/>
        <v>0</v>
      </c>
      <c r="CQ43" s="62" t="s">
        <v>219</v>
      </c>
      <c r="CR43" s="62">
        <v>745</v>
      </c>
    </row>
    <row r="44" spans="1:9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1">
        <f t="shared" ca="1" si="1"/>
        <v>0</v>
      </c>
      <c r="F44" s="21">
        <f t="shared" ca="1" si="2"/>
        <v>0</v>
      </c>
      <c r="G44" s="21">
        <f t="shared" ca="1" si="3"/>
        <v>0</v>
      </c>
      <c r="H44" s="21">
        <f t="shared" ca="1" si="4"/>
        <v>0</v>
      </c>
      <c r="I44" s="56">
        <f ca="1">SUM(D44:H44)</f>
        <v>0</v>
      </c>
      <c r="K44" s="23">
        <f t="shared" ca="1" si="9"/>
        <v>0</v>
      </c>
      <c r="L44" s="23">
        <f t="shared" ca="1" si="9"/>
        <v>0</v>
      </c>
      <c r="M44" s="23">
        <f t="shared" ca="1" si="9"/>
        <v>0</v>
      </c>
      <c r="N44" s="23">
        <f t="shared" ca="1" si="9"/>
        <v>0</v>
      </c>
      <c r="O44" s="23">
        <f t="shared" ca="1" si="9"/>
        <v>0</v>
      </c>
      <c r="P44" s="57">
        <f t="shared" ca="1" si="9"/>
        <v>0</v>
      </c>
      <c r="CQ44" s="62" t="s">
        <v>221</v>
      </c>
      <c r="CR44" s="62">
        <v>746</v>
      </c>
    </row>
    <row r="45" spans="1:9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1">
        <f t="shared" ca="1" si="1"/>
        <v>8538335295.2099991</v>
      </c>
      <c r="F45" s="21">
        <f t="shared" ca="1" si="2"/>
        <v>0</v>
      </c>
      <c r="G45" s="21">
        <f t="shared" ca="1" si="3"/>
        <v>1065149969.0200005</v>
      </c>
      <c r="H45" s="21">
        <f t="shared" ca="1" si="4"/>
        <v>667518678.97000206</v>
      </c>
      <c r="I45" s="56">
        <f ca="1">SUM(D45:H45)</f>
        <v>10271003943.200001</v>
      </c>
      <c r="K45" s="23">
        <f t="shared" ca="1" si="9"/>
        <v>0</v>
      </c>
      <c r="L45" s="23">
        <f t="shared" ca="1" si="9"/>
        <v>0.83130484054218201</v>
      </c>
      <c r="M45" s="23">
        <f t="shared" ca="1" si="9"/>
        <v>0</v>
      </c>
      <c r="N45" s="23">
        <f t="shared" ca="1" si="9"/>
        <v>0.10370456236901665</v>
      </c>
      <c r="O45" s="23">
        <f t="shared" ca="1" si="9"/>
        <v>6.4990597088801436E-2</v>
      </c>
      <c r="P45" s="57">
        <f t="shared" ca="1" si="9"/>
        <v>1</v>
      </c>
      <c r="CQ45" s="62" t="s">
        <v>223</v>
      </c>
      <c r="CR45" s="62">
        <v>747</v>
      </c>
    </row>
    <row r="46" spans="1:9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1">
        <f t="shared" ca="1" si="1"/>
        <v>0</v>
      </c>
      <c r="F46" s="21">
        <f t="shared" ca="1" si="2"/>
        <v>0</v>
      </c>
      <c r="G46" s="21">
        <f t="shared" ca="1" si="3"/>
        <v>0</v>
      </c>
      <c r="H46" s="21">
        <f t="shared" ca="1" si="4"/>
        <v>0</v>
      </c>
      <c r="I46" s="56">
        <f t="shared" ref="I46:I69" ca="1" si="10">SUM(D46:H46)</f>
        <v>0</v>
      </c>
      <c r="K46" s="23">
        <f t="shared" ca="1" si="9"/>
        <v>0</v>
      </c>
      <c r="L46" s="23">
        <f t="shared" ca="1" si="9"/>
        <v>0</v>
      </c>
      <c r="M46" s="23">
        <f t="shared" ca="1" si="9"/>
        <v>0</v>
      </c>
      <c r="N46" s="23">
        <f t="shared" ca="1" si="9"/>
        <v>0</v>
      </c>
      <c r="O46" s="23">
        <f t="shared" ca="1" si="9"/>
        <v>0</v>
      </c>
      <c r="P46" s="57">
        <f t="shared" ca="1" si="9"/>
        <v>0</v>
      </c>
      <c r="CQ46" s="62" t="s">
        <v>225</v>
      </c>
      <c r="CR46" s="62">
        <v>748</v>
      </c>
    </row>
    <row r="47" spans="1:9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132745899.31</v>
      </c>
      <c r="E47" s="21">
        <f t="shared" ca="1" si="1"/>
        <v>2522209356.3798656</v>
      </c>
      <c r="F47" s="21">
        <f t="shared" ca="1" si="2"/>
        <v>0</v>
      </c>
      <c r="G47" s="21">
        <f t="shared" ca="1" si="3"/>
        <v>0</v>
      </c>
      <c r="H47" s="21">
        <f t="shared" ca="1" si="4"/>
        <v>0</v>
      </c>
      <c r="I47" s="56">
        <f t="shared" ca="1" si="10"/>
        <v>2654955255.6898656</v>
      </c>
      <c r="K47" s="23">
        <f t="shared" ca="1" si="9"/>
        <v>4.9999298114539112E-2</v>
      </c>
      <c r="L47" s="23">
        <f t="shared" ca="1" si="9"/>
        <v>0.95000070188546093</v>
      </c>
      <c r="M47" s="23">
        <f t="shared" ca="1" si="9"/>
        <v>0</v>
      </c>
      <c r="N47" s="23">
        <f t="shared" ca="1" si="9"/>
        <v>0</v>
      </c>
      <c r="O47" s="23">
        <f t="shared" ca="1" si="9"/>
        <v>0</v>
      </c>
      <c r="P47" s="57">
        <f t="shared" ca="1" si="9"/>
        <v>1</v>
      </c>
      <c r="CQ47" s="62" t="s">
        <v>227</v>
      </c>
      <c r="CR47" s="62">
        <v>749</v>
      </c>
    </row>
    <row r="48" spans="1:9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1">
        <f t="shared" ca="1" si="1"/>
        <v>0</v>
      </c>
      <c r="F48" s="21">
        <f t="shared" ca="1" si="2"/>
        <v>0</v>
      </c>
      <c r="G48" s="21">
        <f t="shared" ca="1" si="3"/>
        <v>0</v>
      </c>
      <c r="H48" s="21">
        <f t="shared" ca="1" si="4"/>
        <v>0</v>
      </c>
      <c r="I48" s="56">
        <f t="shared" ca="1" si="10"/>
        <v>0</v>
      </c>
      <c r="K48" s="23">
        <f t="shared" ca="1" si="9"/>
        <v>0</v>
      </c>
      <c r="L48" s="23">
        <f t="shared" ca="1" si="9"/>
        <v>0</v>
      </c>
      <c r="M48" s="23">
        <f t="shared" ca="1" si="9"/>
        <v>0</v>
      </c>
      <c r="N48" s="23">
        <f t="shared" ca="1" si="9"/>
        <v>0</v>
      </c>
      <c r="O48" s="23">
        <f t="shared" ca="1" si="9"/>
        <v>0</v>
      </c>
      <c r="P48" s="57">
        <f t="shared" ca="1" si="9"/>
        <v>0</v>
      </c>
      <c r="CQ48" s="62" t="s">
        <v>229</v>
      </c>
      <c r="CR48" s="62">
        <v>750</v>
      </c>
    </row>
    <row r="49" spans="1:9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1">
        <f t="shared" ca="1" si="1"/>
        <v>0</v>
      </c>
      <c r="F49" s="21">
        <f t="shared" ca="1" si="2"/>
        <v>0</v>
      </c>
      <c r="G49" s="21">
        <f t="shared" ca="1" si="3"/>
        <v>0</v>
      </c>
      <c r="H49" s="21">
        <f t="shared" ca="1" si="4"/>
        <v>0</v>
      </c>
      <c r="I49" s="56">
        <f t="shared" ca="1" si="10"/>
        <v>0</v>
      </c>
      <c r="K49" s="23">
        <f t="shared" ca="1" si="9"/>
        <v>0</v>
      </c>
      <c r="L49" s="23">
        <f t="shared" ca="1" si="9"/>
        <v>0</v>
      </c>
      <c r="M49" s="23">
        <f t="shared" ca="1" si="9"/>
        <v>0</v>
      </c>
      <c r="N49" s="23">
        <f t="shared" ca="1" si="9"/>
        <v>0</v>
      </c>
      <c r="O49" s="23">
        <f t="shared" ca="1" si="9"/>
        <v>0</v>
      </c>
      <c r="P49" s="57">
        <f t="shared" ca="1" si="9"/>
        <v>0</v>
      </c>
      <c r="CQ49" s="62" t="s">
        <v>231</v>
      </c>
      <c r="CR49" s="62">
        <v>751</v>
      </c>
    </row>
    <row r="50" spans="1:9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  <c r="E50" s="21">
        <f t="shared" ca="1" si="1"/>
        <v>0</v>
      </c>
      <c r="F50" s="21">
        <f t="shared" ca="1" si="2"/>
        <v>0</v>
      </c>
      <c r="G50" s="21">
        <f t="shared" ca="1" si="3"/>
        <v>0</v>
      </c>
      <c r="H50" s="21">
        <f t="shared" ca="1" si="4"/>
        <v>0</v>
      </c>
      <c r="I50" s="56">
        <f t="shared" ca="1" si="10"/>
        <v>0</v>
      </c>
      <c r="K50" s="23">
        <f t="shared" ca="1" si="9"/>
        <v>0</v>
      </c>
      <c r="L50" s="23">
        <f t="shared" ca="1" si="9"/>
        <v>0</v>
      </c>
      <c r="M50" s="23">
        <f t="shared" ca="1" si="9"/>
        <v>0</v>
      </c>
      <c r="N50" s="23">
        <f t="shared" ca="1" si="9"/>
        <v>0</v>
      </c>
      <c r="O50" s="23">
        <f t="shared" ca="1" si="9"/>
        <v>0</v>
      </c>
      <c r="P50" s="57">
        <f t="shared" ca="1" si="9"/>
        <v>0</v>
      </c>
      <c r="CQ50" s="62" t="s">
        <v>233</v>
      </c>
      <c r="CR50" s="62">
        <v>752</v>
      </c>
    </row>
    <row r="51" spans="1:9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1">
        <f t="shared" ca="1" si="1"/>
        <v>0</v>
      </c>
      <c r="F51" s="21">
        <f t="shared" ca="1" si="2"/>
        <v>0</v>
      </c>
      <c r="G51" s="21">
        <f t="shared" ca="1" si="3"/>
        <v>0</v>
      </c>
      <c r="H51" s="21">
        <f t="shared" ca="1" si="4"/>
        <v>0</v>
      </c>
      <c r="I51" s="56">
        <f t="shared" ca="1" si="10"/>
        <v>0</v>
      </c>
      <c r="K51" s="23">
        <f t="shared" ca="1" si="9"/>
        <v>0</v>
      </c>
      <c r="L51" s="23">
        <f t="shared" ca="1" si="9"/>
        <v>0</v>
      </c>
      <c r="M51" s="23">
        <f t="shared" ca="1" si="9"/>
        <v>0</v>
      </c>
      <c r="N51" s="23">
        <f t="shared" ca="1" si="9"/>
        <v>0</v>
      </c>
      <c r="O51" s="23">
        <f t="shared" ca="1" si="9"/>
        <v>0</v>
      </c>
      <c r="P51" s="57">
        <f t="shared" ca="1" si="9"/>
        <v>0</v>
      </c>
      <c r="CQ51" s="62" t="s">
        <v>235</v>
      </c>
      <c r="CR51" s="62">
        <v>753</v>
      </c>
    </row>
    <row r="52" spans="1:9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1">
        <f t="shared" ca="1" si="1"/>
        <v>0</v>
      </c>
      <c r="F52" s="21">
        <f t="shared" ca="1" si="2"/>
        <v>0</v>
      </c>
      <c r="G52" s="21">
        <f t="shared" ca="1" si="3"/>
        <v>0</v>
      </c>
      <c r="H52" s="21">
        <f t="shared" ca="1" si="4"/>
        <v>0</v>
      </c>
      <c r="I52" s="56">
        <f t="shared" ca="1" si="10"/>
        <v>0</v>
      </c>
      <c r="K52" s="23">
        <f t="shared" ca="1" si="9"/>
        <v>0</v>
      </c>
      <c r="L52" s="23">
        <f t="shared" ca="1" si="9"/>
        <v>0</v>
      </c>
      <c r="M52" s="23">
        <f t="shared" ca="1" si="9"/>
        <v>0</v>
      </c>
      <c r="N52" s="23">
        <f t="shared" ca="1" si="9"/>
        <v>0</v>
      </c>
      <c r="O52" s="23">
        <f t="shared" ca="1" si="9"/>
        <v>0</v>
      </c>
      <c r="P52" s="57">
        <f t="shared" ca="1" si="9"/>
        <v>0</v>
      </c>
      <c r="CQ52" s="62" t="s">
        <v>237</v>
      </c>
      <c r="CR52" s="62">
        <v>754</v>
      </c>
    </row>
    <row r="53" spans="1:9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1">
        <f t="shared" ca="1" si="1"/>
        <v>0</v>
      </c>
      <c r="F53" s="21">
        <f t="shared" ca="1" si="2"/>
        <v>0</v>
      </c>
      <c r="G53" s="21">
        <f t="shared" ca="1" si="3"/>
        <v>0</v>
      </c>
      <c r="H53" s="21">
        <f t="shared" ca="1" si="4"/>
        <v>0</v>
      </c>
      <c r="I53" s="56">
        <f t="shared" ca="1" si="10"/>
        <v>0</v>
      </c>
      <c r="K53" s="23">
        <f t="shared" ca="1" si="9"/>
        <v>0</v>
      </c>
      <c r="L53" s="23">
        <f t="shared" ca="1" si="9"/>
        <v>0</v>
      </c>
      <c r="M53" s="23">
        <f t="shared" ca="1" si="9"/>
        <v>0</v>
      </c>
      <c r="N53" s="23">
        <f t="shared" ca="1" si="9"/>
        <v>0</v>
      </c>
      <c r="O53" s="23">
        <f t="shared" ca="1" si="9"/>
        <v>0</v>
      </c>
      <c r="P53" s="57">
        <f t="shared" ca="1" si="9"/>
        <v>0</v>
      </c>
      <c r="CQ53" s="62" t="s">
        <v>239</v>
      </c>
      <c r="CR53" s="62">
        <v>755</v>
      </c>
    </row>
    <row r="54" spans="1:9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  <c r="E54" s="21">
        <f t="shared" ca="1" si="1"/>
        <v>0</v>
      </c>
      <c r="F54" s="21">
        <f t="shared" ca="1" si="2"/>
        <v>0</v>
      </c>
      <c r="G54" s="21">
        <f t="shared" ca="1" si="3"/>
        <v>0</v>
      </c>
      <c r="H54" s="21">
        <f t="shared" ca="1" si="4"/>
        <v>0</v>
      </c>
      <c r="I54" s="56">
        <f t="shared" ca="1" si="10"/>
        <v>0</v>
      </c>
      <c r="K54" s="23">
        <f t="shared" ca="1" si="9"/>
        <v>0</v>
      </c>
      <c r="L54" s="23">
        <f t="shared" ca="1" si="9"/>
        <v>0</v>
      </c>
      <c r="M54" s="23">
        <f t="shared" ca="1" si="9"/>
        <v>0</v>
      </c>
      <c r="N54" s="23">
        <f t="shared" ca="1" si="9"/>
        <v>0</v>
      </c>
      <c r="O54" s="23">
        <f t="shared" ca="1" si="9"/>
        <v>0</v>
      </c>
      <c r="P54" s="57">
        <f t="shared" ca="1" si="9"/>
        <v>0</v>
      </c>
      <c r="CQ54" s="62" t="s">
        <v>242</v>
      </c>
      <c r="CR54" s="62">
        <v>756</v>
      </c>
    </row>
    <row r="55" spans="1:96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1">
        <f t="shared" ca="1" si="1"/>
        <v>0</v>
      </c>
      <c r="F55" s="21">
        <f t="shared" ca="1" si="2"/>
        <v>0</v>
      </c>
      <c r="G55" s="21">
        <f t="shared" ca="1" si="3"/>
        <v>0</v>
      </c>
      <c r="H55" s="21">
        <f t="shared" ca="1" si="4"/>
        <v>0</v>
      </c>
      <c r="I55" s="56">
        <f t="shared" ca="1" si="10"/>
        <v>0</v>
      </c>
      <c r="K55" s="23">
        <f t="shared" ca="1" si="9"/>
        <v>0</v>
      </c>
      <c r="L55" s="23">
        <f t="shared" ca="1" si="9"/>
        <v>0</v>
      </c>
      <c r="M55" s="23">
        <f t="shared" ca="1" si="9"/>
        <v>0</v>
      </c>
      <c r="N55" s="23">
        <f t="shared" ca="1" si="9"/>
        <v>0</v>
      </c>
      <c r="O55" s="23">
        <f t="shared" ca="1" si="9"/>
        <v>0</v>
      </c>
      <c r="P55" s="57">
        <f t="shared" ca="1" si="9"/>
        <v>0</v>
      </c>
      <c r="CQ55" s="62" t="s">
        <v>244</v>
      </c>
      <c r="CR55" s="62">
        <v>757</v>
      </c>
    </row>
    <row r="56" spans="1:9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1">
        <f t="shared" ca="1" si="1"/>
        <v>0</v>
      </c>
      <c r="F56" s="21">
        <f t="shared" ca="1" si="2"/>
        <v>0</v>
      </c>
      <c r="G56" s="21">
        <f t="shared" ca="1" si="3"/>
        <v>0</v>
      </c>
      <c r="H56" s="21">
        <f t="shared" ca="1" si="4"/>
        <v>0</v>
      </c>
      <c r="I56" s="56">
        <f t="shared" ca="1" si="10"/>
        <v>0</v>
      </c>
      <c r="K56" s="23">
        <f t="shared" ca="1" si="9"/>
        <v>0</v>
      </c>
      <c r="L56" s="23">
        <f t="shared" ca="1" si="9"/>
        <v>0</v>
      </c>
      <c r="M56" s="23">
        <f t="shared" ca="1" si="9"/>
        <v>0</v>
      </c>
      <c r="N56" s="23">
        <f t="shared" ca="1" si="9"/>
        <v>0</v>
      </c>
      <c r="O56" s="23">
        <f t="shared" ca="1" si="9"/>
        <v>0</v>
      </c>
      <c r="P56" s="57">
        <f t="shared" ca="1" si="9"/>
        <v>0</v>
      </c>
      <c r="CQ56" s="62" t="s">
        <v>247</v>
      </c>
      <c r="CR56" s="62">
        <v>758</v>
      </c>
    </row>
    <row r="57" spans="1:9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1">
        <f t="shared" ca="1" si="1"/>
        <v>0</v>
      </c>
      <c r="F57" s="21">
        <f t="shared" ca="1" si="2"/>
        <v>0</v>
      </c>
      <c r="G57" s="21">
        <f t="shared" ca="1" si="3"/>
        <v>0</v>
      </c>
      <c r="H57" s="21">
        <f t="shared" ca="1" si="4"/>
        <v>0</v>
      </c>
      <c r="I57" s="56">
        <f t="shared" ca="1" si="10"/>
        <v>0</v>
      </c>
      <c r="K57" s="23">
        <f t="shared" ca="1" si="9"/>
        <v>0</v>
      </c>
      <c r="L57" s="23">
        <f t="shared" ca="1" si="9"/>
        <v>0</v>
      </c>
      <c r="M57" s="23">
        <f t="shared" ca="1" si="9"/>
        <v>0</v>
      </c>
      <c r="N57" s="23">
        <f t="shared" ca="1" si="9"/>
        <v>0</v>
      </c>
      <c r="O57" s="23">
        <f t="shared" ca="1" si="9"/>
        <v>0</v>
      </c>
      <c r="P57" s="57">
        <f t="shared" ca="1" si="9"/>
        <v>0</v>
      </c>
      <c r="CQ57" s="62" t="s">
        <v>249</v>
      </c>
      <c r="CR57" s="62">
        <v>759</v>
      </c>
    </row>
    <row r="58" spans="1:9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1">
        <f t="shared" ca="1" si="1"/>
        <v>0</v>
      </c>
      <c r="F58" s="21">
        <f t="shared" ca="1" si="2"/>
        <v>0</v>
      </c>
      <c r="G58" s="21">
        <f t="shared" ca="1" si="3"/>
        <v>0</v>
      </c>
      <c r="H58" s="21">
        <f t="shared" ca="1" si="4"/>
        <v>0</v>
      </c>
      <c r="I58" s="56">
        <f t="shared" ca="1" si="10"/>
        <v>0</v>
      </c>
      <c r="K58" s="23">
        <f t="shared" ca="1" si="9"/>
        <v>0</v>
      </c>
      <c r="L58" s="23">
        <f t="shared" ca="1" si="9"/>
        <v>0</v>
      </c>
      <c r="M58" s="23">
        <f t="shared" ca="1" si="9"/>
        <v>0</v>
      </c>
      <c r="N58" s="23">
        <f t="shared" ca="1" si="9"/>
        <v>0</v>
      </c>
      <c r="O58" s="23">
        <f t="shared" ca="1" si="9"/>
        <v>0</v>
      </c>
      <c r="P58" s="57">
        <f t="shared" ca="1" si="9"/>
        <v>0</v>
      </c>
      <c r="CQ58" s="62" t="s">
        <v>251</v>
      </c>
      <c r="CR58" s="62">
        <v>760</v>
      </c>
    </row>
    <row r="59" spans="1:9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1">
        <f t="shared" ca="1" si="1"/>
        <v>0</v>
      </c>
      <c r="F59" s="21">
        <f t="shared" ca="1" si="2"/>
        <v>0</v>
      </c>
      <c r="G59" s="21">
        <f t="shared" ca="1" si="3"/>
        <v>0</v>
      </c>
      <c r="H59" s="21">
        <f t="shared" ca="1" si="4"/>
        <v>0</v>
      </c>
      <c r="I59" s="56">
        <f t="shared" ca="1" si="10"/>
        <v>0</v>
      </c>
      <c r="K59" s="23">
        <f t="shared" ca="1" si="9"/>
        <v>0</v>
      </c>
      <c r="L59" s="23">
        <f t="shared" ca="1" si="9"/>
        <v>0</v>
      </c>
      <c r="M59" s="23">
        <f t="shared" ca="1" si="9"/>
        <v>0</v>
      </c>
      <c r="N59" s="23">
        <f t="shared" ca="1" si="9"/>
        <v>0</v>
      </c>
      <c r="O59" s="23">
        <f t="shared" ca="1" si="9"/>
        <v>0</v>
      </c>
      <c r="P59" s="57">
        <f t="shared" ca="1" si="9"/>
        <v>0</v>
      </c>
      <c r="CQ59" s="62" t="s">
        <v>253</v>
      </c>
      <c r="CR59" s="62">
        <v>761</v>
      </c>
    </row>
    <row r="60" spans="1:9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1">
        <f t="shared" ca="1" si="1"/>
        <v>0</v>
      </c>
      <c r="F60" s="21">
        <f t="shared" ca="1" si="2"/>
        <v>0</v>
      </c>
      <c r="G60" s="21">
        <f t="shared" ca="1" si="3"/>
        <v>0</v>
      </c>
      <c r="H60" s="21">
        <f t="shared" ca="1" si="4"/>
        <v>0</v>
      </c>
      <c r="I60" s="56">
        <f t="shared" ca="1" si="10"/>
        <v>0</v>
      </c>
      <c r="K60" s="23">
        <f t="shared" ca="1" si="9"/>
        <v>0</v>
      </c>
      <c r="L60" s="23">
        <f t="shared" ca="1" si="9"/>
        <v>0</v>
      </c>
      <c r="M60" s="23">
        <f t="shared" ca="1" si="9"/>
        <v>0</v>
      </c>
      <c r="N60" s="23">
        <f t="shared" ca="1" si="9"/>
        <v>0</v>
      </c>
      <c r="O60" s="23">
        <f t="shared" ca="1" si="9"/>
        <v>0</v>
      </c>
      <c r="P60" s="57">
        <f t="shared" ca="1" si="9"/>
        <v>0</v>
      </c>
      <c r="CQ60" s="62" t="s">
        <v>255</v>
      </c>
      <c r="CR60" s="62">
        <v>765</v>
      </c>
    </row>
    <row r="61" spans="1:9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1">
        <f t="shared" ca="1" si="1"/>
        <v>0</v>
      </c>
      <c r="F61" s="21">
        <f t="shared" ca="1" si="2"/>
        <v>0</v>
      </c>
      <c r="G61" s="21">
        <f t="shared" ca="1" si="3"/>
        <v>0</v>
      </c>
      <c r="H61" s="21">
        <f t="shared" ca="1" si="4"/>
        <v>0</v>
      </c>
      <c r="I61" s="56">
        <f t="shared" ca="1" si="10"/>
        <v>0</v>
      </c>
      <c r="K61" s="23">
        <f t="shared" ca="1" si="9"/>
        <v>0</v>
      </c>
      <c r="L61" s="23">
        <f t="shared" ca="1" si="9"/>
        <v>0</v>
      </c>
      <c r="M61" s="23">
        <f t="shared" ca="1" si="9"/>
        <v>0</v>
      </c>
      <c r="N61" s="23">
        <f t="shared" ca="1" si="9"/>
        <v>0</v>
      </c>
      <c r="O61" s="23">
        <f t="shared" ca="1" si="9"/>
        <v>0</v>
      </c>
      <c r="P61" s="57">
        <f t="shared" ca="1" si="9"/>
        <v>0</v>
      </c>
      <c r="CQ61" s="62" t="s">
        <v>257</v>
      </c>
      <c r="CR61" s="62">
        <v>766</v>
      </c>
    </row>
    <row r="62" spans="1:9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1">
        <f t="shared" ca="1" si="1"/>
        <v>0</v>
      </c>
      <c r="F62" s="21">
        <f t="shared" ca="1" si="2"/>
        <v>0</v>
      </c>
      <c r="G62" s="21">
        <f t="shared" ca="1" si="3"/>
        <v>0</v>
      </c>
      <c r="H62" s="21">
        <f t="shared" ca="1" si="4"/>
        <v>0</v>
      </c>
      <c r="I62" s="56">
        <f t="shared" ca="1" si="10"/>
        <v>0</v>
      </c>
      <c r="K62" s="23">
        <f t="shared" ca="1" si="9"/>
        <v>0</v>
      </c>
      <c r="L62" s="23">
        <f t="shared" ca="1" si="9"/>
        <v>0</v>
      </c>
      <c r="M62" s="23">
        <f t="shared" ca="1" si="9"/>
        <v>0</v>
      </c>
      <c r="N62" s="23">
        <f t="shared" ca="1" si="9"/>
        <v>0</v>
      </c>
      <c r="O62" s="23">
        <f t="shared" ca="1" si="9"/>
        <v>0</v>
      </c>
      <c r="P62" s="57">
        <f t="shared" ca="1" si="9"/>
        <v>0</v>
      </c>
      <c r="CQ62" s="62" t="s">
        <v>259</v>
      </c>
      <c r="CR62" s="62">
        <v>767</v>
      </c>
    </row>
    <row r="63" spans="1:9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1">
        <f t="shared" ca="1" si="1"/>
        <v>0</v>
      </c>
      <c r="F63" s="21">
        <f t="shared" ca="1" si="2"/>
        <v>0</v>
      </c>
      <c r="G63" s="21">
        <f t="shared" ca="1" si="3"/>
        <v>0</v>
      </c>
      <c r="H63" s="21">
        <f t="shared" ca="1" si="4"/>
        <v>0</v>
      </c>
      <c r="I63" s="56">
        <f t="shared" ca="1" si="10"/>
        <v>0</v>
      </c>
      <c r="K63" s="23">
        <f t="shared" ca="1" si="9"/>
        <v>0</v>
      </c>
      <c r="L63" s="23">
        <f t="shared" ca="1" si="9"/>
        <v>0</v>
      </c>
      <c r="M63" s="23">
        <f t="shared" ca="1" si="9"/>
        <v>0</v>
      </c>
      <c r="N63" s="23">
        <f t="shared" ca="1" si="9"/>
        <v>0</v>
      </c>
      <c r="O63" s="23">
        <f t="shared" ca="1" si="9"/>
        <v>0</v>
      </c>
      <c r="P63" s="57">
        <f t="shared" ca="1" si="9"/>
        <v>0</v>
      </c>
      <c r="CQ63" s="62" t="s">
        <v>261</v>
      </c>
      <c r="CR63" s="62">
        <v>768</v>
      </c>
    </row>
    <row r="64" spans="1:9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1">
        <f t="shared" ca="1" si="1"/>
        <v>0</v>
      </c>
      <c r="F64" s="21">
        <f t="shared" ca="1" si="2"/>
        <v>0</v>
      </c>
      <c r="G64" s="21">
        <f t="shared" ca="1" si="3"/>
        <v>0</v>
      </c>
      <c r="H64" s="21">
        <f t="shared" ca="1" si="4"/>
        <v>0</v>
      </c>
      <c r="I64" s="56">
        <f t="shared" ca="1" si="10"/>
        <v>0</v>
      </c>
      <c r="K64" s="23">
        <f t="shared" ca="1" si="9"/>
        <v>0</v>
      </c>
      <c r="L64" s="23">
        <f t="shared" ca="1" si="9"/>
        <v>0</v>
      </c>
      <c r="M64" s="23">
        <f t="shared" ca="1" si="9"/>
        <v>0</v>
      </c>
      <c r="N64" s="23">
        <f t="shared" ca="1" si="9"/>
        <v>0</v>
      </c>
      <c r="O64" s="23">
        <f t="shared" ca="1" si="9"/>
        <v>0</v>
      </c>
      <c r="P64" s="57">
        <f t="shared" ca="1" si="9"/>
        <v>0</v>
      </c>
      <c r="CQ64" s="62" t="s">
        <v>263</v>
      </c>
      <c r="CR64" s="62">
        <v>769</v>
      </c>
    </row>
    <row r="65" spans="1:9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1">
        <f t="shared" ca="1" si="1"/>
        <v>0</v>
      </c>
      <c r="F65" s="21">
        <f t="shared" ca="1" si="2"/>
        <v>0</v>
      </c>
      <c r="G65" s="21">
        <f t="shared" ca="1" si="3"/>
        <v>0</v>
      </c>
      <c r="H65" s="21">
        <f t="shared" ca="1" si="4"/>
        <v>0</v>
      </c>
      <c r="I65" s="56">
        <f t="shared" ca="1" si="10"/>
        <v>0</v>
      </c>
      <c r="K65" s="23">
        <f t="shared" ca="1" si="9"/>
        <v>0</v>
      </c>
      <c r="L65" s="23">
        <f t="shared" ca="1" si="9"/>
        <v>0</v>
      </c>
      <c r="M65" s="23">
        <f t="shared" ca="1" si="9"/>
        <v>0</v>
      </c>
      <c r="N65" s="23">
        <f t="shared" ca="1" si="9"/>
        <v>0</v>
      </c>
      <c r="O65" s="23">
        <f t="shared" ca="1" si="9"/>
        <v>0</v>
      </c>
      <c r="P65" s="57">
        <f t="shared" ca="1" si="9"/>
        <v>0</v>
      </c>
      <c r="CQ65" s="62" t="s">
        <v>265</v>
      </c>
      <c r="CR65" s="62">
        <v>770</v>
      </c>
    </row>
    <row r="66" spans="1:9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1">
        <f t="shared" ca="1" si="1"/>
        <v>0</v>
      </c>
      <c r="F66" s="21">
        <f t="shared" ca="1" si="2"/>
        <v>0</v>
      </c>
      <c r="G66" s="21">
        <f t="shared" ca="1" si="3"/>
        <v>0</v>
      </c>
      <c r="H66" s="21">
        <f t="shared" ca="1" si="4"/>
        <v>0</v>
      </c>
      <c r="I66" s="56">
        <f t="shared" ca="1" si="10"/>
        <v>0</v>
      </c>
      <c r="K66" s="23">
        <f t="shared" ca="1" si="9"/>
        <v>0</v>
      </c>
      <c r="L66" s="23">
        <f t="shared" ca="1" si="9"/>
        <v>0</v>
      </c>
      <c r="M66" s="23">
        <f t="shared" ca="1" si="9"/>
        <v>0</v>
      </c>
      <c r="N66" s="23">
        <f t="shared" ca="1" si="9"/>
        <v>0</v>
      </c>
      <c r="O66" s="23">
        <f t="shared" ca="1" si="9"/>
        <v>0</v>
      </c>
      <c r="P66" s="57">
        <f t="shared" ca="1" si="9"/>
        <v>0</v>
      </c>
      <c r="CQ66" s="62" t="s">
        <v>267</v>
      </c>
      <c r="CR66" s="62">
        <v>772</v>
      </c>
    </row>
    <row r="67" spans="1:9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1">
        <f t="shared" ca="1" si="1"/>
        <v>0</v>
      </c>
      <c r="F67" s="21">
        <f t="shared" ca="1" si="2"/>
        <v>0</v>
      </c>
      <c r="G67" s="21">
        <f t="shared" ca="1" si="3"/>
        <v>0</v>
      </c>
      <c r="H67" s="21">
        <f t="shared" ca="1" si="4"/>
        <v>0</v>
      </c>
      <c r="I67" s="56">
        <f t="shared" ca="1" si="10"/>
        <v>0</v>
      </c>
      <c r="K67" s="23">
        <f t="shared" ca="1" si="9"/>
        <v>0</v>
      </c>
      <c r="L67" s="23">
        <f t="shared" ca="1" si="9"/>
        <v>0</v>
      </c>
      <c r="M67" s="23">
        <f t="shared" ca="1" si="9"/>
        <v>0</v>
      </c>
      <c r="N67" s="23">
        <f t="shared" ca="1" si="9"/>
        <v>0</v>
      </c>
      <c r="O67" s="23">
        <f t="shared" ca="1" si="9"/>
        <v>0</v>
      </c>
      <c r="P67" s="57">
        <f t="shared" ca="1" si="9"/>
        <v>0</v>
      </c>
      <c r="CQ67" s="62" t="s">
        <v>269</v>
      </c>
      <c r="CR67" s="62">
        <v>773</v>
      </c>
    </row>
    <row r="68" spans="1:9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1">
        <f t="shared" ca="1" si="1"/>
        <v>0</v>
      </c>
      <c r="F68" s="21">
        <f t="shared" ca="1" si="2"/>
        <v>0</v>
      </c>
      <c r="G68" s="21">
        <f t="shared" ca="1" si="3"/>
        <v>0</v>
      </c>
      <c r="H68" s="21">
        <f t="shared" ca="1" si="4"/>
        <v>0</v>
      </c>
      <c r="I68" s="56">
        <f t="shared" ca="1" si="10"/>
        <v>0</v>
      </c>
      <c r="K68" s="23">
        <f t="shared" ca="1" si="9"/>
        <v>0</v>
      </c>
      <c r="L68" s="23">
        <f t="shared" ca="1" si="9"/>
        <v>0</v>
      </c>
      <c r="M68" s="23">
        <f t="shared" ca="1" si="9"/>
        <v>0</v>
      </c>
      <c r="N68" s="23">
        <f t="shared" ca="1" si="9"/>
        <v>0</v>
      </c>
      <c r="O68" s="23">
        <f t="shared" ca="1" si="9"/>
        <v>0</v>
      </c>
      <c r="P68" s="57">
        <f t="shared" ca="1" si="9"/>
        <v>0</v>
      </c>
      <c r="CQ68" s="62" t="s">
        <v>271</v>
      </c>
      <c r="CR68" s="62">
        <v>774</v>
      </c>
    </row>
    <row r="69" spans="1:9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1">
        <f t="shared" ca="1" si="1"/>
        <v>0</v>
      </c>
      <c r="F69" s="21">
        <f t="shared" ca="1" si="2"/>
        <v>0</v>
      </c>
      <c r="G69" s="21">
        <f t="shared" ca="1" si="3"/>
        <v>0</v>
      </c>
      <c r="H69" s="21">
        <f t="shared" ca="1" si="4"/>
        <v>0</v>
      </c>
      <c r="I69" s="56">
        <f t="shared" ca="1" si="10"/>
        <v>0</v>
      </c>
      <c r="K69" s="23">
        <f t="shared" ca="1" si="9"/>
        <v>0</v>
      </c>
      <c r="L69" s="23">
        <f t="shared" ca="1" si="9"/>
        <v>0</v>
      </c>
      <c r="M69" s="23">
        <f t="shared" ca="1" si="9"/>
        <v>0</v>
      </c>
      <c r="N69" s="23">
        <f t="shared" ca="1" si="9"/>
        <v>0</v>
      </c>
      <c r="O69" s="23">
        <f t="shared" ca="1" si="9"/>
        <v>0</v>
      </c>
      <c r="P69" s="57">
        <f t="shared" ca="1" si="9"/>
        <v>0</v>
      </c>
      <c r="CQ69" s="62" t="s">
        <v>273</v>
      </c>
      <c r="CR69" s="62">
        <v>775</v>
      </c>
    </row>
    <row r="70" spans="1:9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1">
        <f t="shared" ca="1" si="1"/>
        <v>0</v>
      </c>
      <c r="F70" s="21">
        <f t="shared" ca="1" si="2"/>
        <v>0</v>
      </c>
      <c r="G70" s="21">
        <f t="shared" ca="1" si="3"/>
        <v>0</v>
      </c>
      <c r="H70" s="21">
        <f t="shared" ca="1" si="4"/>
        <v>0</v>
      </c>
      <c r="I70" s="56">
        <f ca="1">SUM(D70:H70)</f>
        <v>0</v>
      </c>
      <c r="K70" s="23">
        <f t="shared" ca="1" si="9"/>
        <v>0</v>
      </c>
      <c r="L70" s="23">
        <f t="shared" ca="1" si="9"/>
        <v>0</v>
      </c>
      <c r="M70" s="23">
        <f t="shared" ca="1" si="9"/>
        <v>0</v>
      </c>
      <c r="N70" s="23">
        <f t="shared" ca="1" si="9"/>
        <v>0</v>
      </c>
      <c r="O70" s="23">
        <f t="shared" ca="1" si="9"/>
        <v>0</v>
      </c>
      <c r="P70" s="57">
        <f t="shared" ca="1" si="9"/>
        <v>0</v>
      </c>
      <c r="CQ70" s="62" t="s">
        <v>275</v>
      </c>
      <c r="CR70" s="62">
        <v>776</v>
      </c>
    </row>
    <row r="71" spans="1:96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1">IFERROR(INDIRECT("'"&amp;D$6&amp;"'!"&amp;ADDRESS(MATCH($B71,INDIRECT("'"&amp;$D$6&amp;"'!$B$1:$B$1095"),0),MATCH(VLOOKUP($D$4,$CQ:$CR,2,0),INDIRECT("'"&amp;$D$6&amp;"'!5:5"),0))),0)</f>
        <v>0</v>
      </c>
      <c r="E71" s="21">
        <f t="shared" ref="E71:E72" ca="1" si="12">IFERROR(INDIRECT("'"&amp;E$6&amp;"'!"&amp;ADDRESS(MATCH($B71,INDIRECT("'"&amp;$E$6&amp;"'!$B$1:$B$1095"),0),MATCH(VLOOKUP($D$4,$CQ:$CR,2,0),INDIRECT("'"&amp;$E$6&amp;"'!5:5"),0))),0)</f>
        <v>0</v>
      </c>
      <c r="F71" s="21">
        <f t="shared" ref="F71:F72" ca="1" si="13">IFERROR(INDIRECT("'"&amp;F$6&amp;"'!"&amp;ADDRESS(MATCH($B71,INDIRECT("'"&amp;$F$6&amp;"'!$B$1:$B$1095"),0),MATCH(VLOOKUP($D$4,$CQ:$CR,2,0),INDIRECT("'"&amp;$F$6&amp;"'!5:5"),0))),0)</f>
        <v>0</v>
      </c>
      <c r="G71" s="21">
        <f t="shared" ref="G71:G72" ca="1" si="14">IFERROR(INDIRECT("'"&amp;G$6&amp;"'!"&amp;ADDRESS(MATCH($B71,INDIRECT("'"&amp;$G$6&amp;"'!$B$1:$B$1095"),0),MATCH(VLOOKUP($D$4,$CQ:$CR,2,0),INDIRECT("'"&amp;$G$6&amp;"'!5:5"),0))),0)</f>
        <v>0</v>
      </c>
      <c r="H71" s="21">
        <f t="shared" ref="H71:H72" ca="1" si="15">IFERROR(INDIRECT("'"&amp;H$6&amp;"'!"&amp;ADDRESS(MATCH($B71,INDIRECT("'"&amp;$H$6&amp;"'!$B$1:$B$1095"),0),MATCH(VLOOKUP($D$4,$CQ:$CR,2,0),INDIRECT("'"&amp;$H$6&amp;"'!5:5"),0))),0)</f>
        <v>0</v>
      </c>
      <c r="I71" s="56">
        <f ca="1">SUM(D71:H71)</f>
        <v>0</v>
      </c>
      <c r="K71" s="23">
        <f t="shared" ca="1" si="9"/>
        <v>0</v>
      </c>
      <c r="L71" s="23">
        <f t="shared" ca="1" si="9"/>
        <v>0</v>
      </c>
      <c r="M71" s="23">
        <f t="shared" ca="1" si="9"/>
        <v>0</v>
      </c>
      <c r="N71" s="23">
        <f t="shared" ca="1" si="9"/>
        <v>0</v>
      </c>
      <c r="O71" s="23">
        <f t="shared" ca="1" si="9"/>
        <v>0</v>
      </c>
      <c r="P71" s="57">
        <f t="shared" ca="1" si="9"/>
        <v>0</v>
      </c>
      <c r="CQ71" s="62" t="s">
        <v>277</v>
      </c>
      <c r="CR71" s="62">
        <v>777</v>
      </c>
    </row>
    <row r="72" spans="1:96" ht="12.75" customHeight="1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2"/>
        <v>0</v>
      </c>
      <c r="F72" s="21">
        <f t="shared" ca="1" si="13"/>
        <v>0</v>
      </c>
      <c r="G72" s="21">
        <f t="shared" ca="1" si="14"/>
        <v>0</v>
      </c>
      <c r="H72" s="21">
        <f t="shared" ca="1" si="15"/>
        <v>0</v>
      </c>
      <c r="I72" s="56">
        <f ca="1">SUM(D72:H72)</f>
        <v>0</v>
      </c>
      <c r="K72" s="23">
        <f t="shared" ca="1" si="9"/>
        <v>0</v>
      </c>
      <c r="L72" s="23">
        <f t="shared" ca="1" si="9"/>
        <v>0</v>
      </c>
      <c r="M72" s="23">
        <f t="shared" ca="1" si="9"/>
        <v>0</v>
      </c>
      <c r="N72" s="23">
        <f t="shared" ca="1" si="9"/>
        <v>0</v>
      </c>
      <c r="O72" s="23">
        <f t="shared" ca="1" si="9"/>
        <v>0</v>
      </c>
      <c r="P72" s="57">
        <f t="shared" ca="1" si="9"/>
        <v>0</v>
      </c>
      <c r="CQ72" s="62" t="s">
        <v>279</v>
      </c>
      <c r="CR72" s="62">
        <v>778</v>
      </c>
    </row>
    <row r="73" spans="1:96" ht="12.75" customHeight="1" x14ac:dyDescent="0.3">
      <c r="A73" s="66" t="s">
        <v>280</v>
      </c>
      <c r="B73" s="55">
        <v>9000</v>
      </c>
      <c r="C73" s="65" t="s">
        <v>281</v>
      </c>
      <c r="D73" s="56">
        <f t="shared" ref="D73:I73" ca="1" si="16">SUMIF($C$7:$C$72,"HD",D$7:D$72)</f>
        <v>7674895874.0377007</v>
      </c>
      <c r="E73" s="56">
        <f t="shared" ca="1" si="16"/>
        <v>120520703909.32957</v>
      </c>
      <c r="F73" s="56">
        <f t="shared" ca="1" si="16"/>
        <v>2491584458.7004142</v>
      </c>
      <c r="G73" s="56">
        <f t="shared" ca="1" si="16"/>
        <v>17109687872.775604</v>
      </c>
      <c r="H73" s="56">
        <f t="shared" ca="1" si="16"/>
        <v>4433339911.8299923</v>
      </c>
      <c r="I73" s="56">
        <f t="shared" ca="1" si="16"/>
        <v>152230212026.67331</v>
      </c>
      <c r="K73" s="57">
        <f t="shared" ca="1" si="9"/>
        <v>5.0416377746967396E-2</v>
      </c>
      <c r="L73" s="57">
        <f t="shared" ca="1" si="9"/>
        <v>0.79170029591900137</v>
      </c>
      <c r="M73" s="57">
        <f t="shared" ca="1" si="9"/>
        <v>1.6367214007846527E-2</v>
      </c>
      <c r="N73" s="57">
        <f t="shared" ca="1" si="9"/>
        <v>0.11239351009888693</v>
      </c>
      <c r="O73" s="57">
        <f t="shared" ca="1" si="9"/>
        <v>2.9122602227297668E-2</v>
      </c>
      <c r="P73" s="57">
        <f t="shared" ca="1" si="9"/>
        <v>1</v>
      </c>
      <c r="CQ73" s="62" t="s">
        <v>282</v>
      </c>
      <c r="CR73" s="62">
        <v>779</v>
      </c>
    </row>
    <row r="74" spans="1:96" ht="12.75" customHeight="1" x14ac:dyDescent="0.3">
      <c r="A74" s="66" t="s">
        <v>283</v>
      </c>
      <c r="B74" s="55">
        <v>9001</v>
      </c>
      <c r="C74" s="65" t="s">
        <v>284</v>
      </c>
      <c r="D74" s="56">
        <f t="shared" ref="D74:I74" ca="1" si="17">SUMIF($C$7:$C$72,"H",D$7:D$72)+SUMIF($C$7:$C$72,"E",D$7:D$72)</f>
        <v>0</v>
      </c>
      <c r="E74" s="56">
        <f t="shared" ca="1" si="17"/>
        <v>0</v>
      </c>
      <c r="F74" s="56">
        <f t="shared" ca="1" si="17"/>
        <v>0</v>
      </c>
      <c r="G74" s="56">
        <f t="shared" ca="1" si="17"/>
        <v>0</v>
      </c>
      <c r="H74" s="56">
        <f t="shared" ca="1" si="17"/>
        <v>0</v>
      </c>
      <c r="I74" s="56">
        <f t="shared" ca="1" si="17"/>
        <v>0</v>
      </c>
      <c r="K74" s="57">
        <f t="shared" ca="1" si="9"/>
        <v>0</v>
      </c>
      <c r="L74" s="57">
        <f t="shared" ca="1" si="9"/>
        <v>0</v>
      </c>
      <c r="M74" s="57">
        <f t="shared" ca="1" si="9"/>
        <v>0</v>
      </c>
      <c r="N74" s="57">
        <f t="shared" ca="1" si="9"/>
        <v>0</v>
      </c>
      <c r="O74" s="57">
        <f t="shared" ca="1" si="9"/>
        <v>0</v>
      </c>
      <c r="P74" s="57">
        <f t="shared" ca="1" si="9"/>
        <v>0</v>
      </c>
      <c r="CQ74" s="62" t="s">
        <v>285</v>
      </c>
      <c r="CR74" s="62">
        <v>780</v>
      </c>
    </row>
    <row r="75" spans="1:96" ht="13.8" x14ac:dyDescent="0.3">
      <c r="A75" s="66" t="s">
        <v>286</v>
      </c>
      <c r="B75" s="55">
        <v>9003</v>
      </c>
      <c r="C75" s="65" t="s">
        <v>287</v>
      </c>
      <c r="D75" s="56">
        <f t="shared" ref="D75:I75" ca="1" si="18">D73+D74</f>
        <v>7674895874.0377007</v>
      </c>
      <c r="E75" s="56">
        <f t="shared" ca="1" si="18"/>
        <v>120520703909.32957</v>
      </c>
      <c r="F75" s="56">
        <f t="shared" ca="1" si="18"/>
        <v>2491584458.7004142</v>
      </c>
      <c r="G75" s="56">
        <f t="shared" ca="1" si="18"/>
        <v>17109687872.775604</v>
      </c>
      <c r="H75" s="56">
        <f t="shared" ca="1" si="18"/>
        <v>4433339911.8299923</v>
      </c>
      <c r="I75" s="56">
        <f t="shared" ca="1" si="18"/>
        <v>152230212026.67331</v>
      </c>
      <c r="K75" s="57">
        <f t="shared" ca="1" si="9"/>
        <v>5.0416377746967396E-2</v>
      </c>
      <c r="L75" s="57">
        <f t="shared" ca="1" si="9"/>
        <v>0.79170029591900137</v>
      </c>
      <c r="M75" s="57">
        <f t="shared" ca="1" si="9"/>
        <v>1.6367214007846527E-2</v>
      </c>
      <c r="N75" s="57">
        <f t="shared" ca="1" si="9"/>
        <v>0.11239351009888693</v>
      </c>
      <c r="O75" s="57">
        <f t="shared" ca="1" si="9"/>
        <v>2.9122602227297668E-2</v>
      </c>
      <c r="P75" s="57">
        <f t="shared" ca="1" si="9"/>
        <v>1</v>
      </c>
      <c r="CQ75" s="62" t="s">
        <v>288</v>
      </c>
      <c r="CR75" s="62">
        <v>781</v>
      </c>
    </row>
    <row r="76" spans="1:96" ht="12.75" customHeight="1" x14ac:dyDescent="0.25">
      <c r="CQ76" s="62" t="s">
        <v>289</v>
      </c>
      <c r="CR76" s="62">
        <v>782</v>
      </c>
    </row>
    <row r="77" spans="1:96" ht="12.75" customHeight="1" x14ac:dyDescent="0.25">
      <c r="CQ77" s="62" t="s">
        <v>290</v>
      </c>
      <c r="CR77" s="62">
        <v>783</v>
      </c>
    </row>
    <row r="78" spans="1:96" ht="12.75" customHeight="1" x14ac:dyDescent="0.25">
      <c r="CQ78" s="62" t="s">
        <v>291</v>
      </c>
      <c r="CR78" s="62">
        <v>784</v>
      </c>
    </row>
    <row r="79" spans="1:96" ht="12.75" customHeight="1" x14ac:dyDescent="0.25">
      <c r="CQ79" s="62" t="s">
        <v>292</v>
      </c>
      <c r="CR79" s="62">
        <v>785</v>
      </c>
    </row>
    <row r="80" spans="1:96" x14ac:dyDescent="0.25">
      <c r="CQ80" s="62" t="s">
        <v>293</v>
      </c>
      <c r="CR80" s="62">
        <v>786</v>
      </c>
    </row>
    <row r="81" spans="95:96" x14ac:dyDescent="0.25">
      <c r="CQ81" s="62" t="s">
        <v>294</v>
      </c>
      <c r="CR81" s="62">
        <v>789</v>
      </c>
    </row>
    <row r="82" spans="95:96" x14ac:dyDescent="0.25">
      <c r="CQ82" s="62" t="s">
        <v>295</v>
      </c>
      <c r="CR82" s="62">
        <v>790</v>
      </c>
    </row>
    <row r="83" spans="95:96" x14ac:dyDescent="0.25">
      <c r="CQ83" s="62" t="s">
        <v>296</v>
      </c>
      <c r="CR83" s="62">
        <v>791</v>
      </c>
    </row>
    <row r="84" spans="95:96" x14ac:dyDescent="0.25">
      <c r="CQ84" s="62" t="s">
        <v>297</v>
      </c>
      <c r="CR84" s="62">
        <v>792</v>
      </c>
    </row>
    <row r="85" spans="95:96" x14ac:dyDescent="0.25">
      <c r="CQ85" s="62" t="s">
        <v>298</v>
      </c>
      <c r="CR85" s="62">
        <v>793</v>
      </c>
    </row>
    <row r="86" spans="95:96" x14ac:dyDescent="0.25">
      <c r="CQ86" s="62" t="s">
        <v>299</v>
      </c>
      <c r="CR86" s="62">
        <v>794</v>
      </c>
    </row>
    <row r="87" spans="95:96" x14ac:dyDescent="0.25">
      <c r="CQ87" s="62" t="s">
        <v>300</v>
      </c>
      <c r="CR87" s="62">
        <v>795</v>
      </c>
    </row>
    <row r="88" spans="95:96" x14ac:dyDescent="0.25">
      <c r="CQ88" s="62" t="s">
        <v>301</v>
      </c>
      <c r="CR88" s="62">
        <v>796</v>
      </c>
    </row>
    <row r="89" spans="95:96" x14ac:dyDescent="0.25">
      <c r="CQ89" s="62" t="s">
        <v>302</v>
      </c>
      <c r="CR89" s="62">
        <v>797</v>
      </c>
    </row>
    <row r="90" spans="95:96" x14ac:dyDescent="0.25">
      <c r="CQ90" s="62" t="s">
        <v>303</v>
      </c>
      <c r="CR90" s="62">
        <v>798</v>
      </c>
    </row>
    <row r="91" spans="95:96" x14ac:dyDescent="0.25">
      <c r="CQ91" s="62" t="s">
        <v>304</v>
      </c>
      <c r="CR91" s="62">
        <v>799</v>
      </c>
    </row>
    <row r="92" spans="95:96" x14ac:dyDescent="0.25">
      <c r="CQ92" s="62" t="s">
        <v>305</v>
      </c>
      <c r="CR92" s="62">
        <v>707</v>
      </c>
    </row>
    <row r="93" spans="95:96" x14ac:dyDescent="0.25">
      <c r="CQ93" s="62" t="s">
        <v>306</v>
      </c>
      <c r="CR93" s="62">
        <v>771</v>
      </c>
    </row>
    <row r="94" spans="95:96" x14ac:dyDescent="0.25">
      <c r="CQ94" s="62" t="s">
        <v>307</v>
      </c>
      <c r="CR94" s="62">
        <v>708</v>
      </c>
    </row>
    <row r="95" spans="95:96" x14ac:dyDescent="0.25">
      <c r="CQ95" s="62" t="s">
        <v>308</v>
      </c>
      <c r="CR95" s="62">
        <v>705</v>
      </c>
    </row>
  </sheetData>
  <mergeCells count="5">
    <mergeCell ref="F1:G1"/>
    <mergeCell ref="D4:I4"/>
    <mergeCell ref="K4:P4"/>
    <mergeCell ref="D5:I5"/>
    <mergeCell ref="K5:P5"/>
  </mergeCells>
  <dataValidations count="1">
    <dataValidation type="list" allowBlank="1" showInputMessage="1" showErrorMessage="1" sqref="D4:I4" xr:uid="{FECE46E4-0DF1-4D59-9653-759588F2C3A6}">
      <formula1>Branşlar5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8AE0-F7E4-4D62-9AC0-819D029D711F}">
  <dimension ref="A1:CV7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4" width="15.6640625" style="3" customWidth="1"/>
    <col min="95" max="100" width="15.5546875" style="3" customWidth="1"/>
    <col min="101" max="16384" width="9.109375" style="3"/>
  </cols>
  <sheetData>
    <row r="1" spans="1:100" ht="15" customHeight="1" x14ac:dyDescent="0.3">
      <c r="A1" s="1" t="s">
        <v>0</v>
      </c>
      <c r="B1" s="2"/>
      <c r="C1" s="2"/>
    </row>
    <row r="2" spans="1:100" ht="15" customHeight="1" x14ac:dyDescent="0.3">
      <c r="A2" s="1" t="s">
        <v>309</v>
      </c>
      <c r="B2" s="68" t="s">
        <v>8</v>
      </c>
      <c r="C2" s="2"/>
      <c r="E2" s="81" t="s">
        <v>1</v>
      </c>
      <c r="F2" s="82"/>
      <c r="G2" s="83"/>
      <c r="H2" s="5"/>
    </row>
    <row r="3" spans="1:100" ht="15" customHeight="1" x14ac:dyDescent="0.3">
      <c r="A3" s="4" t="s">
        <v>354</v>
      </c>
      <c r="B3" s="2"/>
      <c r="C3" s="2"/>
    </row>
    <row r="4" spans="1:100" ht="22.5" customHeight="1" x14ac:dyDescent="0.25"/>
    <row r="5" spans="1:100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707</v>
      </c>
      <c r="N5" s="10">
        <v>708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69"/>
    </row>
    <row r="6" spans="1:100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99</v>
      </c>
      <c r="N6" s="7" t="s">
        <v>108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69" t="s">
        <v>313</v>
      </c>
    </row>
    <row r="7" spans="1:100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15933698.949999999</v>
      </c>
      <c r="E7" s="21">
        <f t="shared" ref="E7:T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15933698.949999999</v>
      </c>
      <c r="H7" s="21">
        <f t="shared" ca="1" si="0"/>
        <v>51792.2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9621418.2100000009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U7:AJ22" ca="1" si="1">IFERROR(INDIRECT("'"&amp;$B$2&amp;"'!"&amp;ADDRESS(MATCH($B7,INDIRECT("'"&amp;$B$2&amp;"'!$B$1:$B$1095"),0),MATCH(U$5,INDIRECT("'"&amp;$B$2&amp;"'!5:5"),0))),0)</f>
        <v>0</v>
      </c>
      <c r="V7" s="21">
        <f t="shared" ca="1" si="1"/>
        <v>0</v>
      </c>
      <c r="W7" s="21">
        <f t="shared" ca="1" si="1"/>
        <v>0</v>
      </c>
      <c r="X7" s="21">
        <f t="shared" ca="1" si="1"/>
        <v>0</v>
      </c>
      <c r="Y7" s="21">
        <f t="shared" ca="1" si="1"/>
        <v>0</v>
      </c>
      <c r="Z7" s="21">
        <f t="shared" ca="1" si="1"/>
        <v>7402230.4199999999</v>
      </c>
      <c r="AA7" s="21">
        <f t="shared" ca="1" si="1"/>
        <v>0</v>
      </c>
      <c r="AB7" s="21">
        <f t="shared" ca="1" si="1"/>
        <v>0</v>
      </c>
      <c r="AC7" s="21">
        <f t="shared" ca="1" si="1"/>
        <v>0</v>
      </c>
      <c r="AD7" s="21">
        <f t="shared" ca="1" si="1"/>
        <v>0</v>
      </c>
      <c r="AE7" s="21">
        <f t="shared" ca="1" si="1"/>
        <v>0</v>
      </c>
      <c r="AF7" s="21">
        <f t="shared" ca="1" si="1"/>
        <v>0</v>
      </c>
      <c r="AG7" s="21">
        <f t="shared" ca="1" si="1"/>
        <v>0</v>
      </c>
      <c r="AH7" s="21">
        <f t="shared" ca="1" si="1"/>
        <v>0</v>
      </c>
      <c r="AI7" s="21">
        <f t="shared" ca="1" si="1"/>
        <v>0</v>
      </c>
      <c r="AJ7" s="21">
        <f t="shared" ca="1" si="1"/>
        <v>0</v>
      </c>
      <c r="AK7" s="21">
        <f t="shared" ref="AK7:AZ22" ca="1" si="2">IFERROR(INDIRECT("'"&amp;$B$2&amp;"'!"&amp;ADDRESS(MATCH($B7,INDIRECT("'"&amp;$B$2&amp;"'!$B$1:$B$1095"),0),MATCH(AK$5,INDIRECT("'"&amp;$B$2&amp;"'!5:5"),0))),0)</f>
        <v>0</v>
      </c>
      <c r="AL7" s="21">
        <f t="shared" ca="1" si="2"/>
        <v>0</v>
      </c>
      <c r="AM7" s="21">
        <f t="shared" ca="1" si="2"/>
        <v>2119302.91</v>
      </c>
      <c r="AN7" s="21">
        <f t="shared" ca="1" si="2"/>
        <v>0</v>
      </c>
      <c r="AO7" s="21">
        <f t="shared" ca="1" si="2"/>
        <v>0</v>
      </c>
      <c r="AP7" s="21">
        <f t="shared" ca="1" si="2"/>
        <v>0</v>
      </c>
      <c r="AQ7" s="21">
        <f t="shared" ca="1" si="2"/>
        <v>0</v>
      </c>
      <c r="AR7" s="21">
        <f t="shared" ca="1" si="2"/>
        <v>0</v>
      </c>
      <c r="AS7" s="21">
        <f t="shared" ca="1" si="2"/>
        <v>0</v>
      </c>
      <c r="AT7" s="21">
        <f t="shared" ca="1" si="2"/>
        <v>708155.34</v>
      </c>
      <c r="AU7" s="21">
        <f t="shared" ca="1" si="2"/>
        <v>0</v>
      </c>
      <c r="AV7" s="21">
        <f t="shared" ca="1" si="2"/>
        <v>0</v>
      </c>
      <c r="AW7" s="21">
        <f t="shared" ca="1" si="2"/>
        <v>0</v>
      </c>
      <c r="AX7" s="21">
        <f t="shared" ca="1" si="2"/>
        <v>0</v>
      </c>
      <c r="AY7" s="21">
        <f t="shared" ca="1" si="2"/>
        <v>0</v>
      </c>
      <c r="AZ7" s="21">
        <f t="shared" ca="1" si="2"/>
        <v>0</v>
      </c>
      <c r="BA7" s="21">
        <f t="shared" ref="BA7:BP22" ca="1" si="3">IFERROR(INDIRECT("'"&amp;$B$2&amp;"'!"&amp;ADDRESS(MATCH($B7,INDIRECT("'"&amp;$B$2&amp;"'!$B$1:$B$1095"),0),MATCH(BA$5,INDIRECT("'"&amp;$B$2&amp;"'!5:5"),0))),0)</f>
        <v>0</v>
      </c>
      <c r="BB7" s="21">
        <f t="shared" ca="1" si="3"/>
        <v>0</v>
      </c>
      <c r="BC7" s="21">
        <f t="shared" ca="1" si="3"/>
        <v>0</v>
      </c>
      <c r="BD7" s="21">
        <f t="shared" ca="1" si="3"/>
        <v>1412873.29</v>
      </c>
      <c r="BE7" s="21">
        <f t="shared" ca="1" si="3"/>
        <v>0</v>
      </c>
      <c r="BF7" s="21">
        <f t="shared" ca="1" si="3"/>
        <v>0</v>
      </c>
      <c r="BG7" s="21">
        <f t="shared" ca="1" si="3"/>
        <v>0</v>
      </c>
      <c r="BH7" s="21">
        <f t="shared" ca="1" si="3"/>
        <v>0</v>
      </c>
      <c r="BI7" s="21">
        <f t="shared" ca="1" si="3"/>
        <v>0</v>
      </c>
      <c r="BJ7" s="21">
        <f t="shared" ca="1" si="3"/>
        <v>0</v>
      </c>
      <c r="BK7" s="21">
        <f t="shared" ca="1" si="3"/>
        <v>0</v>
      </c>
      <c r="BL7" s="21">
        <f t="shared" ca="1" si="3"/>
        <v>0</v>
      </c>
      <c r="BM7" s="21">
        <f t="shared" ca="1" si="3"/>
        <v>0</v>
      </c>
      <c r="BN7" s="21">
        <f t="shared" ca="1" si="3"/>
        <v>0</v>
      </c>
      <c r="BO7" s="21">
        <f t="shared" ca="1" si="3"/>
        <v>0</v>
      </c>
      <c r="BP7" s="21">
        <f t="shared" ca="1" si="3"/>
        <v>0</v>
      </c>
      <c r="BQ7" s="21">
        <f t="shared" ref="BQ7:CG21" ca="1" si="4">IFERROR(INDIRECT("'"&amp;$B$2&amp;"'!"&amp;ADDRESS(MATCH($B7,INDIRECT("'"&amp;$B$2&amp;"'!$B$1:$B$1095"),0),MATCH(BQ$5,INDIRECT("'"&amp;$B$2&amp;"'!5:5"),0))),0)</f>
        <v>0</v>
      </c>
      <c r="BR7" s="21">
        <f t="shared" ca="1" si="4"/>
        <v>0</v>
      </c>
      <c r="BS7" s="21">
        <f t="shared" ca="1" si="4"/>
        <v>0</v>
      </c>
      <c r="BT7" s="21">
        <f t="shared" ca="1" si="4"/>
        <v>0</v>
      </c>
      <c r="BU7" s="21">
        <f t="shared" ca="1" si="4"/>
        <v>0</v>
      </c>
      <c r="BV7" s="21">
        <f t="shared" ca="1" si="4"/>
        <v>0</v>
      </c>
      <c r="BW7" s="21">
        <f t="shared" ca="1" si="4"/>
        <v>0</v>
      </c>
      <c r="BX7" s="21">
        <f t="shared" ca="1" si="4"/>
        <v>0</v>
      </c>
      <c r="BY7" s="21">
        <f t="shared" ca="1" si="4"/>
        <v>0</v>
      </c>
      <c r="BZ7" s="21">
        <f t="shared" ca="1" si="4"/>
        <v>0</v>
      </c>
      <c r="CA7" s="21">
        <f t="shared" ca="1" si="4"/>
        <v>0</v>
      </c>
      <c r="CB7" s="21">
        <f t="shared" ca="1" si="4"/>
        <v>0</v>
      </c>
      <c r="CC7" s="21">
        <f t="shared" ca="1" si="4"/>
        <v>0</v>
      </c>
      <c r="CD7" s="21">
        <f t="shared" ca="1" si="4"/>
        <v>0</v>
      </c>
      <c r="CE7" s="21">
        <f t="shared" ca="1" si="4"/>
        <v>0</v>
      </c>
      <c r="CF7" s="21">
        <f t="shared" ca="1" si="4"/>
        <v>0</v>
      </c>
      <c r="CG7" s="21">
        <f t="shared" ca="1" si="4"/>
        <v>0</v>
      </c>
      <c r="CH7" s="21">
        <f t="shared" ref="CH7:CI21" ca="1" si="5">IFERROR(INDIRECT("'"&amp;$B$2&amp;"'!"&amp;ADDRESS(MATCH($B7,INDIRECT("'"&amp;$B$2&amp;"'!$B$1:$B$1095"),0),MATCH(CH$5,INDIRECT("'"&amp;$B$2&amp;"'!5:5"),0))),0)</f>
        <v>0</v>
      </c>
      <c r="CI7" s="21">
        <f t="shared" ca="1" si="5"/>
        <v>0</v>
      </c>
      <c r="CJ7" s="22">
        <f ca="1">CK7+CL7+CM7+CP7</f>
        <v>0</v>
      </c>
      <c r="CK7" s="21">
        <f t="shared" ref="CK7:CL22" ca="1" si="6">IFERROR(INDIRECT("'"&amp;$B$2&amp;"'!"&amp;ADDRESS(MATCH($B7,INDIRECT("'"&amp;$B$2&amp;"'!$B$1:$B$1095"),0),MATCH(CK$5,INDIRECT("'"&amp;$B$2&amp;"'!5:5"),0))),0)</f>
        <v>0</v>
      </c>
      <c r="CL7" s="21">
        <f t="shared" ca="1" si="6"/>
        <v>0</v>
      </c>
      <c r="CM7" s="22">
        <f ca="1">+CN7+CO7</f>
        <v>0</v>
      </c>
      <c r="CN7" s="21">
        <f t="shared" ref="CN7:CO22" ca="1" si="7">IFERROR(INDIRECT("'"&amp;$B$2&amp;"'!"&amp;ADDRESS(MATCH($B7,INDIRECT("'"&amp;$B$2&amp;"'!$B$1:$B$1095"),0),MATCH(CN$5,INDIRECT("'"&amp;$B$2&amp;"'!5:5"),0))),0)</f>
        <v>0</v>
      </c>
      <c r="CO7" s="21">
        <f t="shared" ca="1" si="7"/>
        <v>0</v>
      </c>
      <c r="CP7" s="22">
        <f ca="1">+CQ7+CR7</f>
        <v>0</v>
      </c>
      <c r="CQ7" s="21">
        <f t="shared" ref="CQ7:CU22" ca="1" si="8">IFERROR(INDIRECT("'"&amp;$B$2&amp;"'!"&amp;ADDRESS(MATCH($B7,INDIRECT("'"&amp;$B$2&amp;"'!$B$1:$B$1095"),0),MATCH(CQ$5,INDIRECT("'"&amp;$B$2&amp;"'!5:5"),0))),0)</f>
        <v>0</v>
      </c>
      <c r="CR7" s="21">
        <f t="shared" ca="1" si="8"/>
        <v>0</v>
      </c>
      <c r="CS7" s="21">
        <f t="shared" ca="1" si="8"/>
        <v>27565.18</v>
      </c>
      <c r="CT7" s="21">
        <f t="shared" ca="1" si="8"/>
        <v>0</v>
      </c>
      <c r="CU7" s="21">
        <f t="shared" ca="1" si="8"/>
        <v>0</v>
      </c>
      <c r="CV7" s="22">
        <f t="shared" ref="CV7:CV56" ca="1" si="9">+D7+SUM(H7:CJ7)+SUM(CS7:CU7)</f>
        <v>37277036.499999993</v>
      </c>
    </row>
    <row r="8" spans="1:100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0">+E8+F8+G8</f>
        <v>1283472327.1300001</v>
      </c>
      <c r="E8" s="21">
        <f t="shared" ca="1" si="0"/>
        <v>180417093.99000001</v>
      </c>
      <c r="F8" s="21">
        <f t="shared" ca="1" si="0"/>
        <v>475991941.05999994</v>
      </c>
      <c r="G8" s="21">
        <f t="shared" ca="1" si="0"/>
        <v>627063292.08000016</v>
      </c>
      <c r="H8" s="21">
        <f t="shared" ca="1" si="0"/>
        <v>308416167.04000008</v>
      </c>
      <c r="I8" s="21">
        <f t="shared" ca="1" si="0"/>
        <v>145360.75999999046</v>
      </c>
      <c r="J8" s="21">
        <f t="shared" ca="1" si="0"/>
        <v>74800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1">
        <f t="shared" ca="1" si="0"/>
        <v>84816722.480000019</v>
      </c>
      <c r="P8" s="21">
        <f t="shared" ca="1" si="0"/>
        <v>0</v>
      </c>
      <c r="Q8" s="21">
        <f t="shared" ca="1" si="0"/>
        <v>3487483.6100000143</v>
      </c>
      <c r="R8" s="21">
        <f t="shared" ca="1" si="0"/>
        <v>0</v>
      </c>
      <c r="S8" s="21">
        <f t="shared" ca="1" si="0"/>
        <v>0</v>
      </c>
      <c r="T8" s="21">
        <f t="shared" ca="1" si="0"/>
        <v>417771489.52999926</v>
      </c>
      <c r="U8" s="21">
        <f t="shared" ca="1" si="1"/>
        <v>0</v>
      </c>
      <c r="V8" s="21">
        <f t="shared" ca="1" si="1"/>
        <v>11719300.439999938</v>
      </c>
      <c r="W8" s="21">
        <f t="shared" ca="1" si="1"/>
        <v>239055021.83000016</v>
      </c>
      <c r="X8" s="21">
        <f t="shared" ca="1" si="1"/>
        <v>5596</v>
      </c>
      <c r="Y8" s="21">
        <f t="shared" ca="1" si="1"/>
        <v>3153375.6400000006</v>
      </c>
      <c r="Z8" s="21">
        <f t="shared" ca="1" si="1"/>
        <v>131485744.84999999</v>
      </c>
      <c r="AA8" s="21">
        <f t="shared" ca="1" si="1"/>
        <v>2967.519999999553</v>
      </c>
      <c r="AB8" s="21">
        <f t="shared" ca="1" si="1"/>
        <v>0</v>
      </c>
      <c r="AC8" s="21">
        <f t="shared" ca="1" si="1"/>
        <v>225082.11999999732</v>
      </c>
      <c r="AD8" s="21">
        <f t="shared" ca="1" si="1"/>
        <v>2477234.3199999928</v>
      </c>
      <c r="AE8" s="21">
        <f t="shared" ca="1" si="1"/>
        <v>0</v>
      </c>
      <c r="AF8" s="21">
        <f t="shared" ca="1" si="1"/>
        <v>989493.96999999881</v>
      </c>
      <c r="AG8" s="21">
        <f t="shared" ca="1" si="1"/>
        <v>0</v>
      </c>
      <c r="AH8" s="21">
        <f t="shared" ca="1" si="1"/>
        <v>1160740.7199999988</v>
      </c>
      <c r="AI8" s="21">
        <f t="shared" ca="1" si="1"/>
        <v>0</v>
      </c>
      <c r="AJ8" s="21">
        <f t="shared" ca="1" si="1"/>
        <v>0</v>
      </c>
      <c r="AK8" s="21">
        <f t="shared" ca="1" si="2"/>
        <v>4630.5300000001444</v>
      </c>
      <c r="AL8" s="21">
        <f t="shared" ca="1" si="2"/>
        <v>0</v>
      </c>
      <c r="AM8" s="21">
        <f t="shared" ca="1" si="2"/>
        <v>38574271.280000001</v>
      </c>
      <c r="AN8" s="21">
        <f t="shared" ca="1" si="2"/>
        <v>0</v>
      </c>
      <c r="AO8" s="21">
        <f t="shared" ca="1" si="2"/>
        <v>0</v>
      </c>
      <c r="AP8" s="21">
        <f t="shared" ca="1" si="2"/>
        <v>233083.62000000104</v>
      </c>
      <c r="AQ8" s="21">
        <f t="shared" ca="1" si="2"/>
        <v>0</v>
      </c>
      <c r="AR8" s="21">
        <f t="shared" ca="1" si="2"/>
        <v>0</v>
      </c>
      <c r="AS8" s="21">
        <f t="shared" ca="1" si="2"/>
        <v>0</v>
      </c>
      <c r="AT8" s="21">
        <f t="shared" ca="1" si="2"/>
        <v>0</v>
      </c>
      <c r="AU8" s="21">
        <f t="shared" ca="1" si="2"/>
        <v>0</v>
      </c>
      <c r="AV8" s="21">
        <f t="shared" ca="1" si="2"/>
        <v>0</v>
      </c>
      <c r="AW8" s="21">
        <f t="shared" ca="1" si="2"/>
        <v>0</v>
      </c>
      <c r="AX8" s="21">
        <f t="shared" ca="1" si="2"/>
        <v>0</v>
      </c>
      <c r="AY8" s="21">
        <f t="shared" ca="1" si="2"/>
        <v>0</v>
      </c>
      <c r="AZ8" s="21">
        <f t="shared" ca="1" si="2"/>
        <v>0</v>
      </c>
      <c r="BA8" s="21">
        <f t="shared" ca="1" si="3"/>
        <v>0</v>
      </c>
      <c r="BB8" s="21">
        <f t="shared" ca="1" si="3"/>
        <v>0</v>
      </c>
      <c r="BC8" s="21">
        <f t="shared" ca="1" si="3"/>
        <v>0</v>
      </c>
      <c r="BD8" s="21">
        <f t="shared" ca="1" si="3"/>
        <v>3967753.0300000012</v>
      </c>
      <c r="BE8" s="21">
        <f t="shared" ca="1" si="3"/>
        <v>0</v>
      </c>
      <c r="BF8" s="21">
        <f t="shared" ca="1" si="3"/>
        <v>0</v>
      </c>
      <c r="BG8" s="21">
        <f t="shared" ca="1" si="3"/>
        <v>0</v>
      </c>
      <c r="BH8" s="21">
        <f t="shared" ca="1" si="3"/>
        <v>0</v>
      </c>
      <c r="BI8" s="21">
        <f t="shared" ca="1" si="3"/>
        <v>0</v>
      </c>
      <c r="BJ8" s="21">
        <f t="shared" ca="1" si="3"/>
        <v>0</v>
      </c>
      <c r="BK8" s="21">
        <f t="shared" ca="1" si="3"/>
        <v>0</v>
      </c>
      <c r="BL8" s="21">
        <f t="shared" ca="1" si="3"/>
        <v>0</v>
      </c>
      <c r="BM8" s="21">
        <f t="shared" ca="1" si="3"/>
        <v>-248566.60999999568</v>
      </c>
      <c r="BN8" s="21">
        <f t="shared" ca="1" si="3"/>
        <v>47350.919999999925</v>
      </c>
      <c r="BO8" s="21">
        <f t="shared" ca="1" si="3"/>
        <v>0</v>
      </c>
      <c r="BP8" s="21">
        <f t="shared" ca="1" si="3"/>
        <v>1985064917.5699999</v>
      </c>
      <c r="BQ8" s="21">
        <f t="shared" ca="1" si="4"/>
        <v>546769.49000000022</v>
      </c>
      <c r="BR8" s="21">
        <f t="shared" ca="1" si="4"/>
        <v>96882311.389999777</v>
      </c>
      <c r="BS8" s="21">
        <f t="shared" ca="1" si="4"/>
        <v>30672248.330000013</v>
      </c>
      <c r="BT8" s="21">
        <f t="shared" ca="1" si="4"/>
        <v>0</v>
      </c>
      <c r="BU8" s="21">
        <f t="shared" ca="1" si="4"/>
        <v>0</v>
      </c>
      <c r="BV8" s="21">
        <f t="shared" ca="1" si="4"/>
        <v>996536.79999999702</v>
      </c>
      <c r="BW8" s="21">
        <f t="shared" ca="1" si="4"/>
        <v>0</v>
      </c>
      <c r="BX8" s="21">
        <f t="shared" ca="1" si="4"/>
        <v>4024.3700000000026</v>
      </c>
      <c r="BY8" s="21">
        <f t="shared" ca="1" si="4"/>
        <v>0</v>
      </c>
      <c r="BZ8" s="21">
        <f t="shared" ca="1" si="4"/>
        <v>0</v>
      </c>
      <c r="CA8" s="21">
        <f t="shared" ca="1" si="4"/>
        <v>-144836.79000000004</v>
      </c>
      <c r="CB8" s="21">
        <f t="shared" ca="1" si="4"/>
        <v>-2810139.0999999642</v>
      </c>
      <c r="CC8" s="21">
        <f t="shared" ca="1" si="4"/>
        <v>-540.80999999999995</v>
      </c>
      <c r="CD8" s="21">
        <f t="shared" ca="1" si="4"/>
        <v>2077213.12</v>
      </c>
      <c r="CE8" s="21">
        <f t="shared" ca="1" si="4"/>
        <v>48297.139999999898</v>
      </c>
      <c r="CF8" s="21">
        <f t="shared" ca="1" si="4"/>
        <v>0</v>
      </c>
      <c r="CG8" s="21">
        <f t="shared" ca="1" si="4"/>
        <v>-18254.070000000065</v>
      </c>
      <c r="CH8" s="21">
        <f t="shared" ca="1" si="5"/>
        <v>278031.49</v>
      </c>
      <c r="CI8" s="21">
        <f t="shared" ca="1" si="5"/>
        <v>0</v>
      </c>
      <c r="CJ8" s="22">
        <f t="shared" ref="CJ8:CJ22" ca="1" si="11">CK8+CL8+CM8+CP8</f>
        <v>1392952188.7599988</v>
      </c>
      <c r="CK8" s="21">
        <f t="shared" ca="1" si="6"/>
        <v>0</v>
      </c>
      <c r="CL8" s="21">
        <f t="shared" ca="1" si="6"/>
        <v>0</v>
      </c>
      <c r="CM8" s="22">
        <f t="shared" ref="CM8:CM22" ca="1" si="12">+CN8+CO8</f>
        <v>132277151.83</v>
      </c>
      <c r="CN8" s="21">
        <f t="shared" ca="1" si="7"/>
        <v>0</v>
      </c>
      <c r="CO8" s="21">
        <f t="shared" ca="1" si="7"/>
        <v>132277151.83</v>
      </c>
      <c r="CP8" s="22">
        <f t="shared" ref="CP8:CP22" ca="1" si="13">+CQ8+CR8</f>
        <v>1260675036.9299989</v>
      </c>
      <c r="CQ8" s="21">
        <f t="shared" ca="1" si="8"/>
        <v>16902718.579999998</v>
      </c>
      <c r="CR8" s="21">
        <f t="shared" ca="1" si="8"/>
        <v>1243772318.349999</v>
      </c>
      <c r="CS8" s="21">
        <f t="shared" ca="1" si="8"/>
        <v>4938.01</v>
      </c>
      <c r="CT8" s="21">
        <f t="shared" ca="1" si="8"/>
        <v>0</v>
      </c>
      <c r="CU8" s="21">
        <f t="shared" ca="1" si="8"/>
        <v>0</v>
      </c>
      <c r="CV8" s="22">
        <f t="shared" ca="1" si="9"/>
        <v>6037591136.4299974</v>
      </c>
    </row>
    <row r="9" spans="1:100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0"/>
        <v>335614557.86800003</v>
      </c>
      <c r="E9" s="21">
        <f t="shared" ca="1" si="0"/>
        <v>1599520.3000000003</v>
      </c>
      <c r="F9" s="21">
        <f t="shared" ca="1" si="0"/>
        <v>167961655.83800003</v>
      </c>
      <c r="G9" s="21">
        <f t="shared" ca="1" si="0"/>
        <v>166053381.72999999</v>
      </c>
      <c r="H9" s="21">
        <f t="shared" ca="1" si="0"/>
        <v>141676997.09000009</v>
      </c>
      <c r="I9" s="21">
        <f t="shared" ca="1" si="0"/>
        <v>993519.4600000002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0"/>
        <v>59184794.059999995</v>
      </c>
      <c r="P9" s="21">
        <f t="shared" ca="1" si="0"/>
        <v>0</v>
      </c>
      <c r="Q9" s="21">
        <f t="shared" ca="1" si="0"/>
        <v>13191242.93</v>
      </c>
      <c r="R9" s="21">
        <f t="shared" ca="1" si="0"/>
        <v>0</v>
      </c>
      <c r="S9" s="21">
        <f t="shared" ca="1" si="0"/>
        <v>0</v>
      </c>
      <c r="T9" s="21">
        <f t="shared" ca="1" si="0"/>
        <v>553656813.64999986</v>
      </c>
      <c r="U9" s="21">
        <f t="shared" ca="1" si="1"/>
        <v>74452545.030000001</v>
      </c>
      <c r="V9" s="21">
        <f t="shared" ca="1" si="1"/>
        <v>824661.84</v>
      </c>
      <c r="W9" s="21">
        <f t="shared" ca="1" si="1"/>
        <v>4179920.42</v>
      </c>
      <c r="X9" s="21">
        <f t="shared" ca="1" si="1"/>
        <v>0</v>
      </c>
      <c r="Y9" s="21">
        <f t="shared" ca="1" si="1"/>
        <v>562162.81999999995</v>
      </c>
      <c r="Z9" s="21">
        <f t="shared" ca="1" si="1"/>
        <v>43696223.649999902</v>
      </c>
      <c r="AA9" s="21">
        <f t="shared" ca="1" si="1"/>
        <v>0</v>
      </c>
      <c r="AB9" s="21">
        <f t="shared" ca="1" si="1"/>
        <v>0</v>
      </c>
      <c r="AC9" s="21">
        <f t="shared" ca="1" si="1"/>
        <v>174543.49</v>
      </c>
      <c r="AD9" s="21">
        <f t="shared" ca="1" si="1"/>
        <v>256120.67000000013</v>
      </c>
      <c r="AE9" s="21">
        <f t="shared" ca="1" si="1"/>
        <v>0</v>
      </c>
      <c r="AF9" s="21">
        <f t="shared" ca="1" si="1"/>
        <v>22408.309999999998</v>
      </c>
      <c r="AG9" s="21">
        <f t="shared" ca="1" si="1"/>
        <v>0</v>
      </c>
      <c r="AH9" s="21">
        <f t="shared" ca="1" si="1"/>
        <v>951003.05</v>
      </c>
      <c r="AI9" s="21">
        <f t="shared" ca="1" si="1"/>
        <v>0</v>
      </c>
      <c r="AJ9" s="21">
        <f t="shared" ca="1" si="1"/>
        <v>6099762.1899999995</v>
      </c>
      <c r="AK9" s="21">
        <f t="shared" ca="1" si="2"/>
        <v>0</v>
      </c>
      <c r="AL9" s="21">
        <f t="shared" ca="1" si="2"/>
        <v>0</v>
      </c>
      <c r="AM9" s="21">
        <f t="shared" ca="1" si="2"/>
        <v>74275463.590000004</v>
      </c>
      <c r="AN9" s="21">
        <f t="shared" ca="1" si="2"/>
        <v>0</v>
      </c>
      <c r="AO9" s="21">
        <f t="shared" ca="1" si="2"/>
        <v>0</v>
      </c>
      <c r="AP9" s="21">
        <f t="shared" ca="1" si="2"/>
        <v>0</v>
      </c>
      <c r="AQ9" s="21">
        <f t="shared" ca="1" si="2"/>
        <v>0</v>
      </c>
      <c r="AR9" s="21">
        <f t="shared" ca="1" si="2"/>
        <v>0</v>
      </c>
      <c r="AS9" s="21">
        <f t="shared" ca="1" si="2"/>
        <v>0</v>
      </c>
      <c r="AT9" s="21">
        <f t="shared" ca="1" si="2"/>
        <v>0</v>
      </c>
      <c r="AU9" s="21">
        <f t="shared" ca="1" si="2"/>
        <v>0</v>
      </c>
      <c r="AV9" s="21">
        <f t="shared" ca="1" si="2"/>
        <v>0</v>
      </c>
      <c r="AW9" s="21">
        <f t="shared" ca="1" si="2"/>
        <v>0</v>
      </c>
      <c r="AX9" s="21">
        <f t="shared" ca="1" si="2"/>
        <v>0</v>
      </c>
      <c r="AY9" s="21">
        <f t="shared" ca="1" si="2"/>
        <v>0</v>
      </c>
      <c r="AZ9" s="21">
        <f t="shared" ca="1" si="2"/>
        <v>0</v>
      </c>
      <c r="BA9" s="21">
        <f t="shared" ca="1" si="3"/>
        <v>0</v>
      </c>
      <c r="BB9" s="21">
        <f t="shared" ca="1" si="3"/>
        <v>0</v>
      </c>
      <c r="BC9" s="21">
        <f t="shared" ca="1" si="3"/>
        <v>0</v>
      </c>
      <c r="BD9" s="21">
        <f t="shared" ca="1" si="3"/>
        <v>3930382.9500000007</v>
      </c>
      <c r="BE9" s="21">
        <f t="shared" ca="1" si="3"/>
        <v>0</v>
      </c>
      <c r="BF9" s="21">
        <f t="shared" ca="1" si="3"/>
        <v>0</v>
      </c>
      <c r="BG9" s="21">
        <f t="shared" ca="1" si="3"/>
        <v>0</v>
      </c>
      <c r="BH9" s="21">
        <f t="shared" ca="1" si="3"/>
        <v>0</v>
      </c>
      <c r="BI9" s="21">
        <f t="shared" ca="1" si="3"/>
        <v>0</v>
      </c>
      <c r="BJ9" s="21">
        <f t="shared" ca="1" si="3"/>
        <v>0</v>
      </c>
      <c r="BK9" s="21">
        <f t="shared" ca="1" si="3"/>
        <v>0</v>
      </c>
      <c r="BL9" s="21">
        <f t="shared" ca="1" si="3"/>
        <v>0</v>
      </c>
      <c r="BM9" s="21">
        <f t="shared" ca="1" si="3"/>
        <v>0</v>
      </c>
      <c r="BN9" s="21">
        <f t="shared" ca="1" si="3"/>
        <v>1923.8999999999999</v>
      </c>
      <c r="BO9" s="21">
        <f t="shared" ca="1" si="3"/>
        <v>0</v>
      </c>
      <c r="BP9" s="21">
        <f t="shared" ca="1" si="3"/>
        <v>27497717.620000001</v>
      </c>
      <c r="BQ9" s="21">
        <f t="shared" ca="1" si="4"/>
        <v>95052096.48999998</v>
      </c>
      <c r="BR9" s="21">
        <f t="shared" ca="1" si="4"/>
        <v>18780807.750000004</v>
      </c>
      <c r="BS9" s="21">
        <f t="shared" ca="1" si="4"/>
        <v>12371984.120000001</v>
      </c>
      <c r="BT9" s="21">
        <f t="shared" ca="1" si="4"/>
        <v>0</v>
      </c>
      <c r="BU9" s="21">
        <f t="shared" ca="1" si="4"/>
        <v>0</v>
      </c>
      <c r="BV9" s="21">
        <f t="shared" ca="1" si="4"/>
        <v>19566394.579999998</v>
      </c>
      <c r="BW9" s="21">
        <f t="shared" ca="1" si="4"/>
        <v>0</v>
      </c>
      <c r="BX9" s="21">
        <f t="shared" ca="1" si="4"/>
        <v>0</v>
      </c>
      <c r="BY9" s="21">
        <f t="shared" ca="1" si="4"/>
        <v>0</v>
      </c>
      <c r="BZ9" s="21">
        <f t="shared" ca="1" si="4"/>
        <v>0</v>
      </c>
      <c r="CA9" s="21">
        <f t="shared" ca="1" si="4"/>
        <v>0</v>
      </c>
      <c r="CB9" s="21">
        <f t="shared" ca="1" si="4"/>
        <v>-7.44</v>
      </c>
      <c r="CC9" s="21">
        <f t="shared" ca="1" si="4"/>
        <v>0</v>
      </c>
      <c r="CD9" s="21">
        <f t="shared" ca="1" si="4"/>
        <v>17.100000000000001</v>
      </c>
      <c r="CE9" s="21">
        <f t="shared" ca="1" si="4"/>
        <v>0</v>
      </c>
      <c r="CF9" s="21">
        <f t="shared" ca="1" si="4"/>
        <v>0</v>
      </c>
      <c r="CG9" s="21">
        <f t="shared" ca="1" si="4"/>
        <v>0</v>
      </c>
      <c r="CH9" s="21">
        <f t="shared" ca="1" si="5"/>
        <v>0</v>
      </c>
      <c r="CI9" s="21">
        <f t="shared" ca="1" si="5"/>
        <v>0</v>
      </c>
      <c r="CJ9" s="22">
        <f t="shared" ca="1" si="11"/>
        <v>1774922247.6900001</v>
      </c>
      <c r="CK9" s="21">
        <f t="shared" ca="1" si="6"/>
        <v>0</v>
      </c>
      <c r="CL9" s="21">
        <f t="shared" ca="1" si="6"/>
        <v>91967.360000000001</v>
      </c>
      <c r="CM9" s="22">
        <f t="shared" ca="1" si="12"/>
        <v>515095593.17000037</v>
      </c>
      <c r="CN9" s="21">
        <f t="shared" ca="1" si="7"/>
        <v>134080685.02000016</v>
      </c>
      <c r="CO9" s="21">
        <f t="shared" ca="1" si="7"/>
        <v>381014908.15000021</v>
      </c>
      <c r="CP9" s="22">
        <f t="shared" ca="1" si="13"/>
        <v>1259734687.1599996</v>
      </c>
      <c r="CQ9" s="21">
        <f t="shared" ca="1" si="8"/>
        <v>209463832.09000009</v>
      </c>
      <c r="CR9" s="21">
        <f t="shared" ca="1" si="8"/>
        <v>1050270855.0699995</v>
      </c>
      <c r="CS9" s="21">
        <f t="shared" ca="1" si="8"/>
        <v>1205051.3700000001</v>
      </c>
      <c r="CT9" s="21">
        <f t="shared" ca="1" si="8"/>
        <v>0</v>
      </c>
      <c r="CU9" s="21">
        <f t="shared" ca="1" si="8"/>
        <v>0</v>
      </c>
      <c r="CV9" s="22">
        <f t="shared" ca="1" si="9"/>
        <v>3263141356.2479992</v>
      </c>
    </row>
    <row r="10" spans="1:100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0"/>
        <v>1847704283.8300002</v>
      </c>
      <c r="E10" s="21">
        <f t="shared" ca="1" si="0"/>
        <v>299678641.15253597</v>
      </c>
      <c r="F10" s="21">
        <f t="shared" ca="1" si="0"/>
        <v>686412222.6628114</v>
      </c>
      <c r="G10" s="21">
        <f t="shared" ca="1" si="0"/>
        <v>861613420.01465273</v>
      </c>
      <c r="H10" s="21">
        <f t="shared" ca="1" si="0"/>
        <v>2969089.81</v>
      </c>
      <c r="I10" s="21">
        <f t="shared" ca="1" si="0"/>
        <v>17421130.690000001</v>
      </c>
      <c r="J10" s="21">
        <f t="shared" ca="1" si="0"/>
        <v>0</v>
      </c>
      <c r="K10" s="21">
        <f t="shared" ca="1" si="0"/>
        <v>20950533.780000001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1">
        <f t="shared" ca="1" si="0"/>
        <v>183658683.25999999</v>
      </c>
      <c r="P10" s="21">
        <f t="shared" ca="1" si="0"/>
        <v>0</v>
      </c>
      <c r="Q10" s="21">
        <f t="shared" ca="1" si="0"/>
        <v>226884508.54999998</v>
      </c>
      <c r="R10" s="21">
        <f t="shared" ca="1" si="0"/>
        <v>0</v>
      </c>
      <c r="S10" s="21">
        <f t="shared" ca="1" si="0"/>
        <v>0</v>
      </c>
      <c r="T10" s="21">
        <f t="shared" ca="1" si="0"/>
        <v>672231687.10000002</v>
      </c>
      <c r="U10" s="21">
        <f t="shared" ca="1" si="1"/>
        <v>0</v>
      </c>
      <c r="V10" s="21">
        <f t="shared" ca="1" si="1"/>
        <v>389012239.13000304</v>
      </c>
      <c r="W10" s="21">
        <f t="shared" ca="1" si="1"/>
        <v>127521892.94999999</v>
      </c>
      <c r="X10" s="21">
        <f t="shared" ca="1" si="1"/>
        <v>0</v>
      </c>
      <c r="Y10" s="21">
        <f t="shared" ca="1" si="1"/>
        <v>21649900.57</v>
      </c>
      <c r="Z10" s="21">
        <f t="shared" ca="1" si="1"/>
        <v>278845686.33000702</v>
      </c>
      <c r="AA10" s="21">
        <f t="shared" ca="1" si="1"/>
        <v>0</v>
      </c>
      <c r="AB10" s="21">
        <f t="shared" ca="1" si="1"/>
        <v>0</v>
      </c>
      <c r="AC10" s="21">
        <f t="shared" ca="1" si="1"/>
        <v>207287.25000000015</v>
      </c>
      <c r="AD10" s="21">
        <f t="shared" ca="1" si="1"/>
        <v>2677278.6000000397</v>
      </c>
      <c r="AE10" s="21">
        <f t="shared" ca="1" si="1"/>
        <v>0</v>
      </c>
      <c r="AF10" s="21">
        <f t="shared" ca="1" si="1"/>
        <v>1219986.1399999999</v>
      </c>
      <c r="AG10" s="21">
        <f t="shared" ca="1" si="1"/>
        <v>120572880.77</v>
      </c>
      <c r="AH10" s="21">
        <f t="shared" ca="1" si="1"/>
        <v>40862190.259999998</v>
      </c>
      <c r="AI10" s="21">
        <f t="shared" ca="1" si="1"/>
        <v>3765140</v>
      </c>
      <c r="AJ10" s="21">
        <f t="shared" ca="1" si="1"/>
        <v>20723734.75</v>
      </c>
      <c r="AK10" s="21">
        <f t="shared" ca="1" si="2"/>
        <v>103815.84</v>
      </c>
      <c r="AL10" s="21">
        <f t="shared" ca="1" si="2"/>
        <v>0</v>
      </c>
      <c r="AM10" s="21">
        <f t="shared" ca="1" si="2"/>
        <v>48485356.829999998</v>
      </c>
      <c r="AN10" s="21">
        <f t="shared" ca="1" si="2"/>
        <v>0</v>
      </c>
      <c r="AO10" s="21">
        <f t="shared" ca="1" si="2"/>
        <v>0</v>
      </c>
      <c r="AP10" s="21">
        <f t="shared" ca="1" si="2"/>
        <v>68999.28</v>
      </c>
      <c r="AQ10" s="21">
        <f t="shared" ca="1" si="2"/>
        <v>0</v>
      </c>
      <c r="AR10" s="21">
        <f t="shared" ca="1" si="2"/>
        <v>0</v>
      </c>
      <c r="AS10" s="21">
        <f t="shared" ca="1" si="2"/>
        <v>0</v>
      </c>
      <c r="AT10" s="21">
        <f t="shared" ca="1" si="2"/>
        <v>0</v>
      </c>
      <c r="AU10" s="21">
        <f t="shared" ca="1" si="2"/>
        <v>0</v>
      </c>
      <c r="AV10" s="21">
        <f t="shared" ca="1" si="2"/>
        <v>0</v>
      </c>
      <c r="AW10" s="21">
        <f t="shared" ca="1" si="2"/>
        <v>0</v>
      </c>
      <c r="AX10" s="21">
        <f t="shared" ca="1" si="2"/>
        <v>0</v>
      </c>
      <c r="AY10" s="21">
        <f t="shared" ca="1" si="2"/>
        <v>0</v>
      </c>
      <c r="AZ10" s="21">
        <f t="shared" ca="1" si="2"/>
        <v>0</v>
      </c>
      <c r="BA10" s="21">
        <f t="shared" ca="1" si="3"/>
        <v>0</v>
      </c>
      <c r="BB10" s="21">
        <f t="shared" ca="1" si="3"/>
        <v>0</v>
      </c>
      <c r="BC10" s="21">
        <f t="shared" ca="1" si="3"/>
        <v>0</v>
      </c>
      <c r="BD10" s="21">
        <f t="shared" ca="1" si="3"/>
        <v>50218195.689999692</v>
      </c>
      <c r="BE10" s="21">
        <f t="shared" ca="1" si="3"/>
        <v>0</v>
      </c>
      <c r="BF10" s="21">
        <f t="shared" ca="1" si="3"/>
        <v>0</v>
      </c>
      <c r="BG10" s="21">
        <f t="shared" ca="1" si="3"/>
        <v>0</v>
      </c>
      <c r="BH10" s="21">
        <f t="shared" ca="1" si="3"/>
        <v>0</v>
      </c>
      <c r="BI10" s="21">
        <f t="shared" ca="1" si="3"/>
        <v>70855226.290000007</v>
      </c>
      <c r="BJ10" s="21">
        <f t="shared" ca="1" si="3"/>
        <v>0</v>
      </c>
      <c r="BK10" s="21">
        <f t="shared" ca="1" si="3"/>
        <v>0</v>
      </c>
      <c r="BL10" s="21">
        <f t="shared" ca="1" si="3"/>
        <v>0</v>
      </c>
      <c r="BM10" s="21">
        <f t="shared" ca="1" si="3"/>
        <v>74598821.939999998</v>
      </c>
      <c r="BN10" s="21">
        <f t="shared" ca="1" si="3"/>
        <v>5713972.7999999998</v>
      </c>
      <c r="BO10" s="21">
        <f t="shared" ca="1" si="3"/>
        <v>0</v>
      </c>
      <c r="BP10" s="21">
        <f t="shared" ca="1" si="3"/>
        <v>8303677.7100000009</v>
      </c>
      <c r="BQ10" s="21">
        <f t="shared" ca="1" si="4"/>
        <v>2976784.51</v>
      </c>
      <c r="BR10" s="21">
        <f t="shared" ca="1" si="4"/>
        <v>70940075.560000002</v>
      </c>
      <c r="BS10" s="21">
        <f t="shared" ca="1" si="4"/>
        <v>5815497.4099999983</v>
      </c>
      <c r="BT10" s="21">
        <f t="shared" ca="1" si="4"/>
        <v>0</v>
      </c>
      <c r="BU10" s="21">
        <f t="shared" ca="1" si="4"/>
        <v>0</v>
      </c>
      <c r="BV10" s="21">
        <f t="shared" ca="1" si="4"/>
        <v>86046.44</v>
      </c>
      <c r="BW10" s="21">
        <f t="shared" ca="1" si="4"/>
        <v>0</v>
      </c>
      <c r="BX10" s="21">
        <f t="shared" ca="1" si="4"/>
        <v>2082211.08</v>
      </c>
      <c r="BY10" s="21">
        <f t="shared" ca="1" si="4"/>
        <v>0</v>
      </c>
      <c r="BZ10" s="21">
        <f t="shared" ca="1" si="4"/>
        <v>50742118.039999999</v>
      </c>
      <c r="CA10" s="21">
        <f t="shared" ca="1" si="4"/>
        <v>24664995.640000001</v>
      </c>
      <c r="CB10" s="21">
        <f t="shared" ca="1" si="4"/>
        <v>824978473.59000003</v>
      </c>
      <c r="CC10" s="21">
        <f t="shared" ca="1" si="4"/>
        <v>5235601.21</v>
      </c>
      <c r="CD10" s="21">
        <f t="shared" ca="1" si="4"/>
        <v>194823033.59</v>
      </c>
      <c r="CE10" s="21">
        <f t="shared" ca="1" si="4"/>
        <v>936599.63999999897</v>
      </c>
      <c r="CF10" s="21">
        <f t="shared" ca="1" si="4"/>
        <v>0</v>
      </c>
      <c r="CG10" s="21">
        <f t="shared" ca="1" si="4"/>
        <v>4405032.92</v>
      </c>
      <c r="CH10" s="21">
        <f t="shared" ca="1" si="5"/>
        <v>34121700.280000001</v>
      </c>
      <c r="CI10" s="21">
        <f t="shared" ca="1" si="5"/>
        <v>3957.14</v>
      </c>
      <c r="CJ10" s="22">
        <f t="shared" ca="1" si="11"/>
        <v>187820691.75127298</v>
      </c>
      <c r="CK10" s="21">
        <f t="shared" ca="1" si="6"/>
        <v>41286</v>
      </c>
      <c r="CL10" s="21">
        <f t="shared" ca="1" si="6"/>
        <v>0</v>
      </c>
      <c r="CM10" s="22">
        <f t="shared" ca="1" si="12"/>
        <v>57220387.409983687</v>
      </c>
      <c r="CN10" s="21">
        <f t="shared" ca="1" si="7"/>
        <v>33650761.161476813</v>
      </c>
      <c r="CO10" s="21">
        <f t="shared" ca="1" si="7"/>
        <v>23569626.248506874</v>
      </c>
      <c r="CP10" s="22">
        <f t="shared" ca="1" si="13"/>
        <v>130559018.3412893</v>
      </c>
      <c r="CQ10" s="21">
        <f t="shared" ca="1" si="8"/>
        <v>33565415.27064465</v>
      </c>
      <c r="CR10" s="21">
        <f t="shared" ca="1" si="8"/>
        <v>96993603.070644647</v>
      </c>
      <c r="CS10" s="21">
        <f t="shared" ca="1" si="8"/>
        <v>4467446.47</v>
      </c>
      <c r="CT10" s="21">
        <f t="shared" ca="1" si="8"/>
        <v>0</v>
      </c>
      <c r="CU10" s="21">
        <f t="shared" ca="1" si="8"/>
        <v>0</v>
      </c>
      <c r="CV10" s="22">
        <f t="shared" ca="1" si="9"/>
        <v>5651326465.4212837</v>
      </c>
    </row>
    <row r="11" spans="1:100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0"/>
        <v>1866362.5500000003</v>
      </c>
      <c r="E11" s="21">
        <f t="shared" ca="1" si="0"/>
        <v>126050.77</v>
      </c>
      <c r="F11" s="21">
        <f t="shared" ca="1" si="0"/>
        <v>2408247.2200000002</v>
      </c>
      <c r="G11" s="21">
        <f t="shared" ca="1" si="0"/>
        <v>-667935.43999999994</v>
      </c>
      <c r="H11" s="21">
        <f t="shared" ca="1" si="0"/>
        <v>0</v>
      </c>
      <c r="I11" s="21">
        <f t="shared" ca="1" si="0"/>
        <v>1574444.93</v>
      </c>
      <c r="J11" s="21">
        <f t="shared" ca="1" si="0"/>
        <v>0</v>
      </c>
      <c r="K11" s="21">
        <f t="shared" ca="1" si="0"/>
        <v>159821.34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1">
        <f t="shared" ca="1" si="0"/>
        <v>0</v>
      </c>
      <c r="S11" s="21">
        <f t="shared" ca="1" si="0"/>
        <v>0</v>
      </c>
      <c r="T11" s="21">
        <f t="shared" ca="1" si="0"/>
        <v>401170346.17000002</v>
      </c>
      <c r="U11" s="21">
        <f t="shared" ca="1" si="1"/>
        <v>16045.93</v>
      </c>
      <c r="V11" s="21">
        <f t="shared" ca="1" si="1"/>
        <v>4065546.4</v>
      </c>
      <c r="W11" s="21">
        <f t="shared" ca="1" si="1"/>
        <v>54282808.890000001</v>
      </c>
      <c r="X11" s="21">
        <f t="shared" ca="1" si="1"/>
        <v>0</v>
      </c>
      <c r="Y11" s="21">
        <f t="shared" ca="1" si="1"/>
        <v>116809.49</v>
      </c>
      <c r="Z11" s="21">
        <f t="shared" ca="1" si="1"/>
        <v>6766440.6100000003</v>
      </c>
      <c r="AA11" s="21">
        <f t="shared" ca="1" si="1"/>
        <v>502</v>
      </c>
      <c r="AB11" s="21">
        <f t="shared" ca="1" si="1"/>
        <v>0</v>
      </c>
      <c r="AC11" s="21">
        <f t="shared" ca="1" si="1"/>
        <v>0</v>
      </c>
      <c r="AD11" s="21">
        <f t="shared" ca="1" si="1"/>
        <v>2790.31</v>
      </c>
      <c r="AE11" s="21">
        <f t="shared" ca="1" si="1"/>
        <v>0</v>
      </c>
      <c r="AF11" s="21">
        <f t="shared" ca="1" si="1"/>
        <v>0</v>
      </c>
      <c r="AG11" s="21">
        <f t="shared" ca="1" si="1"/>
        <v>0</v>
      </c>
      <c r="AH11" s="21">
        <f t="shared" ca="1" si="1"/>
        <v>0</v>
      </c>
      <c r="AI11" s="21">
        <f t="shared" ca="1" si="1"/>
        <v>0</v>
      </c>
      <c r="AJ11" s="21">
        <f t="shared" ca="1" si="1"/>
        <v>1634133.27</v>
      </c>
      <c r="AK11" s="21">
        <f t="shared" ca="1" si="2"/>
        <v>0</v>
      </c>
      <c r="AL11" s="21">
        <f t="shared" ca="1" si="2"/>
        <v>0</v>
      </c>
      <c r="AM11" s="21">
        <f t="shared" ca="1" si="2"/>
        <v>7824.5</v>
      </c>
      <c r="AN11" s="21">
        <f t="shared" ca="1" si="2"/>
        <v>0</v>
      </c>
      <c r="AO11" s="21">
        <f t="shared" ca="1" si="2"/>
        <v>0</v>
      </c>
      <c r="AP11" s="21">
        <f t="shared" ca="1" si="2"/>
        <v>1670.88</v>
      </c>
      <c r="AQ11" s="21">
        <f t="shared" ca="1" si="2"/>
        <v>0</v>
      </c>
      <c r="AR11" s="21">
        <f t="shared" ca="1" si="2"/>
        <v>0</v>
      </c>
      <c r="AS11" s="21">
        <f t="shared" ca="1" si="2"/>
        <v>0</v>
      </c>
      <c r="AT11" s="21">
        <f t="shared" ca="1" si="2"/>
        <v>8378166.3899999997</v>
      </c>
      <c r="AU11" s="21">
        <f t="shared" ca="1" si="2"/>
        <v>3904.53</v>
      </c>
      <c r="AV11" s="21">
        <f t="shared" ca="1" si="2"/>
        <v>12417.31</v>
      </c>
      <c r="AW11" s="21">
        <f t="shared" ca="1" si="2"/>
        <v>0</v>
      </c>
      <c r="AX11" s="21">
        <f t="shared" ca="1" si="2"/>
        <v>9535.36</v>
      </c>
      <c r="AY11" s="21">
        <f t="shared" ca="1" si="2"/>
        <v>0</v>
      </c>
      <c r="AZ11" s="21">
        <f t="shared" ca="1" si="2"/>
        <v>0</v>
      </c>
      <c r="BA11" s="21">
        <f t="shared" ca="1" si="3"/>
        <v>0</v>
      </c>
      <c r="BB11" s="21">
        <f t="shared" ca="1" si="3"/>
        <v>0</v>
      </c>
      <c r="BC11" s="21">
        <f t="shared" ca="1" si="3"/>
        <v>0</v>
      </c>
      <c r="BD11" s="21">
        <f t="shared" ca="1" si="3"/>
        <v>474214.76</v>
      </c>
      <c r="BE11" s="21">
        <f t="shared" ca="1" si="3"/>
        <v>0</v>
      </c>
      <c r="BF11" s="21">
        <f t="shared" ca="1" si="3"/>
        <v>0</v>
      </c>
      <c r="BG11" s="21">
        <f t="shared" ca="1" si="3"/>
        <v>0</v>
      </c>
      <c r="BH11" s="21">
        <f t="shared" ca="1" si="3"/>
        <v>0</v>
      </c>
      <c r="BI11" s="21">
        <f t="shared" ca="1" si="3"/>
        <v>0</v>
      </c>
      <c r="BJ11" s="21">
        <f t="shared" ca="1" si="3"/>
        <v>0</v>
      </c>
      <c r="BK11" s="21">
        <f t="shared" ca="1" si="3"/>
        <v>0</v>
      </c>
      <c r="BL11" s="21">
        <f t="shared" ca="1" si="3"/>
        <v>1643.58</v>
      </c>
      <c r="BM11" s="21">
        <f t="shared" ca="1" si="3"/>
        <v>0</v>
      </c>
      <c r="BN11" s="21">
        <f t="shared" ca="1" si="3"/>
        <v>11552871.619999999</v>
      </c>
      <c r="BO11" s="21">
        <f t="shared" ca="1" si="3"/>
        <v>0</v>
      </c>
      <c r="BP11" s="21">
        <f t="shared" ca="1" si="3"/>
        <v>785166.07</v>
      </c>
      <c r="BQ11" s="21">
        <f t="shared" ca="1" si="4"/>
        <v>0</v>
      </c>
      <c r="BR11" s="21">
        <f t="shared" ca="1" si="4"/>
        <v>10.220000000000001</v>
      </c>
      <c r="BS11" s="21">
        <f t="shared" ca="1" si="4"/>
        <v>126064.47</v>
      </c>
      <c r="BT11" s="21">
        <f t="shared" ca="1" si="4"/>
        <v>0</v>
      </c>
      <c r="BU11" s="21">
        <f t="shared" ca="1" si="4"/>
        <v>0</v>
      </c>
      <c r="BV11" s="21">
        <f t="shared" ca="1" si="4"/>
        <v>0</v>
      </c>
      <c r="BW11" s="21">
        <f t="shared" ca="1" si="4"/>
        <v>0</v>
      </c>
      <c r="BX11" s="21">
        <f t="shared" ca="1" si="4"/>
        <v>958883.7</v>
      </c>
      <c r="BY11" s="21">
        <f t="shared" ca="1" si="4"/>
        <v>0</v>
      </c>
      <c r="BZ11" s="21">
        <f t="shared" ca="1" si="4"/>
        <v>0</v>
      </c>
      <c r="CA11" s="21">
        <f t="shared" ca="1" si="4"/>
        <v>9073687.9299999997</v>
      </c>
      <c r="CB11" s="21">
        <f t="shared" ca="1" si="4"/>
        <v>296849564.55000001</v>
      </c>
      <c r="CC11" s="21">
        <f t="shared" ca="1" si="4"/>
        <v>1386397.24</v>
      </c>
      <c r="CD11" s="21">
        <f t="shared" ca="1" si="4"/>
        <v>84359877.689999998</v>
      </c>
      <c r="CE11" s="21">
        <f t="shared" ca="1" si="4"/>
        <v>0</v>
      </c>
      <c r="CF11" s="21">
        <f t="shared" ca="1" si="4"/>
        <v>0</v>
      </c>
      <c r="CG11" s="21">
        <f t="shared" ca="1" si="4"/>
        <v>2024598</v>
      </c>
      <c r="CH11" s="21">
        <f t="shared" ca="1" si="5"/>
        <v>15333773.619999999</v>
      </c>
      <c r="CI11" s="21">
        <f t="shared" ca="1" si="5"/>
        <v>0</v>
      </c>
      <c r="CJ11" s="22">
        <f t="shared" ca="1" si="11"/>
        <v>20623754.02</v>
      </c>
      <c r="CK11" s="21">
        <f t="shared" ca="1" si="6"/>
        <v>0</v>
      </c>
      <c r="CL11" s="21">
        <f t="shared" ca="1" si="6"/>
        <v>0</v>
      </c>
      <c r="CM11" s="22">
        <f t="shared" ca="1" si="12"/>
        <v>20749022.940000001</v>
      </c>
      <c r="CN11" s="21">
        <f t="shared" ca="1" si="7"/>
        <v>0</v>
      </c>
      <c r="CO11" s="21">
        <f t="shared" ca="1" si="7"/>
        <v>20749022.940000001</v>
      </c>
      <c r="CP11" s="22">
        <f t="shared" ca="1" si="13"/>
        <v>-125268.92</v>
      </c>
      <c r="CQ11" s="21">
        <f t="shared" ca="1" si="8"/>
        <v>0</v>
      </c>
      <c r="CR11" s="21">
        <f t="shared" ca="1" si="8"/>
        <v>-125268.92</v>
      </c>
      <c r="CS11" s="21">
        <f t="shared" ca="1" si="8"/>
        <v>71233.16</v>
      </c>
      <c r="CT11" s="21">
        <f t="shared" ca="1" si="8"/>
        <v>0</v>
      </c>
      <c r="CU11" s="21">
        <f t="shared" ca="1" si="8"/>
        <v>0</v>
      </c>
      <c r="CV11" s="22">
        <f t="shared" ca="1" si="9"/>
        <v>923691311.49000001</v>
      </c>
    </row>
    <row r="12" spans="1:100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1">
        <f t="shared" ca="1" si="0"/>
        <v>0</v>
      </c>
      <c r="S12" s="21">
        <f t="shared" ca="1" si="0"/>
        <v>0</v>
      </c>
      <c r="T12" s="21">
        <f t="shared" ca="1" si="0"/>
        <v>0</v>
      </c>
      <c r="U12" s="21">
        <f t="shared" ca="1" si="1"/>
        <v>0</v>
      </c>
      <c r="V12" s="21">
        <f t="shared" ca="1" si="1"/>
        <v>0</v>
      </c>
      <c r="W12" s="21">
        <f t="shared" ca="1" si="1"/>
        <v>0</v>
      </c>
      <c r="X12" s="21">
        <f t="shared" ca="1" si="1"/>
        <v>0</v>
      </c>
      <c r="Y12" s="21">
        <f t="shared" ca="1" si="1"/>
        <v>0</v>
      </c>
      <c r="Z12" s="21">
        <f t="shared" ca="1" si="1"/>
        <v>0</v>
      </c>
      <c r="AA12" s="21">
        <f t="shared" ca="1" si="1"/>
        <v>0</v>
      </c>
      <c r="AB12" s="21">
        <f t="shared" ca="1" si="1"/>
        <v>0</v>
      </c>
      <c r="AC12" s="21">
        <f t="shared" ca="1" si="1"/>
        <v>0</v>
      </c>
      <c r="AD12" s="21">
        <f t="shared" ca="1" si="1"/>
        <v>0</v>
      </c>
      <c r="AE12" s="21">
        <f t="shared" ca="1" si="1"/>
        <v>0</v>
      </c>
      <c r="AF12" s="21">
        <f t="shared" ca="1" si="1"/>
        <v>0</v>
      </c>
      <c r="AG12" s="21">
        <f t="shared" ca="1" si="1"/>
        <v>0</v>
      </c>
      <c r="AH12" s="21">
        <f t="shared" ca="1" si="1"/>
        <v>0</v>
      </c>
      <c r="AI12" s="21">
        <f t="shared" ca="1" si="1"/>
        <v>0</v>
      </c>
      <c r="AJ12" s="21">
        <f t="shared" ca="1" si="1"/>
        <v>0</v>
      </c>
      <c r="AK12" s="21">
        <f t="shared" ca="1" si="2"/>
        <v>0</v>
      </c>
      <c r="AL12" s="21">
        <f t="shared" ca="1" si="2"/>
        <v>0</v>
      </c>
      <c r="AM12" s="21">
        <f t="shared" ca="1" si="2"/>
        <v>0</v>
      </c>
      <c r="AN12" s="21">
        <f t="shared" ca="1" si="2"/>
        <v>0</v>
      </c>
      <c r="AO12" s="21">
        <f t="shared" ca="1" si="2"/>
        <v>0</v>
      </c>
      <c r="AP12" s="21">
        <f t="shared" ca="1" si="2"/>
        <v>0</v>
      </c>
      <c r="AQ12" s="21">
        <f t="shared" ca="1" si="2"/>
        <v>0</v>
      </c>
      <c r="AR12" s="21">
        <f t="shared" ca="1" si="2"/>
        <v>0</v>
      </c>
      <c r="AS12" s="21">
        <f t="shared" ca="1" si="2"/>
        <v>0</v>
      </c>
      <c r="AT12" s="21">
        <f t="shared" ca="1" si="2"/>
        <v>0</v>
      </c>
      <c r="AU12" s="21">
        <f t="shared" ca="1" si="2"/>
        <v>0</v>
      </c>
      <c r="AV12" s="21">
        <f t="shared" ca="1" si="2"/>
        <v>0</v>
      </c>
      <c r="AW12" s="21">
        <f t="shared" ca="1" si="2"/>
        <v>0</v>
      </c>
      <c r="AX12" s="21">
        <f t="shared" ca="1" si="2"/>
        <v>0</v>
      </c>
      <c r="AY12" s="21">
        <f t="shared" ca="1" si="2"/>
        <v>0</v>
      </c>
      <c r="AZ12" s="21">
        <f t="shared" ca="1" si="2"/>
        <v>0</v>
      </c>
      <c r="BA12" s="21">
        <f t="shared" ca="1" si="3"/>
        <v>0</v>
      </c>
      <c r="BB12" s="21">
        <f t="shared" ca="1" si="3"/>
        <v>0</v>
      </c>
      <c r="BC12" s="21">
        <f t="shared" ca="1" si="3"/>
        <v>0</v>
      </c>
      <c r="BD12" s="21">
        <f t="shared" ca="1" si="3"/>
        <v>0</v>
      </c>
      <c r="BE12" s="21">
        <f t="shared" ca="1" si="3"/>
        <v>0</v>
      </c>
      <c r="BF12" s="21">
        <f t="shared" ca="1" si="3"/>
        <v>0</v>
      </c>
      <c r="BG12" s="21">
        <f t="shared" ca="1" si="3"/>
        <v>0</v>
      </c>
      <c r="BH12" s="21">
        <f t="shared" ca="1" si="3"/>
        <v>0</v>
      </c>
      <c r="BI12" s="21">
        <f t="shared" ca="1" si="3"/>
        <v>81783261.270247772</v>
      </c>
      <c r="BJ12" s="21">
        <f t="shared" ca="1" si="3"/>
        <v>0</v>
      </c>
      <c r="BK12" s="21">
        <f t="shared" ca="1" si="3"/>
        <v>0</v>
      </c>
      <c r="BL12" s="21">
        <f t="shared" ca="1" si="3"/>
        <v>0</v>
      </c>
      <c r="BM12" s="21">
        <f t="shared" ca="1" si="3"/>
        <v>0</v>
      </c>
      <c r="BN12" s="21">
        <f t="shared" ca="1" si="3"/>
        <v>0</v>
      </c>
      <c r="BO12" s="21">
        <f t="shared" ca="1" si="3"/>
        <v>0</v>
      </c>
      <c r="BP12" s="21">
        <f t="shared" ca="1" si="3"/>
        <v>0</v>
      </c>
      <c r="BQ12" s="21">
        <f t="shared" ca="1" si="4"/>
        <v>0</v>
      </c>
      <c r="BR12" s="21">
        <f t="shared" ca="1" si="4"/>
        <v>0</v>
      </c>
      <c r="BS12" s="21">
        <f t="shared" ca="1" si="4"/>
        <v>0</v>
      </c>
      <c r="BT12" s="21">
        <f t="shared" ca="1" si="4"/>
        <v>0</v>
      </c>
      <c r="BU12" s="21">
        <f t="shared" ca="1" si="4"/>
        <v>0</v>
      </c>
      <c r="BV12" s="21">
        <f t="shared" ca="1" si="4"/>
        <v>0</v>
      </c>
      <c r="BW12" s="21">
        <f t="shared" ca="1" si="4"/>
        <v>0</v>
      </c>
      <c r="BX12" s="21">
        <f t="shared" ca="1" si="4"/>
        <v>0</v>
      </c>
      <c r="BY12" s="21">
        <f t="shared" ca="1" si="4"/>
        <v>0</v>
      </c>
      <c r="BZ12" s="21">
        <f t="shared" ca="1" si="4"/>
        <v>0</v>
      </c>
      <c r="CA12" s="21">
        <f t="shared" ca="1" si="4"/>
        <v>0</v>
      </c>
      <c r="CB12" s="21">
        <f t="shared" ca="1" si="4"/>
        <v>0</v>
      </c>
      <c r="CC12" s="21">
        <f t="shared" ca="1" si="4"/>
        <v>0</v>
      </c>
      <c r="CD12" s="21">
        <f t="shared" ca="1" si="4"/>
        <v>0</v>
      </c>
      <c r="CE12" s="21">
        <f t="shared" ca="1" si="4"/>
        <v>0</v>
      </c>
      <c r="CF12" s="21">
        <f t="shared" ca="1" si="4"/>
        <v>0</v>
      </c>
      <c r="CG12" s="21">
        <f t="shared" ca="1" si="4"/>
        <v>0</v>
      </c>
      <c r="CH12" s="21">
        <f t="shared" ca="1" si="5"/>
        <v>0</v>
      </c>
      <c r="CI12" s="21">
        <f t="shared" ca="1" si="5"/>
        <v>0</v>
      </c>
      <c r="CJ12" s="22">
        <f t="shared" ca="1" si="11"/>
        <v>0</v>
      </c>
      <c r="CK12" s="21">
        <f t="shared" ca="1" si="6"/>
        <v>0</v>
      </c>
      <c r="CL12" s="21">
        <f t="shared" ca="1" si="6"/>
        <v>0</v>
      </c>
      <c r="CM12" s="22">
        <f t="shared" ca="1" si="12"/>
        <v>0</v>
      </c>
      <c r="CN12" s="21">
        <f t="shared" ca="1" si="7"/>
        <v>0</v>
      </c>
      <c r="CO12" s="21">
        <f t="shared" ca="1" si="7"/>
        <v>0</v>
      </c>
      <c r="CP12" s="22">
        <f t="shared" ca="1" si="13"/>
        <v>0</v>
      </c>
      <c r="CQ12" s="21">
        <f t="shared" ca="1" si="8"/>
        <v>0</v>
      </c>
      <c r="CR12" s="21">
        <f t="shared" ca="1" si="8"/>
        <v>0</v>
      </c>
      <c r="CS12" s="21">
        <f t="shared" ca="1" si="8"/>
        <v>0</v>
      </c>
      <c r="CT12" s="21">
        <f t="shared" ca="1" si="8"/>
        <v>0</v>
      </c>
      <c r="CU12" s="21">
        <f t="shared" ca="1" si="8"/>
        <v>0</v>
      </c>
      <c r="CV12" s="22">
        <f t="shared" ca="1" si="9"/>
        <v>81783261.270247772</v>
      </c>
    </row>
    <row r="13" spans="1:100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0"/>
        <v>130997395.34</v>
      </c>
      <c r="E13" s="21">
        <f t="shared" ca="1" si="0"/>
        <v>148048.32000000001</v>
      </c>
      <c r="F13" s="21">
        <f t="shared" ca="1" si="0"/>
        <v>66370353.600000001</v>
      </c>
      <c r="G13" s="21">
        <f t="shared" ca="1" si="0"/>
        <v>64478993.420000002</v>
      </c>
      <c r="H13" s="21">
        <f t="shared" ca="1" si="0"/>
        <v>9855246.9199999999</v>
      </c>
      <c r="I13" s="21">
        <f t="shared" ca="1" si="0"/>
        <v>79386.87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2472535.65</v>
      </c>
      <c r="P13" s="21">
        <f t="shared" ca="1" si="0"/>
        <v>0</v>
      </c>
      <c r="Q13" s="21">
        <f t="shared" ca="1" si="0"/>
        <v>467443.01</v>
      </c>
      <c r="R13" s="21">
        <f t="shared" ca="1" si="0"/>
        <v>0</v>
      </c>
      <c r="S13" s="21">
        <f t="shared" ca="1" si="0"/>
        <v>0</v>
      </c>
      <c r="T13" s="21">
        <f t="shared" ca="1" si="0"/>
        <v>459305378.59999996</v>
      </c>
      <c r="U13" s="21">
        <f t="shared" ca="1" si="1"/>
        <v>6680649.5206359997</v>
      </c>
      <c r="V13" s="21">
        <f t="shared" ca="1" si="1"/>
        <v>279059.94</v>
      </c>
      <c r="W13" s="21">
        <f t="shared" ca="1" si="1"/>
        <v>791426.73</v>
      </c>
      <c r="X13" s="21">
        <f t="shared" ca="1" si="1"/>
        <v>99684</v>
      </c>
      <c r="Y13" s="21">
        <f t="shared" ca="1" si="1"/>
        <v>5130.6400000000003</v>
      </c>
      <c r="Z13" s="21">
        <f t="shared" ca="1" si="1"/>
        <v>204461.34</v>
      </c>
      <c r="AA13" s="21">
        <f t="shared" ca="1" si="1"/>
        <v>0</v>
      </c>
      <c r="AB13" s="21">
        <f t="shared" ca="1" si="1"/>
        <v>0</v>
      </c>
      <c r="AC13" s="21">
        <f t="shared" ca="1" si="1"/>
        <v>101078.76</v>
      </c>
      <c r="AD13" s="21">
        <f t="shared" ca="1" si="1"/>
        <v>49691.7</v>
      </c>
      <c r="AE13" s="21">
        <f t="shared" ca="1" si="1"/>
        <v>0</v>
      </c>
      <c r="AF13" s="21">
        <f t="shared" ca="1" si="1"/>
        <v>1401.86</v>
      </c>
      <c r="AG13" s="21">
        <f t="shared" ca="1" si="1"/>
        <v>165895202.84</v>
      </c>
      <c r="AH13" s="21">
        <f t="shared" ca="1" si="1"/>
        <v>0</v>
      </c>
      <c r="AI13" s="21">
        <f t="shared" ca="1" si="1"/>
        <v>0</v>
      </c>
      <c r="AJ13" s="21">
        <f t="shared" ca="1" si="1"/>
        <v>1517013.67</v>
      </c>
      <c r="AK13" s="21">
        <f t="shared" ca="1" si="2"/>
        <v>36257.14</v>
      </c>
      <c r="AL13" s="21">
        <f t="shared" ca="1" si="2"/>
        <v>0</v>
      </c>
      <c r="AM13" s="21">
        <f t="shared" ca="1" si="2"/>
        <v>0</v>
      </c>
      <c r="AN13" s="21">
        <f t="shared" ca="1" si="2"/>
        <v>0</v>
      </c>
      <c r="AO13" s="21">
        <f t="shared" ca="1" si="2"/>
        <v>0</v>
      </c>
      <c r="AP13" s="21">
        <f t="shared" ca="1" si="2"/>
        <v>0.01</v>
      </c>
      <c r="AQ13" s="21">
        <f t="shared" ca="1" si="2"/>
        <v>0</v>
      </c>
      <c r="AR13" s="21">
        <f t="shared" ca="1" si="2"/>
        <v>0</v>
      </c>
      <c r="AS13" s="21">
        <f t="shared" ca="1" si="2"/>
        <v>0</v>
      </c>
      <c r="AT13" s="21">
        <f t="shared" ca="1" si="2"/>
        <v>0</v>
      </c>
      <c r="AU13" s="21">
        <f t="shared" ca="1" si="2"/>
        <v>715470.24</v>
      </c>
      <c r="AV13" s="21">
        <f t="shared" ca="1" si="2"/>
        <v>628886.22</v>
      </c>
      <c r="AW13" s="21">
        <f t="shared" ca="1" si="2"/>
        <v>0</v>
      </c>
      <c r="AX13" s="21">
        <f t="shared" ca="1" si="2"/>
        <v>629119.4</v>
      </c>
      <c r="AY13" s="21">
        <f t="shared" ca="1" si="2"/>
        <v>0</v>
      </c>
      <c r="AZ13" s="21">
        <f t="shared" ca="1" si="2"/>
        <v>0</v>
      </c>
      <c r="BA13" s="21">
        <f t="shared" ca="1" si="3"/>
        <v>0</v>
      </c>
      <c r="BB13" s="21">
        <f t="shared" ca="1" si="3"/>
        <v>0</v>
      </c>
      <c r="BC13" s="21">
        <f t="shared" ca="1" si="3"/>
        <v>0</v>
      </c>
      <c r="BD13" s="21">
        <f t="shared" ca="1" si="3"/>
        <v>6609.6</v>
      </c>
      <c r="BE13" s="21">
        <f t="shared" ca="1" si="3"/>
        <v>0</v>
      </c>
      <c r="BF13" s="21">
        <f t="shared" ca="1" si="3"/>
        <v>0</v>
      </c>
      <c r="BG13" s="21">
        <f t="shared" ca="1" si="3"/>
        <v>0</v>
      </c>
      <c r="BH13" s="21">
        <f t="shared" ca="1" si="3"/>
        <v>0</v>
      </c>
      <c r="BI13" s="21">
        <f t="shared" ca="1" si="3"/>
        <v>0</v>
      </c>
      <c r="BJ13" s="21">
        <f t="shared" ca="1" si="3"/>
        <v>0</v>
      </c>
      <c r="BK13" s="21">
        <f t="shared" ca="1" si="3"/>
        <v>0</v>
      </c>
      <c r="BL13" s="21">
        <f t="shared" ca="1" si="3"/>
        <v>0</v>
      </c>
      <c r="BM13" s="21">
        <f t="shared" ca="1" si="3"/>
        <v>0</v>
      </c>
      <c r="BN13" s="21">
        <f t="shared" ca="1" si="3"/>
        <v>8958.49</v>
      </c>
      <c r="BO13" s="21">
        <f t="shared" ca="1" si="3"/>
        <v>0</v>
      </c>
      <c r="BP13" s="21">
        <f t="shared" ca="1" si="3"/>
        <v>364273.25</v>
      </c>
      <c r="BQ13" s="21">
        <f t="shared" ca="1" si="4"/>
        <v>0</v>
      </c>
      <c r="BR13" s="21">
        <f t="shared" ca="1" si="4"/>
        <v>9377837.3000000007</v>
      </c>
      <c r="BS13" s="21">
        <f t="shared" ca="1" si="4"/>
        <v>4158720.16</v>
      </c>
      <c r="BT13" s="21">
        <f t="shared" ca="1" si="4"/>
        <v>0</v>
      </c>
      <c r="BU13" s="21">
        <f t="shared" ca="1" si="4"/>
        <v>0</v>
      </c>
      <c r="BV13" s="21">
        <f t="shared" ca="1" si="4"/>
        <v>0</v>
      </c>
      <c r="BW13" s="21">
        <f t="shared" ca="1" si="4"/>
        <v>0</v>
      </c>
      <c r="BX13" s="21">
        <f t="shared" ca="1" si="4"/>
        <v>0</v>
      </c>
      <c r="BY13" s="21">
        <f t="shared" ca="1" si="4"/>
        <v>0</v>
      </c>
      <c r="BZ13" s="21">
        <f t="shared" ca="1" si="4"/>
        <v>0</v>
      </c>
      <c r="CA13" s="21">
        <f t="shared" ca="1" si="4"/>
        <v>0</v>
      </c>
      <c r="CB13" s="21">
        <f t="shared" ca="1" si="4"/>
        <v>0</v>
      </c>
      <c r="CC13" s="21">
        <f t="shared" ca="1" si="4"/>
        <v>0</v>
      </c>
      <c r="CD13" s="21">
        <f t="shared" ca="1" si="4"/>
        <v>0</v>
      </c>
      <c r="CE13" s="21">
        <f t="shared" ca="1" si="4"/>
        <v>0</v>
      </c>
      <c r="CF13" s="21">
        <f t="shared" ca="1" si="4"/>
        <v>0</v>
      </c>
      <c r="CG13" s="21">
        <f t="shared" ca="1" si="4"/>
        <v>0</v>
      </c>
      <c r="CH13" s="21">
        <f t="shared" ca="1" si="5"/>
        <v>0</v>
      </c>
      <c r="CI13" s="21">
        <f t="shared" ca="1" si="5"/>
        <v>0</v>
      </c>
      <c r="CJ13" s="22">
        <f t="shared" ca="1" si="11"/>
        <v>3577129.17</v>
      </c>
      <c r="CK13" s="21">
        <f t="shared" ca="1" si="6"/>
        <v>0</v>
      </c>
      <c r="CL13" s="21">
        <f t="shared" ca="1" si="6"/>
        <v>0</v>
      </c>
      <c r="CM13" s="22">
        <f t="shared" ca="1" si="12"/>
        <v>3563269.83</v>
      </c>
      <c r="CN13" s="21">
        <f t="shared" ca="1" si="7"/>
        <v>0</v>
      </c>
      <c r="CO13" s="21">
        <f t="shared" ca="1" si="7"/>
        <v>3563269.83</v>
      </c>
      <c r="CP13" s="22">
        <f t="shared" ca="1" si="13"/>
        <v>13859.34</v>
      </c>
      <c r="CQ13" s="21">
        <f t="shared" ca="1" si="8"/>
        <v>13859.34</v>
      </c>
      <c r="CR13" s="21">
        <f t="shared" ca="1" si="8"/>
        <v>0</v>
      </c>
      <c r="CS13" s="21">
        <f t="shared" ca="1" si="8"/>
        <v>41012.720000000001</v>
      </c>
      <c r="CT13" s="21">
        <f t="shared" ca="1" si="8"/>
        <v>0</v>
      </c>
      <c r="CU13" s="21">
        <f t="shared" ca="1" si="8"/>
        <v>0</v>
      </c>
      <c r="CV13" s="22">
        <f t="shared" ca="1" si="9"/>
        <v>798346461.0906359</v>
      </c>
    </row>
    <row r="14" spans="1:100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0"/>
        <v>2492062071.4100003</v>
      </c>
      <c r="E14" s="21">
        <f t="shared" ca="1" si="0"/>
        <v>206302.65</v>
      </c>
      <c r="F14" s="21">
        <f t="shared" ca="1" si="0"/>
        <v>604014463.23756719</v>
      </c>
      <c r="G14" s="21">
        <f t="shared" ca="1" si="0"/>
        <v>1887841305.5224333</v>
      </c>
      <c r="H14" s="21">
        <f t="shared" ca="1" si="0"/>
        <v>3198822.96</v>
      </c>
      <c r="I14" s="21">
        <f t="shared" ca="1" si="0"/>
        <v>3589.91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1">
        <f t="shared" ca="1" si="0"/>
        <v>24051318.16</v>
      </c>
      <c r="P14" s="21">
        <f t="shared" ca="1" si="0"/>
        <v>0</v>
      </c>
      <c r="Q14" s="21">
        <f t="shared" ca="1" si="0"/>
        <v>816835.57000000007</v>
      </c>
      <c r="R14" s="21">
        <f t="shared" ca="1" si="0"/>
        <v>0</v>
      </c>
      <c r="S14" s="21">
        <f t="shared" ca="1" si="0"/>
        <v>0</v>
      </c>
      <c r="T14" s="21">
        <f t="shared" ca="1" si="0"/>
        <v>922980151.73000002</v>
      </c>
      <c r="U14" s="21">
        <f t="shared" ca="1" si="1"/>
        <v>59219516.740000002</v>
      </c>
      <c r="V14" s="21">
        <f t="shared" ca="1" si="1"/>
        <v>572633.35000000009</v>
      </c>
      <c r="W14" s="21">
        <f t="shared" ca="1" si="1"/>
        <v>2436160.5999999996</v>
      </c>
      <c r="X14" s="21">
        <f t="shared" ca="1" si="1"/>
        <v>0</v>
      </c>
      <c r="Y14" s="21">
        <f t="shared" ca="1" si="1"/>
        <v>4136196.31</v>
      </c>
      <c r="Z14" s="21">
        <f t="shared" ca="1" si="1"/>
        <v>8784371.8599999975</v>
      </c>
      <c r="AA14" s="21">
        <f t="shared" ca="1" si="1"/>
        <v>0</v>
      </c>
      <c r="AB14" s="21">
        <f t="shared" ca="1" si="1"/>
        <v>0</v>
      </c>
      <c r="AC14" s="21">
        <f t="shared" ca="1" si="1"/>
        <v>25944.44</v>
      </c>
      <c r="AD14" s="21">
        <f t="shared" ca="1" si="1"/>
        <v>164807.46999999997</v>
      </c>
      <c r="AE14" s="21">
        <f t="shared" ca="1" si="1"/>
        <v>0</v>
      </c>
      <c r="AF14" s="21">
        <f t="shared" ca="1" si="1"/>
        <v>16119.01</v>
      </c>
      <c r="AG14" s="21">
        <f t="shared" ca="1" si="1"/>
        <v>0</v>
      </c>
      <c r="AH14" s="21">
        <f t="shared" ca="1" si="1"/>
        <v>0</v>
      </c>
      <c r="AI14" s="21">
        <f t="shared" ca="1" si="1"/>
        <v>0</v>
      </c>
      <c r="AJ14" s="21">
        <f t="shared" ca="1" si="1"/>
        <v>4229094.07</v>
      </c>
      <c r="AK14" s="21">
        <f t="shared" ca="1" si="2"/>
        <v>0</v>
      </c>
      <c r="AL14" s="21">
        <f t="shared" ca="1" si="2"/>
        <v>0</v>
      </c>
      <c r="AM14" s="21">
        <f t="shared" ca="1" si="2"/>
        <v>908227.01</v>
      </c>
      <c r="AN14" s="21">
        <f t="shared" ca="1" si="2"/>
        <v>0</v>
      </c>
      <c r="AO14" s="21">
        <f t="shared" ca="1" si="2"/>
        <v>0</v>
      </c>
      <c r="AP14" s="21">
        <f t="shared" ca="1" si="2"/>
        <v>4664.5199999999995</v>
      </c>
      <c r="AQ14" s="21">
        <f t="shared" ca="1" si="2"/>
        <v>0</v>
      </c>
      <c r="AR14" s="21">
        <f t="shared" ca="1" si="2"/>
        <v>0</v>
      </c>
      <c r="AS14" s="21">
        <f t="shared" ca="1" si="2"/>
        <v>0</v>
      </c>
      <c r="AT14" s="21">
        <f t="shared" ca="1" si="2"/>
        <v>0</v>
      </c>
      <c r="AU14" s="21">
        <f t="shared" ca="1" si="2"/>
        <v>0</v>
      </c>
      <c r="AV14" s="21">
        <f t="shared" ca="1" si="2"/>
        <v>0</v>
      </c>
      <c r="AW14" s="21">
        <f t="shared" ca="1" si="2"/>
        <v>0</v>
      </c>
      <c r="AX14" s="21">
        <f t="shared" ca="1" si="2"/>
        <v>0</v>
      </c>
      <c r="AY14" s="21">
        <f t="shared" ca="1" si="2"/>
        <v>0</v>
      </c>
      <c r="AZ14" s="21">
        <f t="shared" ca="1" si="2"/>
        <v>0</v>
      </c>
      <c r="BA14" s="21">
        <f t="shared" ca="1" si="3"/>
        <v>0</v>
      </c>
      <c r="BB14" s="21">
        <f t="shared" ca="1" si="3"/>
        <v>0</v>
      </c>
      <c r="BC14" s="21">
        <f t="shared" ca="1" si="3"/>
        <v>0</v>
      </c>
      <c r="BD14" s="21">
        <f t="shared" ca="1" si="3"/>
        <v>138658.03</v>
      </c>
      <c r="BE14" s="21">
        <f t="shared" ca="1" si="3"/>
        <v>0</v>
      </c>
      <c r="BF14" s="21">
        <f t="shared" ca="1" si="3"/>
        <v>0</v>
      </c>
      <c r="BG14" s="21">
        <f t="shared" ca="1" si="3"/>
        <v>0</v>
      </c>
      <c r="BH14" s="21">
        <f t="shared" ca="1" si="3"/>
        <v>0</v>
      </c>
      <c r="BI14" s="21">
        <f t="shared" ca="1" si="3"/>
        <v>0</v>
      </c>
      <c r="BJ14" s="21">
        <f t="shared" ca="1" si="3"/>
        <v>0</v>
      </c>
      <c r="BK14" s="21">
        <f t="shared" ca="1" si="3"/>
        <v>0</v>
      </c>
      <c r="BL14" s="21">
        <f t="shared" ca="1" si="3"/>
        <v>0</v>
      </c>
      <c r="BM14" s="21">
        <f t="shared" ca="1" si="3"/>
        <v>0</v>
      </c>
      <c r="BN14" s="21">
        <f t="shared" ca="1" si="3"/>
        <v>3747.4799999999996</v>
      </c>
      <c r="BO14" s="21">
        <f t="shared" ca="1" si="3"/>
        <v>0</v>
      </c>
      <c r="BP14" s="21">
        <f t="shared" ca="1" si="3"/>
        <v>272178.01</v>
      </c>
      <c r="BQ14" s="21">
        <f t="shared" ca="1" si="4"/>
        <v>129480.23</v>
      </c>
      <c r="BR14" s="21">
        <f t="shared" ca="1" si="4"/>
        <v>12240386.550000001</v>
      </c>
      <c r="BS14" s="21">
        <f t="shared" ca="1" si="4"/>
        <v>1584786.34</v>
      </c>
      <c r="BT14" s="21">
        <f t="shared" ca="1" si="4"/>
        <v>0</v>
      </c>
      <c r="BU14" s="21">
        <f t="shared" ca="1" si="4"/>
        <v>0</v>
      </c>
      <c r="BV14" s="21">
        <f t="shared" ca="1" si="4"/>
        <v>0</v>
      </c>
      <c r="BW14" s="21">
        <f t="shared" ca="1" si="4"/>
        <v>0</v>
      </c>
      <c r="BX14" s="21">
        <f t="shared" ca="1" si="4"/>
        <v>1200281.45</v>
      </c>
      <c r="BY14" s="21">
        <f t="shared" ca="1" si="4"/>
        <v>0</v>
      </c>
      <c r="BZ14" s="21">
        <f t="shared" ca="1" si="4"/>
        <v>0</v>
      </c>
      <c r="CA14" s="21">
        <f t="shared" ca="1" si="4"/>
        <v>11281761.279999999</v>
      </c>
      <c r="CB14" s="21">
        <f t="shared" ca="1" si="4"/>
        <v>369891018.56</v>
      </c>
      <c r="CC14" s="21">
        <f t="shared" ca="1" si="4"/>
        <v>1733332.61</v>
      </c>
      <c r="CD14" s="21">
        <f t="shared" ca="1" si="4"/>
        <v>106323764.81999999</v>
      </c>
      <c r="CE14" s="21">
        <f t="shared" ca="1" si="4"/>
        <v>0</v>
      </c>
      <c r="CF14" s="21">
        <f t="shared" ca="1" si="4"/>
        <v>0</v>
      </c>
      <c r="CG14" s="21">
        <f t="shared" ca="1" si="4"/>
        <v>2523141.63</v>
      </c>
      <c r="CH14" s="21">
        <f t="shared" ca="1" si="5"/>
        <v>19284725.960000001</v>
      </c>
      <c r="CI14" s="21">
        <f t="shared" ca="1" si="5"/>
        <v>0</v>
      </c>
      <c r="CJ14" s="22">
        <f t="shared" ca="1" si="11"/>
        <v>446492600.22000378</v>
      </c>
      <c r="CK14" s="21">
        <f t="shared" ca="1" si="6"/>
        <v>18295.280000686413</v>
      </c>
      <c r="CL14" s="21">
        <f t="shared" ca="1" si="6"/>
        <v>0</v>
      </c>
      <c r="CM14" s="22">
        <f t="shared" ca="1" si="12"/>
        <v>74513570.560000107</v>
      </c>
      <c r="CN14" s="21">
        <f t="shared" ca="1" si="7"/>
        <v>275748</v>
      </c>
      <c r="CO14" s="21">
        <f t="shared" ca="1" si="7"/>
        <v>74237822.560000107</v>
      </c>
      <c r="CP14" s="22">
        <f t="shared" ca="1" si="13"/>
        <v>371960734.38000298</v>
      </c>
      <c r="CQ14" s="21">
        <f t="shared" ca="1" si="8"/>
        <v>12418152.609999999</v>
      </c>
      <c r="CR14" s="21">
        <f t="shared" ca="1" si="8"/>
        <v>359542581.77000296</v>
      </c>
      <c r="CS14" s="21">
        <f t="shared" ca="1" si="8"/>
        <v>3472810.1499999901</v>
      </c>
      <c r="CT14" s="21">
        <f t="shared" ca="1" si="8"/>
        <v>0</v>
      </c>
      <c r="CU14" s="21">
        <f t="shared" ca="1" si="8"/>
        <v>0</v>
      </c>
      <c r="CV14" s="22">
        <f t="shared" ca="1" si="9"/>
        <v>4500183198.4400043</v>
      </c>
    </row>
    <row r="15" spans="1:100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1">
        <f t="shared" ca="1" si="0"/>
        <v>0</v>
      </c>
      <c r="S15" s="21">
        <f t="shared" ca="1" si="0"/>
        <v>0</v>
      </c>
      <c r="T15" s="21">
        <f t="shared" ca="1" si="0"/>
        <v>0</v>
      </c>
      <c r="U15" s="21">
        <f t="shared" ca="1" si="1"/>
        <v>0</v>
      </c>
      <c r="V15" s="21">
        <f t="shared" ca="1" si="1"/>
        <v>0</v>
      </c>
      <c r="W15" s="21">
        <f t="shared" ca="1" si="1"/>
        <v>0</v>
      </c>
      <c r="X15" s="21">
        <f t="shared" ca="1" si="1"/>
        <v>0</v>
      </c>
      <c r="Y15" s="21">
        <f t="shared" ca="1" si="1"/>
        <v>0</v>
      </c>
      <c r="Z15" s="21">
        <f t="shared" ca="1" si="1"/>
        <v>0</v>
      </c>
      <c r="AA15" s="21">
        <f t="shared" ca="1" si="1"/>
        <v>0</v>
      </c>
      <c r="AB15" s="21">
        <f t="shared" ca="1" si="1"/>
        <v>0</v>
      </c>
      <c r="AC15" s="21">
        <f t="shared" ca="1" si="1"/>
        <v>0</v>
      </c>
      <c r="AD15" s="21">
        <f t="shared" ca="1" si="1"/>
        <v>0</v>
      </c>
      <c r="AE15" s="21">
        <f t="shared" ca="1" si="1"/>
        <v>0</v>
      </c>
      <c r="AF15" s="21">
        <f t="shared" ca="1" si="1"/>
        <v>0</v>
      </c>
      <c r="AG15" s="21">
        <f t="shared" ca="1" si="1"/>
        <v>0</v>
      </c>
      <c r="AH15" s="21">
        <f t="shared" ca="1" si="1"/>
        <v>0</v>
      </c>
      <c r="AI15" s="21">
        <f t="shared" ca="1" si="1"/>
        <v>0</v>
      </c>
      <c r="AJ15" s="21">
        <f t="shared" ca="1" si="1"/>
        <v>0</v>
      </c>
      <c r="AK15" s="21">
        <f t="shared" ca="1" si="2"/>
        <v>0</v>
      </c>
      <c r="AL15" s="21">
        <f t="shared" ca="1" si="2"/>
        <v>0</v>
      </c>
      <c r="AM15" s="21">
        <f t="shared" ca="1" si="2"/>
        <v>0</v>
      </c>
      <c r="AN15" s="21">
        <f t="shared" ca="1" si="2"/>
        <v>0</v>
      </c>
      <c r="AO15" s="21">
        <f t="shared" ca="1" si="2"/>
        <v>0</v>
      </c>
      <c r="AP15" s="21">
        <f t="shared" ca="1" si="2"/>
        <v>0</v>
      </c>
      <c r="AQ15" s="21">
        <f t="shared" ca="1" si="2"/>
        <v>0</v>
      </c>
      <c r="AR15" s="21">
        <f t="shared" ca="1" si="2"/>
        <v>0</v>
      </c>
      <c r="AS15" s="21">
        <f t="shared" ca="1" si="2"/>
        <v>0</v>
      </c>
      <c r="AT15" s="21">
        <f t="shared" ca="1" si="2"/>
        <v>0</v>
      </c>
      <c r="AU15" s="21">
        <f t="shared" ca="1" si="2"/>
        <v>0</v>
      </c>
      <c r="AV15" s="21">
        <f t="shared" ca="1" si="2"/>
        <v>0</v>
      </c>
      <c r="AW15" s="21">
        <f t="shared" ca="1" si="2"/>
        <v>0</v>
      </c>
      <c r="AX15" s="21">
        <f t="shared" ca="1" si="2"/>
        <v>0</v>
      </c>
      <c r="AY15" s="21">
        <f t="shared" ca="1" si="2"/>
        <v>0</v>
      </c>
      <c r="AZ15" s="21">
        <f t="shared" ca="1" si="2"/>
        <v>0</v>
      </c>
      <c r="BA15" s="21">
        <f t="shared" ca="1" si="3"/>
        <v>0</v>
      </c>
      <c r="BB15" s="21">
        <f t="shared" ca="1" si="3"/>
        <v>0</v>
      </c>
      <c r="BC15" s="21">
        <f t="shared" ca="1" si="3"/>
        <v>0</v>
      </c>
      <c r="BD15" s="21">
        <f t="shared" ca="1" si="3"/>
        <v>0</v>
      </c>
      <c r="BE15" s="21">
        <f t="shared" ca="1" si="3"/>
        <v>0</v>
      </c>
      <c r="BF15" s="21">
        <f t="shared" ca="1" si="3"/>
        <v>0</v>
      </c>
      <c r="BG15" s="21">
        <f t="shared" ca="1" si="3"/>
        <v>0</v>
      </c>
      <c r="BH15" s="21">
        <f t="shared" ca="1" si="3"/>
        <v>0</v>
      </c>
      <c r="BI15" s="21">
        <f t="shared" ca="1" si="3"/>
        <v>0</v>
      </c>
      <c r="BJ15" s="21">
        <f t="shared" ca="1" si="3"/>
        <v>0</v>
      </c>
      <c r="BK15" s="21">
        <f t="shared" ca="1" si="3"/>
        <v>0</v>
      </c>
      <c r="BL15" s="21">
        <f t="shared" ca="1" si="3"/>
        <v>0</v>
      </c>
      <c r="BM15" s="21">
        <f t="shared" ca="1" si="3"/>
        <v>0</v>
      </c>
      <c r="BN15" s="21">
        <f t="shared" ca="1" si="3"/>
        <v>0</v>
      </c>
      <c r="BO15" s="21">
        <f t="shared" ca="1" si="3"/>
        <v>0</v>
      </c>
      <c r="BP15" s="21">
        <f t="shared" ca="1" si="3"/>
        <v>33124125.16000003</v>
      </c>
      <c r="BQ15" s="21">
        <f t="shared" ca="1" si="4"/>
        <v>0</v>
      </c>
      <c r="BR15" s="21">
        <f t="shared" ca="1" si="4"/>
        <v>0</v>
      </c>
      <c r="BS15" s="21">
        <f t="shared" ca="1" si="4"/>
        <v>3459509921.1150799</v>
      </c>
      <c r="BT15" s="21">
        <f t="shared" ca="1" si="4"/>
        <v>0</v>
      </c>
      <c r="BU15" s="21">
        <f t="shared" ca="1" si="4"/>
        <v>0</v>
      </c>
      <c r="BV15" s="21">
        <f t="shared" ca="1" si="4"/>
        <v>0</v>
      </c>
      <c r="BW15" s="21">
        <f t="shared" ca="1" si="4"/>
        <v>0</v>
      </c>
      <c r="BX15" s="21">
        <f t="shared" ca="1" si="4"/>
        <v>0</v>
      </c>
      <c r="BY15" s="21">
        <f t="shared" ca="1" si="4"/>
        <v>0</v>
      </c>
      <c r="BZ15" s="21">
        <f t="shared" ca="1" si="4"/>
        <v>0</v>
      </c>
      <c r="CA15" s="21">
        <f t="shared" ca="1" si="4"/>
        <v>0</v>
      </c>
      <c r="CB15" s="21">
        <f t="shared" ca="1" si="4"/>
        <v>0</v>
      </c>
      <c r="CC15" s="21">
        <f t="shared" ca="1" si="4"/>
        <v>0</v>
      </c>
      <c r="CD15" s="21">
        <f t="shared" ca="1" si="4"/>
        <v>0</v>
      </c>
      <c r="CE15" s="21">
        <f t="shared" ca="1" si="4"/>
        <v>0</v>
      </c>
      <c r="CF15" s="21">
        <f t="shared" ca="1" si="4"/>
        <v>0</v>
      </c>
      <c r="CG15" s="21">
        <f t="shared" ca="1" si="4"/>
        <v>0</v>
      </c>
      <c r="CH15" s="21">
        <f t="shared" ca="1" si="5"/>
        <v>0</v>
      </c>
      <c r="CI15" s="21">
        <f t="shared" ca="1" si="5"/>
        <v>128.59047619047618</v>
      </c>
      <c r="CJ15" s="22">
        <f t="shared" ca="1" si="11"/>
        <v>0</v>
      </c>
      <c r="CK15" s="21">
        <f t="shared" ca="1" si="6"/>
        <v>0</v>
      </c>
      <c r="CL15" s="21">
        <f t="shared" ca="1" si="6"/>
        <v>0</v>
      </c>
      <c r="CM15" s="22">
        <f t="shared" ca="1" si="12"/>
        <v>0</v>
      </c>
      <c r="CN15" s="21">
        <f t="shared" ca="1" si="7"/>
        <v>0</v>
      </c>
      <c r="CO15" s="21">
        <f t="shared" ca="1" si="7"/>
        <v>0</v>
      </c>
      <c r="CP15" s="22">
        <f t="shared" ca="1" si="13"/>
        <v>0</v>
      </c>
      <c r="CQ15" s="21">
        <f t="shared" ca="1" si="8"/>
        <v>0</v>
      </c>
      <c r="CR15" s="21">
        <f t="shared" ca="1" si="8"/>
        <v>0</v>
      </c>
      <c r="CS15" s="21">
        <f t="shared" ca="1" si="8"/>
        <v>0</v>
      </c>
      <c r="CT15" s="21">
        <f t="shared" ca="1" si="8"/>
        <v>0</v>
      </c>
      <c r="CU15" s="21">
        <f t="shared" ca="1" si="8"/>
        <v>0</v>
      </c>
      <c r="CV15" s="22">
        <f t="shared" ca="1" si="9"/>
        <v>3492634174.8655558</v>
      </c>
    </row>
    <row r="16" spans="1:100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1">
        <f t="shared" ca="1" si="0"/>
        <v>0</v>
      </c>
      <c r="S16" s="21">
        <f t="shared" ca="1" si="0"/>
        <v>0</v>
      </c>
      <c r="T16" s="21">
        <f t="shared" ca="1" si="0"/>
        <v>0</v>
      </c>
      <c r="U16" s="21">
        <f t="shared" ca="1" si="1"/>
        <v>0</v>
      </c>
      <c r="V16" s="21">
        <f t="shared" ca="1" si="1"/>
        <v>0</v>
      </c>
      <c r="W16" s="21">
        <f t="shared" ca="1" si="1"/>
        <v>0</v>
      </c>
      <c r="X16" s="21">
        <f t="shared" ca="1" si="1"/>
        <v>0</v>
      </c>
      <c r="Y16" s="21">
        <f t="shared" ca="1" si="1"/>
        <v>0</v>
      </c>
      <c r="Z16" s="21">
        <f t="shared" ca="1" si="1"/>
        <v>0</v>
      </c>
      <c r="AA16" s="21">
        <f t="shared" ca="1" si="1"/>
        <v>0</v>
      </c>
      <c r="AB16" s="21">
        <f t="shared" ca="1" si="1"/>
        <v>0</v>
      </c>
      <c r="AC16" s="21">
        <f t="shared" ca="1" si="1"/>
        <v>0</v>
      </c>
      <c r="AD16" s="21">
        <f t="shared" ca="1" si="1"/>
        <v>0</v>
      </c>
      <c r="AE16" s="21">
        <f t="shared" ca="1" si="1"/>
        <v>0</v>
      </c>
      <c r="AF16" s="21">
        <f t="shared" ca="1" si="1"/>
        <v>0</v>
      </c>
      <c r="AG16" s="21">
        <f t="shared" ca="1" si="1"/>
        <v>0</v>
      </c>
      <c r="AH16" s="21">
        <f t="shared" ca="1" si="1"/>
        <v>0</v>
      </c>
      <c r="AI16" s="21">
        <f t="shared" ca="1" si="1"/>
        <v>0</v>
      </c>
      <c r="AJ16" s="21">
        <f t="shared" ca="1" si="1"/>
        <v>0</v>
      </c>
      <c r="AK16" s="21">
        <f t="shared" ca="1" si="2"/>
        <v>0</v>
      </c>
      <c r="AL16" s="21">
        <f t="shared" ca="1" si="2"/>
        <v>0</v>
      </c>
      <c r="AM16" s="21">
        <f t="shared" ca="1" si="2"/>
        <v>0</v>
      </c>
      <c r="AN16" s="21">
        <f t="shared" ca="1" si="2"/>
        <v>0</v>
      </c>
      <c r="AO16" s="21">
        <f t="shared" ca="1" si="2"/>
        <v>0</v>
      </c>
      <c r="AP16" s="21">
        <f t="shared" ca="1" si="2"/>
        <v>0</v>
      </c>
      <c r="AQ16" s="21">
        <f t="shared" ca="1" si="2"/>
        <v>0</v>
      </c>
      <c r="AR16" s="21">
        <f t="shared" ca="1" si="2"/>
        <v>0</v>
      </c>
      <c r="AS16" s="21">
        <f t="shared" ca="1" si="2"/>
        <v>0</v>
      </c>
      <c r="AT16" s="21">
        <f t="shared" ca="1" si="2"/>
        <v>0</v>
      </c>
      <c r="AU16" s="21">
        <f t="shared" ca="1" si="2"/>
        <v>0</v>
      </c>
      <c r="AV16" s="21">
        <f t="shared" ca="1" si="2"/>
        <v>0</v>
      </c>
      <c r="AW16" s="21">
        <f t="shared" ca="1" si="2"/>
        <v>0</v>
      </c>
      <c r="AX16" s="21">
        <f t="shared" ca="1" si="2"/>
        <v>0</v>
      </c>
      <c r="AY16" s="21">
        <f t="shared" ca="1" si="2"/>
        <v>0</v>
      </c>
      <c r="AZ16" s="21">
        <f t="shared" ca="1" si="2"/>
        <v>0</v>
      </c>
      <c r="BA16" s="21">
        <f t="shared" ca="1" si="3"/>
        <v>0</v>
      </c>
      <c r="BB16" s="21">
        <f t="shared" ca="1" si="3"/>
        <v>0</v>
      </c>
      <c r="BC16" s="21">
        <f t="shared" ca="1" si="3"/>
        <v>0</v>
      </c>
      <c r="BD16" s="21">
        <f t="shared" ca="1" si="3"/>
        <v>0</v>
      </c>
      <c r="BE16" s="21">
        <f t="shared" ca="1" si="3"/>
        <v>0</v>
      </c>
      <c r="BF16" s="21">
        <f t="shared" ca="1" si="3"/>
        <v>0</v>
      </c>
      <c r="BG16" s="21">
        <f t="shared" ca="1" si="3"/>
        <v>0</v>
      </c>
      <c r="BH16" s="21">
        <f t="shared" ca="1" si="3"/>
        <v>0</v>
      </c>
      <c r="BI16" s="21">
        <f t="shared" ca="1" si="3"/>
        <v>28730946.919338994</v>
      </c>
      <c r="BJ16" s="21">
        <f t="shared" ca="1" si="3"/>
        <v>36751431.746249996</v>
      </c>
      <c r="BK16" s="21">
        <f t="shared" ca="1" si="3"/>
        <v>0</v>
      </c>
      <c r="BL16" s="21">
        <f t="shared" ca="1" si="3"/>
        <v>0</v>
      </c>
      <c r="BM16" s="21">
        <f t="shared" ca="1" si="3"/>
        <v>0</v>
      </c>
      <c r="BN16" s="21">
        <f t="shared" ca="1" si="3"/>
        <v>0</v>
      </c>
      <c r="BO16" s="21">
        <f t="shared" ca="1" si="3"/>
        <v>0</v>
      </c>
      <c r="BP16" s="21">
        <f t="shared" ca="1" si="3"/>
        <v>0</v>
      </c>
      <c r="BQ16" s="21">
        <f t="shared" ca="1" si="4"/>
        <v>0</v>
      </c>
      <c r="BR16" s="21">
        <f t="shared" ca="1" si="4"/>
        <v>0</v>
      </c>
      <c r="BS16" s="21">
        <f t="shared" ca="1" si="4"/>
        <v>0</v>
      </c>
      <c r="BT16" s="21">
        <f t="shared" ca="1" si="4"/>
        <v>0</v>
      </c>
      <c r="BU16" s="21">
        <f t="shared" ca="1" si="4"/>
        <v>0</v>
      </c>
      <c r="BV16" s="21">
        <f t="shared" ca="1" si="4"/>
        <v>0</v>
      </c>
      <c r="BW16" s="21">
        <f t="shared" ca="1" si="4"/>
        <v>0</v>
      </c>
      <c r="BX16" s="21">
        <f t="shared" ca="1" si="4"/>
        <v>0</v>
      </c>
      <c r="BY16" s="21">
        <f t="shared" ca="1" si="4"/>
        <v>0</v>
      </c>
      <c r="BZ16" s="21">
        <f t="shared" ca="1" si="4"/>
        <v>0</v>
      </c>
      <c r="CA16" s="21">
        <f t="shared" ca="1" si="4"/>
        <v>0</v>
      </c>
      <c r="CB16" s="21">
        <f t="shared" ca="1" si="4"/>
        <v>0</v>
      </c>
      <c r="CC16" s="21">
        <f t="shared" ca="1" si="4"/>
        <v>0</v>
      </c>
      <c r="CD16" s="21">
        <f t="shared" ca="1" si="4"/>
        <v>0</v>
      </c>
      <c r="CE16" s="21">
        <f t="shared" ca="1" si="4"/>
        <v>0</v>
      </c>
      <c r="CF16" s="21">
        <f t="shared" ca="1" si="4"/>
        <v>0</v>
      </c>
      <c r="CG16" s="21">
        <f t="shared" ca="1" si="4"/>
        <v>0</v>
      </c>
      <c r="CH16" s="21">
        <f t="shared" ca="1" si="5"/>
        <v>0</v>
      </c>
      <c r="CI16" s="21">
        <f t="shared" ca="1" si="5"/>
        <v>0</v>
      </c>
      <c r="CJ16" s="22">
        <f t="shared" ca="1" si="11"/>
        <v>0</v>
      </c>
      <c r="CK16" s="21">
        <f t="shared" ca="1" si="6"/>
        <v>0</v>
      </c>
      <c r="CL16" s="21">
        <f t="shared" ca="1" si="6"/>
        <v>0</v>
      </c>
      <c r="CM16" s="22">
        <f t="shared" ca="1" si="12"/>
        <v>0</v>
      </c>
      <c r="CN16" s="21">
        <f t="shared" ca="1" si="7"/>
        <v>0</v>
      </c>
      <c r="CO16" s="21">
        <f t="shared" ca="1" si="7"/>
        <v>0</v>
      </c>
      <c r="CP16" s="22">
        <f t="shared" ca="1" si="13"/>
        <v>0</v>
      </c>
      <c r="CQ16" s="21">
        <f t="shared" ca="1" si="8"/>
        <v>0</v>
      </c>
      <c r="CR16" s="21">
        <f t="shared" ca="1" si="8"/>
        <v>0</v>
      </c>
      <c r="CS16" s="21">
        <f t="shared" ca="1" si="8"/>
        <v>0</v>
      </c>
      <c r="CT16" s="21">
        <f t="shared" ca="1" si="8"/>
        <v>0</v>
      </c>
      <c r="CU16" s="21">
        <f t="shared" ca="1" si="8"/>
        <v>0</v>
      </c>
      <c r="CV16" s="22">
        <f t="shared" ca="1" si="9"/>
        <v>65482378.66558899</v>
      </c>
    </row>
    <row r="17" spans="1:100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0"/>
        <v>5062340.6499999985</v>
      </c>
      <c r="E17" s="21">
        <f t="shared" ca="1" si="0"/>
        <v>23281</v>
      </c>
      <c r="F17" s="21">
        <f t="shared" ca="1" si="0"/>
        <v>21812635.969999999</v>
      </c>
      <c r="G17" s="21">
        <f t="shared" ca="1" si="0"/>
        <v>-16773576.32</v>
      </c>
      <c r="H17" s="21">
        <f t="shared" ca="1" si="0"/>
        <v>15945606.970000001</v>
      </c>
      <c r="I17" s="21">
        <f t="shared" ca="1" si="0"/>
        <v>35364.589999999997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0"/>
        <v>22392045.859999999</v>
      </c>
      <c r="P17" s="21">
        <f t="shared" ca="1" si="0"/>
        <v>0</v>
      </c>
      <c r="Q17" s="21">
        <f t="shared" ca="1" si="0"/>
        <v>1514168</v>
      </c>
      <c r="R17" s="21">
        <f t="shared" ca="1" si="0"/>
        <v>0</v>
      </c>
      <c r="S17" s="21">
        <f t="shared" ca="1" si="0"/>
        <v>0</v>
      </c>
      <c r="T17" s="21">
        <f t="shared" ca="1" si="0"/>
        <v>1260933.28</v>
      </c>
      <c r="U17" s="21">
        <f t="shared" ca="1" si="1"/>
        <v>0</v>
      </c>
      <c r="V17" s="21">
        <f t="shared" ca="1" si="1"/>
        <v>349696.70999999996</v>
      </c>
      <c r="W17" s="21">
        <f t="shared" ca="1" si="1"/>
        <v>2168820.7999999998</v>
      </c>
      <c r="X17" s="21">
        <f t="shared" ca="1" si="1"/>
        <v>0</v>
      </c>
      <c r="Y17" s="21">
        <f t="shared" ca="1" si="1"/>
        <v>334322</v>
      </c>
      <c r="Z17" s="21">
        <f t="shared" ca="1" si="1"/>
        <v>-51931.41</v>
      </c>
      <c r="AA17" s="21">
        <f t="shared" ca="1" si="1"/>
        <v>0</v>
      </c>
      <c r="AB17" s="21">
        <f t="shared" ca="1" si="1"/>
        <v>0</v>
      </c>
      <c r="AC17" s="21">
        <f t="shared" ca="1" si="1"/>
        <v>542109</v>
      </c>
      <c r="AD17" s="21">
        <f t="shared" ca="1" si="1"/>
        <v>1800440</v>
      </c>
      <c r="AE17" s="21">
        <f t="shared" ca="1" si="1"/>
        <v>0</v>
      </c>
      <c r="AF17" s="21">
        <f t="shared" ca="1" si="1"/>
        <v>100027.45</v>
      </c>
      <c r="AG17" s="21">
        <f t="shared" ca="1" si="1"/>
        <v>86276.47</v>
      </c>
      <c r="AH17" s="21">
        <f t="shared" ca="1" si="1"/>
        <v>0</v>
      </c>
      <c r="AI17" s="21">
        <f t="shared" ca="1" si="1"/>
        <v>0</v>
      </c>
      <c r="AJ17" s="21">
        <f t="shared" ca="1" si="1"/>
        <v>0</v>
      </c>
      <c r="AK17" s="21">
        <f t="shared" ca="1" si="2"/>
        <v>905</v>
      </c>
      <c r="AL17" s="21">
        <f t="shared" ca="1" si="2"/>
        <v>0</v>
      </c>
      <c r="AM17" s="21">
        <f t="shared" ca="1" si="2"/>
        <v>863978.32</v>
      </c>
      <c r="AN17" s="21">
        <f t="shared" ca="1" si="2"/>
        <v>52500</v>
      </c>
      <c r="AO17" s="21">
        <f t="shared" ca="1" si="2"/>
        <v>0</v>
      </c>
      <c r="AP17" s="21">
        <f t="shared" ca="1" si="2"/>
        <v>49013.87</v>
      </c>
      <c r="AQ17" s="21">
        <f t="shared" ca="1" si="2"/>
        <v>0</v>
      </c>
      <c r="AR17" s="21">
        <f t="shared" ca="1" si="2"/>
        <v>0</v>
      </c>
      <c r="AS17" s="21">
        <f t="shared" ca="1" si="2"/>
        <v>0</v>
      </c>
      <c r="AT17" s="21">
        <f t="shared" ca="1" si="2"/>
        <v>189105280.33000001</v>
      </c>
      <c r="AU17" s="21">
        <f t="shared" ca="1" si="2"/>
        <v>8654571.8399999999</v>
      </c>
      <c r="AV17" s="21">
        <f t="shared" ca="1" si="2"/>
        <v>9994291.7899999991</v>
      </c>
      <c r="AW17" s="21">
        <f t="shared" ca="1" si="2"/>
        <v>0</v>
      </c>
      <c r="AX17" s="21">
        <f t="shared" ca="1" si="2"/>
        <v>5852717.5899999999</v>
      </c>
      <c r="AY17" s="21">
        <f t="shared" ca="1" si="2"/>
        <v>0</v>
      </c>
      <c r="AZ17" s="21">
        <f t="shared" ca="1" si="2"/>
        <v>0</v>
      </c>
      <c r="BA17" s="21">
        <f t="shared" ca="1" si="3"/>
        <v>0</v>
      </c>
      <c r="BB17" s="21">
        <f t="shared" ca="1" si="3"/>
        <v>0</v>
      </c>
      <c r="BC17" s="21">
        <f t="shared" ca="1" si="3"/>
        <v>0</v>
      </c>
      <c r="BD17" s="21">
        <f t="shared" ca="1" si="3"/>
        <v>5319.07</v>
      </c>
      <c r="BE17" s="21">
        <f t="shared" ca="1" si="3"/>
        <v>0</v>
      </c>
      <c r="BF17" s="21">
        <f t="shared" ca="1" si="3"/>
        <v>0</v>
      </c>
      <c r="BG17" s="21">
        <f t="shared" ca="1" si="3"/>
        <v>0</v>
      </c>
      <c r="BH17" s="21">
        <f t="shared" ca="1" si="3"/>
        <v>0</v>
      </c>
      <c r="BI17" s="21">
        <f t="shared" ca="1" si="3"/>
        <v>0</v>
      </c>
      <c r="BJ17" s="21">
        <f t="shared" ca="1" si="3"/>
        <v>0</v>
      </c>
      <c r="BK17" s="21">
        <f t="shared" ca="1" si="3"/>
        <v>0</v>
      </c>
      <c r="BL17" s="21">
        <f t="shared" ca="1" si="3"/>
        <v>0</v>
      </c>
      <c r="BM17" s="21">
        <f t="shared" ca="1" si="3"/>
        <v>0</v>
      </c>
      <c r="BN17" s="21">
        <f t="shared" ca="1" si="3"/>
        <v>150122275.28999999</v>
      </c>
      <c r="BO17" s="21">
        <f t="shared" ca="1" si="3"/>
        <v>0</v>
      </c>
      <c r="BP17" s="21">
        <f t="shared" ca="1" si="3"/>
        <v>10689276.640000001</v>
      </c>
      <c r="BQ17" s="21">
        <f t="shared" ca="1" si="4"/>
        <v>0</v>
      </c>
      <c r="BR17" s="21">
        <f t="shared" ca="1" si="4"/>
        <v>37068771.07</v>
      </c>
      <c r="BS17" s="21">
        <f t="shared" ca="1" si="4"/>
        <v>6556612.1200000001</v>
      </c>
      <c r="BT17" s="21">
        <f t="shared" ca="1" si="4"/>
        <v>0</v>
      </c>
      <c r="BU17" s="21">
        <f t="shared" ca="1" si="4"/>
        <v>0</v>
      </c>
      <c r="BV17" s="21">
        <f t="shared" ca="1" si="4"/>
        <v>153332</v>
      </c>
      <c r="BW17" s="21">
        <f t="shared" ca="1" si="4"/>
        <v>0</v>
      </c>
      <c r="BX17" s="21">
        <f t="shared" ca="1" si="4"/>
        <v>0</v>
      </c>
      <c r="BY17" s="21">
        <f t="shared" ca="1" si="4"/>
        <v>0</v>
      </c>
      <c r="BZ17" s="21">
        <f t="shared" ca="1" si="4"/>
        <v>0</v>
      </c>
      <c r="CA17" s="21">
        <f t="shared" ca="1" si="4"/>
        <v>0</v>
      </c>
      <c r="CB17" s="21">
        <f t="shared" ca="1" si="4"/>
        <v>0</v>
      </c>
      <c r="CC17" s="21">
        <f t="shared" ca="1" si="4"/>
        <v>0</v>
      </c>
      <c r="CD17" s="21">
        <f t="shared" ca="1" si="4"/>
        <v>0</v>
      </c>
      <c r="CE17" s="21">
        <f t="shared" ca="1" si="4"/>
        <v>0</v>
      </c>
      <c r="CF17" s="21">
        <f t="shared" ca="1" si="4"/>
        <v>0</v>
      </c>
      <c r="CG17" s="21">
        <f t="shared" ca="1" si="4"/>
        <v>0</v>
      </c>
      <c r="CH17" s="21">
        <f t="shared" ca="1" si="5"/>
        <v>0</v>
      </c>
      <c r="CI17" s="21">
        <f t="shared" ca="1" si="5"/>
        <v>0</v>
      </c>
      <c r="CJ17" s="22">
        <f t="shared" ca="1" si="11"/>
        <v>0</v>
      </c>
      <c r="CK17" s="21">
        <f t="shared" ca="1" si="6"/>
        <v>0</v>
      </c>
      <c r="CL17" s="21">
        <f t="shared" ca="1" si="6"/>
        <v>0</v>
      </c>
      <c r="CM17" s="22">
        <f t="shared" ca="1" si="12"/>
        <v>0</v>
      </c>
      <c r="CN17" s="21">
        <f t="shared" ca="1" si="7"/>
        <v>0</v>
      </c>
      <c r="CO17" s="21">
        <f t="shared" ca="1" si="7"/>
        <v>0</v>
      </c>
      <c r="CP17" s="22">
        <f t="shared" ca="1" si="13"/>
        <v>0</v>
      </c>
      <c r="CQ17" s="21">
        <f t="shared" ca="1" si="8"/>
        <v>0</v>
      </c>
      <c r="CR17" s="21">
        <f t="shared" ca="1" si="8"/>
        <v>0</v>
      </c>
      <c r="CS17" s="21">
        <f t="shared" ca="1" si="8"/>
        <v>9368.7199999999993</v>
      </c>
      <c r="CT17" s="21">
        <f t="shared" ca="1" si="8"/>
        <v>128150</v>
      </c>
      <c r="CU17" s="21">
        <f t="shared" ca="1" si="8"/>
        <v>0</v>
      </c>
      <c r="CV17" s="22">
        <f t="shared" ca="1" si="9"/>
        <v>470846584.01999998</v>
      </c>
    </row>
    <row r="18" spans="1:100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0"/>
        <v>15558.836001060696</v>
      </c>
      <c r="E18" s="21">
        <f t="shared" ca="1" si="0"/>
        <v>612.81297881386092</v>
      </c>
      <c r="F18" s="21">
        <f t="shared" ca="1" si="0"/>
        <v>10029.807148318714</v>
      </c>
      <c r="G18" s="21">
        <f t="shared" ca="1" si="0"/>
        <v>4916.2158739281203</v>
      </c>
      <c r="H18" s="21">
        <f t="shared" ca="1" si="0"/>
        <v>0</v>
      </c>
      <c r="I18" s="21">
        <f t="shared" ca="1" si="0"/>
        <v>48168.15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0"/>
        <v>114285.71</v>
      </c>
      <c r="P18" s="21">
        <f t="shared" ca="1" si="0"/>
        <v>0</v>
      </c>
      <c r="Q18" s="21">
        <f t="shared" ca="1" si="0"/>
        <v>0</v>
      </c>
      <c r="R18" s="21">
        <f t="shared" ca="1" si="0"/>
        <v>0</v>
      </c>
      <c r="S18" s="21">
        <f t="shared" ca="1" si="0"/>
        <v>0</v>
      </c>
      <c r="T18" s="21">
        <f t="shared" ca="1" si="0"/>
        <v>0</v>
      </c>
      <c r="U18" s="21">
        <f t="shared" ca="1" si="1"/>
        <v>0</v>
      </c>
      <c r="V18" s="21">
        <f t="shared" ca="1" si="1"/>
        <v>0</v>
      </c>
      <c r="W18" s="21">
        <f t="shared" ca="1" si="1"/>
        <v>2068.9</v>
      </c>
      <c r="X18" s="21">
        <f t="shared" ca="1" si="1"/>
        <v>0</v>
      </c>
      <c r="Y18" s="21">
        <f t="shared" ca="1" si="1"/>
        <v>22631.08</v>
      </c>
      <c r="Z18" s="21">
        <f t="shared" ca="1" si="1"/>
        <v>45533.104700000004</v>
      </c>
      <c r="AA18" s="21">
        <f t="shared" ca="1" si="1"/>
        <v>0</v>
      </c>
      <c r="AB18" s="21">
        <f t="shared" ca="1" si="1"/>
        <v>0</v>
      </c>
      <c r="AC18" s="21">
        <f t="shared" ca="1" si="1"/>
        <v>834.45299999999997</v>
      </c>
      <c r="AD18" s="21">
        <f t="shared" ca="1" si="1"/>
        <v>1945.2921999999999</v>
      </c>
      <c r="AE18" s="21">
        <f t="shared" ca="1" si="1"/>
        <v>0</v>
      </c>
      <c r="AF18" s="21">
        <f t="shared" ca="1" si="1"/>
        <v>0</v>
      </c>
      <c r="AG18" s="21">
        <f t="shared" ca="1" si="1"/>
        <v>0</v>
      </c>
      <c r="AH18" s="21">
        <f t="shared" ca="1" si="1"/>
        <v>0</v>
      </c>
      <c r="AI18" s="21">
        <f t="shared" ca="1" si="1"/>
        <v>0</v>
      </c>
      <c r="AJ18" s="21">
        <f t="shared" ca="1" si="1"/>
        <v>1495475.55</v>
      </c>
      <c r="AK18" s="21">
        <f t="shared" ca="1" si="2"/>
        <v>0</v>
      </c>
      <c r="AL18" s="21">
        <f t="shared" ca="1" si="2"/>
        <v>0</v>
      </c>
      <c r="AM18" s="21">
        <f t="shared" ca="1" si="2"/>
        <v>28571.43</v>
      </c>
      <c r="AN18" s="21">
        <f t="shared" ca="1" si="2"/>
        <v>0</v>
      </c>
      <c r="AO18" s="21">
        <f t="shared" ca="1" si="2"/>
        <v>0</v>
      </c>
      <c r="AP18" s="21">
        <f t="shared" ca="1" si="2"/>
        <v>0</v>
      </c>
      <c r="AQ18" s="21">
        <f t="shared" ca="1" si="2"/>
        <v>0</v>
      </c>
      <c r="AR18" s="21">
        <f t="shared" ca="1" si="2"/>
        <v>0</v>
      </c>
      <c r="AS18" s="21">
        <f t="shared" ca="1" si="2"/>
        <v>0</v>
      </c>
      <c r="AT18" s="21">
        <f t="shared" ca="1" si="2"/>
        <v>163212.48449999999</v>
      </c>
      <c r="AU18" s="21">
        <f t="shared" ca="1" si="2"/>
        <v>199.1404</v>
      </c>
      <c r="AV18" s="21">
        <f t="shared" ca="1" si="2"/>
        <v>0</v>
      </c>
      <c r="AW18" s="21">
        <f t="shared" ca="1" si="2"/>
        <v>0</v>
      </c>
      <c r="AX18" s="21">
        <f t="shared" ca="1" si="2"/>
        <v>211.0504</v>
      </c>
      <c r="AY18" s="21">
        <f t="shared" ca="1" si="2"/>
        <v>0</v>
      </c>
      <c r="AZ18" s="21">
        <f t="shared" ca="1" si="2"/>
        <v>0</v>
      </c>
      <c r="BA18" s="21">
        <f t="shared" ca="1" si="3"/>
        <v>0</v>
      </c>
      <c r="BB18" s="21">
        <f t="shared" ca="1" si="3"/>
        <v>0</v>
      </c>
      <c r="BC18" s="21">
        <f t="shared" ca="1" si="3"/>
        <v>0</v>
      </c>
      <c r="BD18" s="21">
        <f t="shared" ca="1" si="3"/>
        <v>2438.2837</v>
      </c>
      <c r="BE18" s="21">
        <f t="shared" ca="1" si="3"/>
        <v>0</v>
      </c>
      <c r="BF18" s="21">
        <f t="shared" ca="1" si="3"/>
        <v>0</v>
      </c>
      <c r="BG18" s="21">
        <f t="shared" ca="1" si="3"/>
        <v>0</v>
      </c>
      <c r="BH18" s="21">
        <f t="shared" ca="1" si="3"/>
        <v>0</v>
      </c>
      <c r="BI18" s="21">
        <f t="shared" ca="1" si="3"/>
        <v>0</v>
      </c>
      <c r="BJ18" s="21">
        <f t="shared" ca="1" si="3"/>
        <v>0</v>
      </c>
      <c r="BK18" s="21">
        <f t="shared" ca="1" si="3"/>
        <v>0</v>
      </c>
      <c r="BL18" s="21">
        <f t="shared" ca="1" si="3"/>
        <v>0</v>
      </c>
      <c r="BM18" s="21">
        <f t="shared" ca="1" si="3"/>
        <v>0</v>
      </c>
      <c r="BN18" s="21">
        <f t="shared" ca="1" si="3"/>
        <v>1568.18</v>
      </c>
      <c r="BO18" s="21">
        <f t="shared" ca="1" si="3"/>
        <v>0</v>
      </c>
      <c r="BP18" s="21">
        <f t="shared" ca="1" si="3"/>
        <v>1935.39</v>
      </c>
      <c r="BQ18" s="21">
        <f t="shared" ca="1" si="4"/>
        <v>0</v>
      </c>
      <c r="BR18" s="21">
        <f t="shared" ca="1" si="4"/>
        <v>0</v>
      </c>
      <c r="BS18" s="21">
        <f t="shared" ca="1" si="4"/>
        <v>11991.97</v>
      </c>
      <c r="BT18" s="21">
        <f t="shared" ca="1" si="4"/>
        <v>0</v>
      </c>
      <c r="BU18" s="21">
        <f t="shared" ca="1" si="4"/>
        <v>0</v>
      </c>
      <c r="BV18" s="21">
        <f t="shared" ca="1" si="4"/>
        <v>0</v>
      </c>
      <c r="BW18" s="21">
        <f t="shared" ca="1" si="4"/>
        <v>0</v>
      </c>
      <c r="BX18" s="21">
        <f t="shared" ca="1" si="4"/>
        <v>0</v>
      </c>
      <c r="BY18" s="21">
        <f t="shared" ca="1" si="4"/>
        <v>0</v>
      </c>
      <c r="BZ18" s="21">
        <f t="shared" ca="1" si="4"/>
        <v>0</v>
      </c>
      <c r="CA18" s="21">
        <f t="shared" ca="1" si="4"/>
        <v>0</v>
      </c>
      <c r="CB18" s="21">
        <f t="shared" ca="1" si="4"/>
        <v>0</v>
      </c>
      <c r="CC18" s="21">
        <f t="shared" ca="1" si="4"/>
        <v>0</v>
      </c>
      <c r="CD18" s="21">
        <f t="shared" ca="1" si="4"/>
        <v>0</v>
      </c>
      <c r="CE18" s="21">
        <f t="shared" ca="1" si="4"/>
        <v>0</v>
      </c>
      <c r="CF18" s="21">
        <f t="shared" ca="1" si="4"/>
        <v>0</v>
      </c>
      <c r="CG18" s="21">
        <f t="shared" ca="1" si="4"/>
        <v>0</v>
      </c>
      <c r="CH18" s="21">
        <f t="shared" ca="1" si="5"/>
        <v>0</v>
      </c>
      <c r="CI18" s="21">
        <f t="shared" ca="1" si="5"/>
        <v>0</v>
      </c>
      <c r="CJ18" s="22">
        <f t="shared" ca="1" si="11"/>
        <v>0</v>
      </c>
      <c r="CK18" s="21">
        <f t="shared" ca="1" si="6"/>
        <v>0</v>
      </c>
      <c r="CL18" s="21">
        <f t="shared" ca="1" si="6"/>
        <v>0</v>
      </c>
      <c r="CM18" s="22">
        <f t="shared" ca="1" si="12"/>
        <v>0</v>
      </c>
      <c r="CN18" s="21">
        <f t="shared" ca="1" si="7"/>
        <v>0</v>
      </c>
      <c r="CO18" s="21">
        <f t="shared" ca="1" si="7"/>
        <v>0</v>
      </c>
      <c r="CP18" s="22">
        <f t="shared" ca="1" si="13"/>
        <v>0</v>
      </c>
      <c r="CQ18" s="21">
        <f t="shared" ca="1" si="8"/>
        <v>0</v>
      </c>
      <c r="CR18" s="21">
        <f t="shared" ca="1" si="8"/>
        <v>0</v>
      </c>
      <c r="CS18" s="21">
        <f t="shared" ca="1" si="8"/>
        <v>18616.769999999997</v>
      </c>
      <c r="CT18" s="21">
        <f t="shared" ca="1" si="8"/>
        <v>0</v>
      </c>
      <c r="CU18" s="21">
        <f t="shared" ca="1" si="8"/>
        <v>0</v>
      </c>
      <c r="CV18" s="22">
        <f t="shared" ca="1" si="9"/>
        <v>1975245.7749010606</v>
      </c>
    </row>
    <row r="19" spans="1:100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3191216.65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1">
        <f t="shared" ca="1" si="0"/>
        <v>0</v>
      </c>
      <c r="S19" s="21">
        <f t="shared" ca="1" si="0"/>
        <v>0</v>
      </c>
      <c r="T19" s="21">
        <f t="shared" ca="1" si="0"/>
        <v>0</v>
      </c>
      <c r="U19" s="21">
        <f t="shared" ca="1" si="1"/>
        <v>0</v>
      </c>
      <c r="V19" s="21">
        <f t="shared" ca="1" si="1"/>
        <v>0</v>
      </c>
      <c r="W19" s="21">
        <f t="shared" ca="1" si="1"/>
        <v>0</v>
      </c>
      <c r="X19" s="21">
        <f t="shared" ca="1" si="1"/>
        <v>0</v>
      </c>
      <c r="Y19" s="21">
        <f t="shared" ca="1" si="1"/>
        <v>0</v>
      </c>
      <c r="Z19" s="21">
        <f t="shared" ca="1" si="1"/>
        <v>0</v>
      </c>
      <c r="AA19" s="21">
        <f t="shared" ca="1" si="1"/>
        <v>0</v>
      </c>
      <c r="AB19" s="21">
        <f t="shared" ca="1" si="1"/>
        <v>0</v>
      </c>
      <c r="AC19" s="21">
        <f t="shared" ca="1" si="1"/>
        <v>0</v>
      </c>
      <c r="AD19" s="21">
        <f t="shared" ca="1" si="1"/>
        <v>0</v>
      </c>
      <c r="AE19" s="21">
        <f t="shared" ca="1" si="1"/>
        <v>0</v>
      </c>
      <c r="AF19" s="21">
        <f t="shared" ca="1" si="1"/>
        <v>0</v>
      </c>
      <c r="AG19" s="21">
        <f t="shared" ca="1" si="1"/>
        <v>0</v>
      </c>
      <c r="AH19" s="21">
        <f t="shared" ca="1" si="1"/>
        <v>0</v>
      </c>
      <c r="AI19" s="21">
        <f t="shared" ca="1" si="1"/>
        <v>0</v>
      </c>
      <c r="AJ19" s="21">
        <f t="shared" ca="1" si="1"/>
        <v>0</v>
      </c>
      <c r="AK19" s="21">
        <f t="shared" ca="1" si="2"/>
        <v>0</v>
      </c>
      <c r="AL19" s="21">
        <f t="shared" ca="1" si="2"/>
        <v>0</v>
      </c>
      <c r="AM19" s="21">
        <f t="shared" ca="1" si="2"/>
        <v>0</v>
      </c>
      <c r="AN19" s="21">
        <f t="shared" ca="1" si="2"/>
        <v>0</v>
      </c>
      <c r="AO19" s="21">
        <f t="shared" ca="1" si="2"/>
        <v>0</v>
      </c>
      <c r="AP19" s="21">
        <f t="shared" ca="1" si="2"/>
        <v>0</v>
      </c>
      <c r="AQ19" s="21">
        <f t="shared" ca="1" si="2"/>
        <v>0</v>
      </c>
      <c r="AR19" s="21">
        <f t="shared" ca="1" si="2"/>
        <v>0</v>
      </c>
      <c r="AS19" s="21">
        <f t="shared" ca="1" si="2"/>
        <v>0</v>
      </c>
      <c r="AT19" s="21">
        <f t="shared" ca="1" si="2"/>
        <v>0</v>
      </c>
      <c r="AU19" s="21">
        <f t="shared" ca="1" si="2"/>
        <v>0</v>
      </c>
      <c r="AV19" s="21">
        <f t="shared" ca="1" si="2"/>
        <v>0</v>
      </c>
      <c r="AW19" s="21">
        <f t="shared" ca="1" si="2"/>
        <v>0</v>
      </c>
      <c r="AX19" s="21">
        <f t="shared" ca="1" si="2"/>
        <v>0</v>
      </c>
      <c r="AY19" s="21">
        <f t="shared" ca="1" si="2"/>
        <v>0</v>
      </c>
      <c r="AZ19" s="21">
        <f t="shared" ca="1" si="2"/>
        <v>0</v>
      </c>
      <c r="BA19" s="21">
        <f t="shared" ca="1" si="3"/>
        <v>0</v>
      </c>
      <c r="BB19" s="21">
        <f t="shared" ca="1" si="3"/>
        <v>0</v>
      </c>
      <c r="BC19" s="21">
        <f t="shared" ca="1" si="3"/>
        <v>0</v>
      </c>
      <c r="BD19" s="21">
        <f t="shared" ca="1" si="3"/>
        <v>0</v>
      </c>
      <c r="BE19" s="21">
        <f t="shared" ca="1" si="3"/>
        <v>0</v>
      </c>
      <c r="BF19" s="21">
        <f t="shared" ca="1" si="3"/>
        <v>0</v>
      </c>
      <c r="BG19" s="21">
        <f t="shared" ca="1" si="3"/>
        <v>0</v>
      </c>
      <c r="BH19" s="21">
        <f t="shared" ca="1" si="3"/>
        <v>0</v>
      </c>
      <c r="BI19" s="21">
        <f t="shared" ca="1" si="3"/>
        <v>66727996</v>
      </c>
      <c r="BJ19" s="21">
        <f t="shared" ca="1" si="3"/>
        <v>19898390</v>
      </c>
      <c r="BK19" s="21">
        <f t="shared" ca="1" si="3"/>
        <v>0</v>
      </c>
      <c r="BL19" s="21">
        <f t="shared" ca="1" si="3"/>
        <v>0</v>
      </c>
      <c r="BM19" s="21">
        <f t="shared" ca="1" si="3"/>
        <v>0</v>
      </c>
      <c r="BN19" s="21">
        <f t="shared" ca="1" si="3"/>
        <v>0</v>
      </c>
      <c r="BO19" s="21">
        <f t="shared" ca="1" si="3"/>
        <v>0</v>
      </c>
      <c r="BP19" s="21">
        <f t="shared" ca="1" si="3"/>
        <v>0</v>
      </c>
      <c r="BQ19" s="21">
        <f t="shared" ca="1" si="4"/>
        <v>0</v>
      </c>
      <c r="BR19" s="21">
        <f t="shared" ca="1" si="4"/>
        <v>0</v>
      </c>
      <c r="BS19" s="21">
        <f t="shared" ca="1" si="4"/>
        <v>0</v>
      </c>
      <c r="BT19" s="21">
        <f t="shared" ca="1" si="4"/>
        <v>0</v>
      </c>
      <c r="BU19" s="21">
        <f t="shared" ca="1" si="4"/>
        <v>0</v>
      </c>
      <c r="BV19" s="21">
        <f t="shared" ca="1" si="4"/>
        <v>0</v>
      </c>
      <c r="BW19" s="21">
        <f t="shared" ca="1" si="4"/>
        <v>0</v>
      </c>
      <c r="BX19" s="21">
        <f t="shared" ca="1" si="4"/>
        <v>0</v>
      </c>
      <c r="BY19" s="21">
        <f t="shared" ca="1" si="4"/>
        <v>0</v>
      </c>
      <c r="BZ19" s="21">
        <f t="shared" ca="1" si="4"/>
        <v>0</v>
      </c>
      <c r="CA19" s="21">
        <f t="shared" ca="1" si="4"/>
        <v>0</v>
      </c>
      <c r="CB19" s="21">
        <f t="shared" ca="1" si="4"/>
        <v>0</v>
      </c>
      <c r="CC19" s="21">
        <f t="shared" ca="1" si="4"/>
        <v>0</v>
      </c>
      <c r="CD19" s="21">
        <f t="shared" ca="1" si="4"/>
        <v>0</v>
      </c>
      <c r="CE19" s="21">
        <f t="shared" ca="1" si="4"/>
        <v>0</v>
      </c>
      <c r="CF19" s="21">
        <f t="shared" ca="1" si="4"/>
        <v>0</v>
      </c>
      <c r="CG19" s="21">
        <f t="shared" ca="1" si="4"/>
        <v>0</v>
      </c>
      <c r="CH19" s="21">
        <f t="shared" ca="1" si="5"/>
        <v>0</v>
      </c>
      <c r="CI19" s="21">
        <f t="shared" ca="1" si="5"/>
        <v>0</v>
      </c>
      <c r="CJ19" s="22">
        <f t="shared" ca="1" si="11"/>
        <v>0</v>
      </c>
      <c r="CK19" s="21">
        <f t="shared" ca="1" si="6"/>
        <v>0</v>
      </c>
      <c r="CL19" s="21">
        <f t="shared" ca="1" si="6"/>
        <v>0</v>
      </c>
      <c r="CM19" s="22">
        <f t="shared" ca="1" si="12"/>
        <v>0</v>
      </c>
      <c r="CN19" s="21">
        <f t="shared" ca="1" si="7"/>
        <v>0</v>
      </c>
      <c r="CO19" s="21">
        <f t="shared" ca="1" si="7"/>
        <v>0</v>
      </c>
      <c r="CP19" s="22">
        <f t="shared" ca="1" si="13"/>
        <v>0</v>
      </c>
      <c r="CQ19" s="21">
        <f t="shared" ca="1" si="8"/>
        <v>0</v>
      </c>
      <c r="CR19" s="21">
        <f t="shared" ca="1" si="8"/>
        <v>0</v>
      </c>
      <c r="CS19" s="21">
        <f t="shared" ca="1" si="8"/>
        <v>0</v>
      </c>
      <c r="CT19" s="21">
        <f t="shared" ca="1" si="8"/>
        <v>0</v>
      </c>
      <c r="CU19" s="21">
        <f t="shared" ca="1" si="8"/>
        <v>0</v>
      </c>
      <c r="CV19" s="22">
        <f t="shared" ca="1" si="9"/>
        <v>89817602.650000006</v>
      </c>
    </row>
    <row r="20" spans="1:100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0"/>
        <v>5087512.0600000005</v>
      </c>
      <c r="E20" s="21">
        <f t="shared" ca="1" si="0"/>
        <v>4123224.64</v>
      </c>
      <c r="F20" s="21">
        <f t="shared" ca="1" si="0"/>
        <v>910839.25</v>
      </c>
      <c r="G20" s="21">
        <f t="shared" ca="1" si="0"/>
        <v>53448.17</v>
      </c>
      <c r="H20" s="21">
        <f t="shared" ca="1" si="0"/>
        <v>0</v>
      </c>
      <c r="I20" s="21">
        <f t="shared" ca="1" si="0"/>
        <v>1636560.9</v>
      </c>
      <c r="J20" s="21">
        <f t="shared" ca="1" si="0"/>
        <v>0</v>
      </c>
      <c r="K20" s="21">
        <f t="shared" ca="1" si="0"/>
        <v>0</v>
      </c>
      <c r="L20" s="21">
        <f t="shared" ca="1" si="0"/>
        <v>2500</v>
      </c>
      <c r="M20" s="21">
        <f t="shared" ca="1" si="0"/>
        <v>0</v>
      </c>
      <c r="N20" s="21">
        <f t="shared" ca="1" si="0"/>
        <v>0</v>
      </c>
      <c r="O20" s="21">
        <f t="shared" ca="1" si="0"/>
        <v>0</v>
      </c>
      <c r="P20" s="21">
        <f t="shared" ca="1" si="0"/>
        <v>0</v>
      </c>
      <c r="Q20" s="21">
        <f t="shared" ca="1" si="0"/>
        <v>1085354.02</v>
      </c>
      <c r="R20" s="21">
        <f t="shared" ca="1" si="0"/>
        <v>0</v>
      </c>
      <c r="S20" s="21">
        <f t="shared" ca="1" si="0"/>
        <v>0</v>
      </c>
      <c r="T20" s="21">
        <f t="shared" ca="1" si="0"/>
        <v>76906827.219999999</v>
      </c>
      <c r="U20" s="21">
        <f t="shared" ca="1" si="1"/>
        <v>6490170.5099999998</v>
      </c>
      <c r="V20" s="21">
        <f t="shared" ca="1" si="1"/>
        <v>1511264.99</v>
      </c>
      <c r="W20" s="21">
        <f t="shared" ca="1" si="1"/>
        <v>6040384.8300000001</v>
      </c>
      <c r="X20" s="21">
        <f t="shared" ca="1" si="1"/>
        <v>0</v>
      </c>
      <c r="Y20" s="21">
        <f t="shared" ca="1" si="1"/>
        <v>428083.81</v>
      </c>
      <c r="Z20" s="21">
        <f t="shared" ca="1" si="1"/>
        <v>1830122.23</v>
      </c>
      <c r="AA20" s="21">
        <f t="shared" ca="1" si="1"/>
        <v>0</v>
      </c>
      <c r="AB20" s="21">
        <f t="shared" ca="1" si="1"/>
        <v>0</v>
      </c>
      <c r="AC20" s="21">
        <f t="shared" ca="1" si="1"/>
        <v>74319.89</v>
      </c>
      <c r="AD20" s="21">
        <f t="shared" ca="1" si="1"/>
        <v>101810.51</v>
      </c>
      <c r="AE20" s="21">
        <f t="shared" ca="1" si="1"/>
        <v>0</v>
      </c>
      <c r="AF20" s="21">
        <f t="shared" ca="1" si="1"/>
        <v>0</v>
      </c>
      <c r="AG20" s="21">
        <f t="shared" ca="1" si="1"/>
        <v>0</v>
      </c>
      <c r="AH20" s="21">
        <f t="shared" ca="1" si="1"/>
        <v>0</v>
      </c>
      <c r="AI20" s="21">
        <f t="shared" ca="1" si="1"/>
        <v>0</v>
      </c>
      <c r="AJ20" s="21">
        <f t="shared" ca="1" si="1"/>
        <v>1775483.81</v>
      </c>
      <c r="AK20" s="21">
        <f t="shared" ca="1" si="2"/>
        <v>0</v>
      </c>
      <c r="AL20" s="21">
        <f t="shared" ca="1" si="2"/>
        <v>0</v>
      </c>
      <c r="AM20" s="21">
        <f t="shared" ca="1" si="2"/>
        <v>1667.5</v>
      </c>
      <c r="AN20" s="21">
        <f t="shared" ca="1" si="2"/>
        <v>0</v>
      </c>
      <c r="AO20" s="21">
        <f t="shared" ca="1" si="2"/>
        <v>0</v>
      </c>
      <c r="AP20" s="21">
        <f t="shared" ca="1" si="2"/>
        <v>92098.44</v>
      </c>
      <c r="AQ20" s="21">
        <f t="shared" ca="1" si="2"/>
        <v>0</v>
      </c>
      <c r="AR20" s="21">
        <f t="shared" ca="1" si="2"/>
        <v>0</v>
      </c>
      <c r="AS20" s="21">
        <f t="shared" ca="1" si="2"/>
        <v>0</v>
      </c>
      <c r="AT20" s="21">
        <f t="shared" ca="1" si="2"/>
        <v>0</v>
      </c>
      <c r="AU20" s="21">
        <f t="shared" ca="1" si="2"/>
        <v>0</v>
      </c>
      <c r="AV20" s="21">
        <f t="shared" ca="1" si="2"/>
        <v>0</v>
      </c>
      <c r="AW20" s="21">
        <f t="shared" ca="1" si="2"/>
        <v>0</v>
      </c>
      <c r="AX20" s="21">
        <f t="shared" ca="1" si="2"/>
        <v>0</v>
      </c>
      <c r="AY20" s="21">
        <f t="shared" ca="1" si="2"/>
        <v>0</v>
      </c>
      <c r="AZ20" s="21">
        <f t="shared" ca="1" si="2"/>
        <v>0</v>
      </c>
      <c r="BA20" s="21">
        <f t="shared" ca="1" si="3"/>
        <v>0</v>
      </c>
      <c r="BB20" s="21">
        <f t="shared" ca="1" si="3"/>
        <v>0</v>
      </c>
      <c r="BC20" s="21">
        <f t="shared" ca="1" si="3"/>
        <v>0</v>
      </c>
      <c r="BD20" s="21">
        <f t="shared" ca="1" si="3"/>
        <v>261902.21999999997</v>
      </c>
      <c r="BE20" s="21">
        <f t="shared" ca="1" si="3"/>
        <v>0</v>
      </c>
      <c r="BF20" s="21">
        <f t="shared" ca="1" si="3"/>
        <v>0</v>
      </c>
      <c r="BG20" s="21">
        <f t="shared" ca="1" si="3"/>
        <v>0</v>
      </c>
      <c r="BH20" s="21">
        <f t="shared" ca="1" si="3"/>
        <v>0</v>
      </c>
      <c r="BI20" s="21">
        <f t="shared" ca="1" si="3"/>
        <v>0</v>
      </c>
      <c r="BJ20" s="21">
        <f t="shared" ca="1" si="3"/>
        <v>0</v>
      </c>
      <c r="BK20" s="21">
        <f t="shared" ca="1" si="3"/>
        <v>0</v>
      </c>
      <c r="BL20" s="21">
        <f t="shared" ca="1" si="3"/>
        <v>0</v>
      </c>
      <c r="BM20" s="21">
        <f t="shared" ca="1" si="3"/>
        <v>0</v>
      </c>
      <c r="BN20" s="21">
        <f t="shared" ca="1" si="3"/>
        <v>51771.340000000004</v>
      </c>
      <c r="BO20" s="21">
        <f t="shared" ca="1" si="3"/>
        <v>0</v>
      </c>
      <c r="BP20" s="21">
        <f t="shared" ca="1" si="3"/>
        <v>24134.400000000001</v>
      </c>
      <c r="BQ20" s="21">
        <f t="shared" ca="1" si="4"/>
        <v>0</v>
      </c>
      <c r="BR20" s="21">
        <f t="shared" ca="1" si="4"/>
        <v>1440330.0699999998</v>
      </c>
      <c r="BS20" s="21">
        <f t="shared" ca="1" si="4"/>
        <v>291034.39</v>
      </c>
      <c r="BT20" s="21">
        <f t="shared" ca="1" si="4"/>
        <v>0</v>
      </c>
      <c r="BU20" s="21">
        <f t="shared" ca="1" si="4"/>
        <v>0</v>
      </c>
      <c r="BV20" s="21">
        <f t="shared" ca="1" si="4"/>
        <v>0</v>
      </c>
      <c r="BW20" s="21">
        <f t="shared" ca="1" si="4"/>
        <v>0</v>
      </c>
      <c r="BX20" s="21">
        <f t="shared" ca="1" si="4"/>
        <v>0</v>
      </c>
      <c r="BY20" s="21">
        <f t="shared" ca="1" si="4"/>
        <v>0</v>
      </c>
      <c r="BZ20" s="21">
        <f t="shared" ca="1" si="4"/>
        <v>147206655.78999999</v>
      </c>
      <c r="CA20" s="21">
        <f t="shared" ca="1" si="4"/>
        <v>0</v>
      </c>
      <c r="CB20" s="21">
        <f t="shared" ca="1" si="4"/>
        <v>10633101.949999999</v>
      </c>
      <c r="CC20" s="21">
        <f t="shared" ca="1" si="4"/>
        <v>0</v>
      </c>
      <c r="CD20" s="21">
        <f t="shared" ca="1" si="4"/>
        <v>0</v>
      </c>
      <c r="CE20" s="21">
        <f t="shared" ca="1" si="4"/>
        <v>0</v>
      </c>
      <c r="CF20" s="21">
        <f t="shared" ca="1" si="4"/>
        <v>0</v>
      </c>
      <c r="CG20" s="21">
        <f t="shared" ca="1" si="4"/>
        <v>0</v>
      </c>
      <c r="CH20" s="21">
        <f t="shared" ca="1" si="5"/>
        <v>940260.7</v>
      </c>
      <c r="CI20" s="21">
        <f t="shared" ca="1" si="5"/>
        <v>0</v>
      </c>
      <c r="CJ20" s="22">
        <f t="shared" ca="1" si="11"/>
        <v>70381997.090000004</v>
      </c>
      <c r="CK20" s="21">
        <f t="shared" ca="1" si="6"/>
        <v>8754.9</v>
      </c>
      <c r="CL20" s="21">
        <f t="shared" ca="1" si="6"/>
        <v>0</v>
      </c>
      <c r="CM20" s="22">
        <f t="shared" ca="1" si="12"/>
        <v>60000965.190000005</v>
      </c>
      <c r="CN20" s="21">
        <f t="shared" ca="1" si="7"/>
        <v>428549.70999999996</v>
      </c>
      <c r="CO20" s="21">
        <f t="shared" ca="1" si="7"/>
        <v>59572415.480000004</v>
      </c>
      <c r="CP20" s="22">
        <f t="shared" ca="1" si="13"/>
        <v>10372277</v>
      </c>
      <c r="CQ20" s="21">
        <f t="shared" ca="1" si="8"/>
        <v>1052862.0699999998</v>
      </c>
      <c r="CR20" s="21">
        <f t="shared" ca="1" si="8"/>
        <v>9319414.9299999997</v>
      </c>
      <c r="CS20" s="21">
        <f t="shared" ca="1" si="8"/>
        <v>285293.13</v>
      </c>
      <c r="CT20" s="21">
        <f t="shared" ca="1" si="8"/>
        <v>0</v>
      </c>
      <c r="CU20" s="21">
        <f t="shared" ca="1" si="8"/>
        <v>0</v>
      </c>
      <c r="CV20" s="22">
        <f t="shared" ca="1" si="9"/>
        <v>334580641.80000001</v>
      </c>
    </row>
    <row r="21" spans="1:100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0"/>
        <v>7251124.54</v>
      </c>
      <c r="E21" s="21">
        <f t="shared" ca="1" si="0"/>
        <v>1736014.97</v>
      </c>
      <c r="F21" s="21">
        <f t="shared" ca="1" si="0"/>
        <v>2709094.99</v>
      </c>
      <c r="G21" s="21">
        <f t="shared" ca="1" si="0"/>
        <v>2806014.58</v>
      </c>
      <c r="H21" s="21">
        <f t="shared" ca="1" si="0"/>
        <v>0</v>
      </c>
      <c r="I21" s="21">
        <f t="shared" ca="1" si="0"/>
        <v>47047.77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16382.21</v>
      </c>
      <c r="P21" s="21">
        <f t="shared" ca="1" si="0"/>
        <v>0</v>
      </c>
      <c r="Q21" s="21">
        <f t="shared" ca="1" si="0"/>
        <v>0</v>
      </c>
      <c r="R21" s="21">
        <f t="shared" ca="1" si="0"/>
        <v>0</v>
      </c>
      <c r="S21" s="21">
        <f t="shared" ca="1" si="0"/>
        <v>0</v>
      </c>
      <c r="T21" s="21">
        <f t="shared" ca="1" si="0"/>
        <v>493669.92</v>
      </c>
      <c r="U21" s="21">
        <f t="shared" ca="1" si="1"/>
        <v>0</v>
      </c>
      <c r="V21" s="21">
        <f t="shared" ca="1" si="1"/>
        <v>1729782.51</v>
      </c>
      <c r="W21" s="21">
        <f t="shared" ca="1" si="1"/>
        <v>56569847.229999997</v>
      </c>
      <c r="X21" s="21">
        <f t="shared" ca="1" si="1"/>
        <v>0</v>
      </c>
      <c r="Y21" s="21">
        <f t="shared" ca="1" si="1"/>
        <v>806529.07</v>
      </c>
      <c r="Z21" s="21">
        <f t="shared" ca="1" si="1"/>
        <v>590862.65</v>
      </c>
      <c r="AA21" s="21">
        <f t="shared" ca="1" si="1"/>
        <v>0</v>
      </c>
      <c r="AB21" s="21">
        <f t="shared" ca="1" si="1"/>
        <v>0</v>
      </c>
      <c r="AC21" s="21">
        <f t="shared" ca="1" si="1"/>
        <v>27191.18</v>
      </c>
      <c r="AD21" s="21">
        <f t="shared" ca="1" si="1"/>
        <v>225281.04</v>
      </c>
      <c r="AE21" s="21">
        <f t="shared" ca="1" si="1"/>
        <v>0</v>
      </c>
      <c r="AF21" s="21">
        <f t="shared" ca="1" si="1"/>
        <v>0</v>
      </c>
      <c r="AG21" s="21">
        <f t="shared" ca="1" si="1"/>
        <v>0</v>
      </c>
      <c r="AH21" s="21">
        <f t="shared" ca="1" si="1"/>
        <v>0</v>
      </c>
      <c r="AI21" s="21">
        <f t="shared" ca="1" si="1"/>
        <v>0</v>
      </c>
      <c r="AJ21" s="21">
        <f t="shared" ca="1" si="1"/>
        <v>0</v>
      </c>
      <c r="AK21" s="21">
        <f t="shared" ca="1" si="2"/>
        <v>3000</v>
      </c>
      <c r="AL21" s="21">
        <f t="shared" ca="1" si="2"/>
        <v>0</v>
      </c>
      <c r="AM21" s="21">
        <f t="shared" ca="1" si="2"/>
        <v>0</v>
      </c>
      <c r="AN21" s="21">
        <f t="shared" ca="1" si="2"/>
        <v>0</v>
      </c>
      <c r="AO21" s="21">
        <f t="shared" ca="1" si="2"/>
        <v>0</v>
      </c>
      <c r="AP21" s="21">
        <f t="shared" ca="1" si="2"/>
        <v>229745.79</v>
      </c>
      <c r="AQ21" s="21">
        <f t="shared" ca="1" si="2"/>
        <v>0</v>
      </c>
      <c r="AR21" s="21">
        <f t="shared" ca="1" si="2"/>
        <v>0</v>
      </c>
      <c r="AS21" s="21">
        <f t="shared" ca="1" si="2"/>
        <v>0</v>
      </c>
      <c r="AT21" s="21">
        <f t="shared" ca="1" si="2"/>
        <v>0</v>
      </c>
      <c r="AU21" s="21">
        <f t="shared" ca="1" si="2"/>
        <v>0</v>
      </c>
      <c r="AV21" s="21">
        <f t="shared" ca="1" si="2"/>
        <v>0</v>
      </c>
      <c r="AW21" s="21">
        <f t="shared" ca="1" si="2"/>
        <v>0</v>
      </c>
      <c r="AX21" s="21">
        <f t="shared" ca="1" si="2"/>
        <v>0</v>
      </c>
      <c r="AY21" s="21">
        <f t="shared" ca="1" si="2"/>
        <v>0</v>
      </c>
      <c r="AZ21" s="21">
        <f t="shared" ca="1" si="2"/>
        <v>0</v>
      </c>
      <c r="BA21" s="21">
        <f t="shared" ca="1" si="3"/>
        <v>0</v>
      </c>
      <c r="BB21" s="21">
        <f t="shared" ca="1" si="3"/>
        <v>0</v>
      </c>
      <c r="BC21" s="21">
        <f t="shared" ca="1" si="3"/>
        <v>0</v>
      </c>
      <c r="BD21" s="21">
        <f t="shared" ca="1" si="3"/>
        <v>1796167.94</v>
      </c>
      <c r="BE21" s="21">
        <f t="shared" ca="1" si="3"/>
        <v>0</v>
      </c>
      <c r="BF21" s="21">
        <f t="shared" ca="1" si="3"/>
        <v>0</v>
      </c>
      <c r="BG21" s="21">
        <f t="shared" ca="1" si="3"/>
        <v>0</v>
      </c>
      <c r="BH21" s="21">
        <f t="shared" ca="1" si="3"/>
        <v>0</v>
      </c>
      <c r="BI21" s="21">
        <f t="shared" ca="1" si="3"/>
        <v>0</v>
      </c>
      <c r="BJ21" s="21">
        <f t="shared" ca="1" si="3"/>
        <v>0</v>
      </c>
      <c r="BK21" s="21">
        <f t="shared" ca="1" si="3"/>
        <v>0</v>
      </c>
      <c r="BL21" s="21">
        <f t="shared" ca="1" si="3"/>
        <v>0</v>
      </c>
      <c r="BM21" s="21">
        <f t="shared" ca="1" si="3"/>
        <v>0</v>
      </c>
      <c r="BN21" s="21">
        <f t="shared" ca="1" si="3"/>
        <v>668873</v>
      </c>
      <c r="BO21" s="21">
        <f t="shared" ca="1" si="3"/>
        <v>0</v>
      </c>
      <c r="BP21" s="21">
        <f t="shared" ca="1" si="3"/>
        <v>2020464.81</v>
      </c>
      <c r="BQ21" s="21">
        <f t="shared" ca="1" si="4"/>
        <v>0</v>
      </c>
      <c r="BR21" s="21">
        <f t="shared" ca="1" si="4"/>
        <v>2635999.0700000003</v>
      </c>
      <c r="BS21" s="21">
        <f t="shared" ca="1" si="4"/>
        <v>281993.73</v>
      </c>
      <c r="BT21" s="21">
        <f t="shared" ca="1" si="4"/>
        <v>0</v>
      </c>
      <c r="BU21" s="21">
        <f t="shared" ca="1" si="4"/>
        <v>0</v>
      </c>
      <c r="BV21" s="21">
        <f t="shared" ca="1" si="4"/>
        <v>0</v>
      </c>
      <c r="BW21" s="21">
        <f t="shared" ca="1" si="4"/>
        <v>0</v>
      </c>
      <c r="BX21" s="21">
        <f t="shared" ca="1" si="4"/>
        <v>0</v>
      </c>
      <c r="BY21" s="21">
        <f t="shared" ca="1" si="4"/>
        <v>0</v>
      </c>
      <c r="BZ21" s="21">
        <f t="shared" ca="1" si="4"/>
        <v>0</v>
      </c>
      <c r="CA21" s="21">
        <f t="shared" ca="1" si="4"/>
        <v>0</v>
      </c>
      <c r="CB21" s="21">
        <f t="shared" ca="1" si="4"/>
        <v>0</v>
      </c>
      <c r="CC21" s="21">
        <f t="shared" ca="1" si="4"/>
        <v>0</v>
      </c>
      <c r="CD21" s="21">
        <f t="shared" ca="1" si="4"/>
        <v>0</v>
      </c>
      <c r="CE21" s="21">
        <f t="shared" ca="1" si="4"/>
        <v>0</v>
      </c>
      <c r="CF21" s="21">
        <f t="shared" ca="1" si="4"/>
        <v>0</v>
      </c>
      <c r="CG21" s="21">
        <f t="shared" ca="1" si="4"/>
        <v>0</v>
      </c>
      <c r="CH21" s="21">
        <f t="shared" ca="1" si="5"/>
        <v>0</v>
      </c>
      <c r="CI21" s="21">
        <f t="shared" ca="1" si="5"/>
        <v>0</v>
      </c>
      <c r="CJ21" s="22">
        <f t="shared" ca="1" si="11"/>
        <v>329109.92</v>
      </c>
      <c r="CK21" s="21">
        <f t="shared" ca="1" si="6"/>
        <v>0</v>
      </c>
      <c r="CL21" s="21">
        <f t="shared" ca="1" si="6"/>
        <v>0</v>
      </c>
      <c r="CM21" s="22">
        <f t="shared" ca="1" si="12"/>
        <v>329109.92</v>
      </c>
      <c r="CN21" s="21">
        <f t="shared" ca="1" si="7"/>
        <v>329109.92</v>
      </c>
      <c r="CO21" s="21">
        <f t="shared" ca="1" si="7"/>
        <v>0</v>
      </c>
      <c r="CP21" s="22">
        <f t="shared" ca="1" si="13"/>
        <v>0</v>
      </c>
      <c r="CQ21" s="21">
        <f t="shared" ca="1" si="8"/>
        <v>0</v>
      </c>
      <c r="CR21" s="21">
        <f t="shared" ca="1" si="8"/>
        <v>0</v>
      </c>
      <c r="CS21" s="21">
        <f t="shared" ca="1" si="8"/>
        <v>8284.5</v>
      </c>
      <c r="CT21" s="21">
        <f t="shared" ca="1" si="8"/>
        <v>0</v>
      </c>
      <c r="CU21" s="21">
        <f t="shared" ca="1" si="8"/>
        <v>0</v>
      </c>
      <c r="CV21" s="22">
        <f t="shared" ca="1" si="9"/>
        <v>75731356.88000001</v>
      </c>
    </row>
    <row r="22" spans="1:100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0"/>
        <v>1451890262.7100005</v>
      </c>
      <c r="E22" s="21">
        <f t="shared" ca="1" si="0"/>
        <v>925495.72</v>
      </c>
      <c r="F22" s="21">
        <f t="shared" ca="1" si="0"/>
        <v>717269328.38000035</v>
      </c>
      <c r="G22" s="21">
        <f t="shared" ca="1" si="0"/>
        <v>733695438.61000001</v>
      </c>
      <c r="H22" s="21">
        <f t="shared" ca="1" si="0"/>
        <v>60448.34</v>
      </c>
      <c r="I22" s="21">
        <f t="shared" ca="1" si="0"/>
        <v>2002486.13</v>
      </c>
      <c r="J22" s="21">
        <f t="shared" ca="1" si="0"/>
        <v>0</v>
      </c>
      <c r="K22" s="21">
        <f t="shared" ca="1" si="0"/>
        <v>48562.5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1">
        <f t="shared" ca="1" si="0"/>
        <v>117768777.47</v>
      </c>
      <c r="P22" s="21">
        <f t="shared" ca="1" si="0"/>
        <v>0</v>
      </c>
      <c r="Q22" s="21">
        <f t="shared" ca="1" si="0"/>
        <v>280573247.12</v>
      </c>
      <c r="R22" s="21">
        <f t="shared" ca="1" si="0"/>
        <v>0</v>
      </c>
      <c r="S22" s="21">
        <f t="shared" ca="1" si="0"/>
        <v>0</v>
      </c>
      <c r="T22" s="21">
        <f t="shared" ref="T22" ca="1" si="14">IFERROR(INDIRECT("'"&amp;$B$2&amp;"'!"&amp;ADDRESS(MATCH($B22,INDIRECT("'"&amp;$B$2&amp;"'!$B$1:$B$1095"),0),MATCH(T$5,INDIRECT("'"&amp;$B$2&amp;"'!5:5"),0))),0)</f>
        <v>1058797747.0800004</v>
      </c>
      <c r="U22" s="21">
        <f t="shared" ca="1" si="1"/>
        <v>191636977.84</v>
      </c>
      <c r="V22" s="21">
        <f t="shared" ca="1" si="1"/>
        <v>4762820.5500000622</v>
      </c>
      <c r="W22" s="21">
        <f t="shared" ca="1" si="1"/>
        <v>453623566.23999959</v>
      </c>
      <c r="X22" s="21">
        <f t="shared" ca="1" si="1"/>
        <v>2624502.71</v>
      </c>
      <c r="Y22" s="21">
        <f t="shared" ca="1" si="1"/>
        <v>181884949.11000001</v>
      </c>
      <c r="Z22" s="21">
        <f t="shared" ca="1" si="1"/>
        <v>408181199.35000002</v>
      </c>
      <c r="AA22" s="21">
        <f t="shared" ca="1" si="1"/>
        <v>0</v>
      </c>
      <c r="AB22" s="21">
        <f t="shared" ca="1" si="1"/>
        <v>0</v>
      </c>
      <c r="AC22" s="21">
        <f t="shared" ca="1" si="1"/>
        <v>0</v>
      </c>
      <c r="AD22" s="21">
        <f t="shared" ca="1" si="1"/>
        <v>7279657.7999999998</v>
      </c>
      <c r="AE22" s="21">
        <f t="shared" ca="1" si="1"/>
        <v>0</v>
      </c>
      <c r="AF22" s="21">
        <f t="shared" ca="1" si="1"/>
        <v>15666754.27</v>
      </c>
      <c r="AG22" s="21">
        <f t="shared" ca="1" si="1"/>
        <v>435935788.13</v>
      </c>
      <c r="AH22" s="21">
        <f t="shared" ca="1" si="1"/>
        <v>207123085.09</v>
      </c>
      <c r="AI22" s="21">
        <f t="shared" ca="1" si="1"/>
        <v>18341674.699999999</v>
      </c>
      <c r="AJ22" s="21">
        <f t="shared" ref="AJ22:AY37" ca="1" si="15">IFERROR(INDIRECT("'"&amp;$B$2&amp;"'!"&amp;ADDRESS(MATCH($B22,INDIRECT("'"&amp;$B$2&amp;"'!$B$1:$B$1095"),0),MATCH(AJ$5,INDIRECT("'"&amp;$B$2&amp;"'!5:5"),0))),0)</f>
        <v>27482204.520000007</v>
      </c>
      <c r="AK22" s="21">
        <f t="shared" ca="1" si="15"/>
        <v>7736.79</v>
      </c>
      <c r="AL22" s="21">
        <f t="shared" ca="1" si="15"/>
        <v>0</v>
      </c>
      <c r="AM22" s="21">
        <f t="shared" ca="1" si="15"/>
        <v>16212929.609999999</v>
      </c>
      <c r="AN22" s="21">
        <f t="shared" ca="1" si="15"/>
        <v>21238095.239999998</v>
      </c>
      <c r="AO22" s="21">
        <f t="shared" ca="1" si="15"/>
        <v>0</v>
      </c>
      <c r="AP22" s="21">
        <f t="shared" ca="1" si="15"/>
        <v>3019069.4399999999</v>
      </c>
      <c r="AQ22" s="21">
        <f t="shared" ca="1" si="15"/>
        <v>0</v>
      </c>
      <c r="AR22" s="21">
        <f t="shared" ca="1" si="15"/>
        <v>0</v>
      </c>
      <c r="AS22" s="21">
        <f t="shared" ca="1" si="15"/>
        <v>0</v>
      </c>
      <c r="AT22" s="21">
        <f t="shared" ca="1" si="15"/>
        <v>298587217.67000014</v>
      </c>
      <c r="AU22" s="21">
        <f t="shared" ca="1" si="15"/>
        <v>297939630.3900001</v>
      </c>
      <c r="AV22" s="21">
        <f t="shared" ca="1" si="15"/>
        <v>0</v>
      </c>
      <c r="AW22" s="21">
        <f t="shared" ca="1" si="15"/>
        <v>0</v>
      </c>
      <c r="AX22" s="21">
        <f t="shared" ca="1" si="15"/>
        <v>0</v>
      </c>
      <c r="AY22" s="21">
        <f t="shared" ca="1" si="15"/>
        <v>0</v>
      </c>
      <c r="AZ22" s="21">
        <f t="shared" ca="1" si="2"/>
        <v>0</v>
      </c>
      <c r="BA22" s="21">
        <f t="shared" ca="1" si="3"/>
        <v>0</v>
      </c>
      <c r="BB22" s="21">
        <f t="shared" ca="1" si="3"/>
        <v>0</v>
      </c>
      <c r="BC22" s="21">
        <f t="shared" ca="1" si="3"/>
        <v>0</v>
      </c>
      <c r="BD22" s="21">
        <f t="shared" ca="1" si="3"/>
        <v>27231227.390000001</v>
      </c>
      <c r="BE22" s="21">
        <f t="shared" ca="1" si="3"/>
        <v>0</v>
      </c>
      <c r="BF22" s="21">
        <f t="shared" ca="1" si="3"/>
        <v>0</v>
      </c>
      <c r="BG22" s="21">
        <f t="shared" ca="1" si="3"/>
        <v>0</v>
      </c>
      <c r="BH22" s="21">
        <f t="shared" ca="1" si="3"/>
        <v>7521.44</v>
      </c>
      <c r="BI22" s="21">
        <f t="shared" ca="1" si="3"/>
        <v>77568486.209999993</v>
      </c>
      <c r="BJ22" s="21">
        <f t="shared" ca="1" si="3"/>
        <v>0</v>
      </c>
      <c r="BK22" s="21">
        <f t="shared" ca="1" si="3"/>
        <v>0</v>
      </c>
      <c r="BL22" s="21">
        <f t="shared" ca="1" si="3"/>
        <v>3334.56</v>
      </c>
      <c r="BM22" s="21">
        <f t="shared" ca="1" si="3"/>
        <v>0</v>
      </c>
      <c r="BN22" s="21">
        <f t="shared" ca="1" si="3"/>
        <v>421022.95</v>
      </c>
      <c r="BO22" s="21">
        <f t="shared" ca="1" si="3"/>
        <v>0</v>
      </c>
      <c r="BP22" s="21">
        <f t="shared" ref="BP22:CF36" ca="1" si="16">IFERROR(INDIRECT("'"&amp;$B$2&amp;"'!"&amp;ADDRESS(MATCH($B22,INDIRECT("'"&amp;$B$2&amp;"'!$B$1:$B$1095"),0),MATCH(BP$5,INDIRECT("'"&amp;$B$2&amp;"'!5:5"),0))),0)</f>
        <v>29841649.54999987</v>
      </c>
      <c r="BQ22" s="21">
        <f t="shared" ca="1" si="16"/>
        <v>2425855.2799999998</v>
      </c>
      <c r="BR22" s="21">
        <f t="shared" ca="1" si="16"/>
        <v>3287130337.3999991</v>
      </c>
      <c r="BS22" s="21">
        <f t="shared" ca="1" si="16"/>
        <v>40464159.850000001</v>
      </c>
      <c r="BT22" s="21">
        <f t="shared" ca="1" si="16"/>
        <v>0</v>
      </c>
      <c r="BU22" s="21">
        <f t="shared" ca="1" si="16"/>
        <v>0</v>
      </c>
      <c r="BV22" s="21">
        <f t="shared" ca="1" si="16"/>
        <v>0</v>
      </c>
      <c r="BW22" s="21">
        <f t="shared" ca="1" si="16"/>
        <v>0</v>
      </c>
      <c r="BX22" s="21">
        <f t="shared" ca="1" si="16"/>
        <v>11996107.189999979</v>
      </c>
      <c r="BY22" s="21">
        <f t="shared" ca="1" si="16"/>
        <v>0</v>
      </c>
      <c r="BZ22" s="21">
        <f t="shared" ca="1" si="16"/>
        <v>0</v>
      </c>
      <c r="CA22" s="21">
        <f t="shared" ca="1" si="16"/>
        <v>113059007.55</v>
      </c>
      <c r="CB22" s="21">
        <f t="shared" ca="1" si="16"/>
        <v>3703591412.650002</v>
      </c>
      <c r="CC22" s="21">
        <f t="shared" ca="1" si="16"/>
        <v>17349945.900000021</v>
      </c>
      <c r="CD22" s="21">
        <f t="shared" ca="1" si="16"/>
        <v>1060009733.9099995</v>
      </c>
      <c r="CE22" s="21">
        <f t="shared" ca="1" si="16"/>
        <v>337478.25</v>
      </c>
      <c r="CF22" s="21">
        <f t="shared" ca="1" si="16"/>
        <v>0</v>
      </c>
      <c r="CG22" s="21">
        <f t="shared" ref="CG22:CI36" ca="1" si="17">IFERROR(INDIRECT("'"&amp;$B$2&amp;"'!"&amp;ADDRESS(MATCH($B22,INDIRECT("'"&amp;$B$2&amp;"'!$B$1:$B$1095"),0),MATCH(CG$5,INDIRECT("'"&amp;$B$2&amp;"'!5:5"),0))),0)</f>
        <v>25261839.839999992</v>
      </c>
      <c r="CH22" s="21">
        <f t="shared" ca="1" si="17"/>
        <v>192430423.73000008</v>
      </c>
      <c r="CI22" s="21">
        <f t="shared" ca="1" si="17"/>
        <v>0</v>
      </c>
      <c r="CJ22" s="22">
        <f t="shared" ca="1" si="11"/>
        <v>2871601381.1599989</v>
      </c>
      <c r="CK22" s="21">
        <f t="shared" ca="1" si="6"/>
        <v>6665</v>
      </c>
      <c r="CL22" s="21">
        <f t="shared" ca="1" si="6"/>
        <v>6237</v>
      </c>
      <c r="CM22" s="22">
        <f t="shared" ca="1" si="12"/>
        <v>1137403864.6099999</v>
      </c>
      <c r="CN22" s="21">
        <f t="shared" ca="1" si="7"/>
        <v>3314649.56</v>
      </c>
      <c r="CO22" s="21">
        <f t="shared" ca="1" si="7"/>
        <v>1134089215.05</v>
      </c>
      <c r="CP22" s="22">
        <f t="shared" ca="1" si="13"/>
        <v>1734184614.5499988</v>
      </c>
      <c r="CQ22" s="21">
        <f t="shared" ca="1" si="8"/>
        <v>97541287.620000005</v>
      </c>
      <c r="CR22" s="21">
        <f t="shared" ca="1" si="8"/>
        <v>1636643326.9299986</v>
      </c>
      <c r="CS22" s="21">
        <f t="shared" ca="1" si="8"/>
        <v>5861565.5200000033</v>
      </c>
      <c r="CT22" s="21">
        <f t="shared" ca="1" si="8"/>
        <v>0</v>
      </c>
      <c r="CU22" s="21">
        <f t="shared" ca="1" si="8"/>
        <v>0</v>
      </c>
      <c r="CV22" s="22">
        <f t="shared" ca="1" si="9"/>
        <v>16969281881.129999</v>
      </c>
    </row>
    <row r="23" spans="1:100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210097694.62999821</v>
      </c>
      <c r="E23" s="21">
        <f t="shared" ref="E23:T38" ca="1" si="18">IFERROR(INDIRECT("'"&amp;$B$2&amp;"'!"&amp;ADDRESS(MATCH($B23,INDIRECT("'"&amp;$B$2&amp;"'!$B$1:$B$1095"),0),MATCH(E$5,INDIRECT("'"&amp;$B$2&amp;"'!5:5"),0))),0)</f>
        <v>803596.76</v>
      </c>
      <c r="F23" s="21">
        <f t="shared" ca="1" si="18"/>
        <v>102856385.92045665</v>
      </c>
      <c r="G23" s="21">
        <f t="shared" ca="1" si="18"/>
        <v>106437711.94954157</v>
      </c>
      <c r="H23" s="21">
        <f t="shared" ca="1" si="18"/>
        <v>7.3599999999999905</v>
      </c>
      <c r="I23" s="21">
        <f t="shared" ca="1" si="18"/>
        <v>414113.61</v>
      </c>
      <c r="J23" s="21">
        <f t="shared" ca="1" si="18"/>
        <v>0</v>
      </c>
      <c r="K23" s="21">
        <f t="shared" ca="1" si="18"/>
        <v>0</v>
      </c>
      <c r="L23" s="21">
        <f t="shared" ca="1" si="18"/>
        <v>0</v>
      </c>
      <c r="M23" s="21">
        <f t="shared" ca="1" si="18"/>
        <v>0</v>
      </c>
      <c r="N23" s="21">
        <f t="shared" ca="1" si="18"/>
        <v>0</v>
      </c>
      <c r="O23" s="21">
        <f t="shared" ca="1" si="18"/>
        <v>192378073.76000005</v>
      </c>
      <c r="P23" s="21">
        <f t="shared" ca="1" si="18"/>
        <v>0</v>
      </c>
      <c r="Q23" s="21">
        <f t="shared" ca="1" si="18"/>
        <v>1586055.3299999998</v>
      </c>
      <c r="R23" s="21">
        <f t="shared" ca="1" si="18"/>
        <v>0</v>
      </c>
      <c r="S23" s="21">
        <f t="shared" ca="1" si="18"/>
        <v>0</v>
      </c>
      <c r="T23" s="21">
        <f t="shared" ca="1" si="18"/>
        <v>4087340.3100000005</v>
      </c>
      <c r="U23" s="21">
        <f t="shared" ref="U23:AJ38" ca="1" si="19">IFERROR(INDIRECT("'"&amp;$B$2&amp;"'!"&amp;ADDRESS(MATCH($B23,INDIRECT("'"&amp;$B$2&amp;"'!$B$1:$B$1095"),0),MATCH(U$5,INDIRECT("'"&amp;$B$2&amp;"'!5:5"),0))),0)</f>
        <v>156065399.73000002</v>
      </c>
      <c r="V23" s="21">
        <f t="shared" ca="1" si="19"/>
        <v>911706.38</v>
      </c>
      <c r="W23" s="21">
        <f t="shared" ca="1" si="19"/>
        <v>6293800.25</v>
      </c>
      <c r="X23" s="21">
        <f t="shared" ca="1" si="19"/>
        <v>0</v>
      </c>
      <c r="Y23" s="21">
        <f t="shared" ca="1" si="19"/>
        <v>2904033.1299999994</v>
      </c>
      <c r="Z23" s="21">
        <f t="shared" ca="1" si="19"/>
        <v>16009544.73</v>
      </c>
      <c r="AA23" s="21">
        <f t="shared" ca="1" si="19"/>
        <v>0</v>
      </c>
      <c r="AB23" s="21">
        <f t="shared" ca="1" si="19"/>
        <v>0</v>
      </c>
      <c r="AC23" s="21">
        <f t="shared" ca="1" si="19"/>
        <v>419.5600000000012</v>
      </c>
      <c r="AD23" s="21">
        <f t="shared" ca="1" si="19"/>
        <v>11676.610000000002</v>
      </c>
      <c r="AE23" s="21">
        <f t="shared" ca="1" si="19"/>
        <v>0</v>
      </c>
      <c r="AF23" s="21">
        <f t="shared" ca="1" si="19"/>
        <v>0</v>
      </c>
      <c r="AG23" s="21">
        <f t="shared" ca="1" si="19"/>
        <v>0</v>
      </c>
      <c r="AH23" s="21">
        <f t="shared" ca="1" si="19"/>
        <v>0</v>
      </c>
      <c r="AI23" s="21">
        <f t="shared" ca="1" si="19"/>
        <v>0</v>
      </c>
      <c r="AJ23" s="21">
        <f t="shared" ca="1" si="15"/>
        <v>0</v>
      </c>
      <c r="AK23" s="21">
        <f t="shared" ca="1" si="15"/>
        <v>0</v>
      </c>
      <c r="AL23" s="21">
        <f t="shared" ca="1" si="15"/>
        <v>0</v>
      </c>
      <c r="AM23" s="21">
        <f t="shared" ca="1" si="15"/>
        <v>174292.91</v>
      </c>
      <c r="AN23" s="21">
        <f t="shared" ca="1" si="15"/>
        <v>0</v>
      </c>
      <c r="AO23" s="21">
        <f t="shared" ca="1" si="15"/>
        <v>0</v>
      </c>
      <c r="AP23" s="21">
        <f t="shared" ca="1" si="15"/>
        <v>13771.21</v>
      </c>
      <c r="AQ23" s="21">
        <f t="shared" ca="1" si="15"/>
        <v>0</v>
      </c>
      <c r="AR23" s="21">
        <f t="shared" ca="1" si="15"/>
        <v>0</v>
      </c>
      <c r="AS23" s="21">
        <f t="shared" ca="1" si="15"/>
        <v>0</v>
      </c>
      <c r="AT23" s="21">
        <f t="shared" ca="1" si="15"/>
        <v>821952.04</v>
      </c>
      <c r="AU23" s="21">
        <f t="shared" ca="1" si="15"/>
        <v>1899.3700000000001</v>
      </c>
      <c r="AV23" s="21">
        <f t="shared" ca="1" si="15"/>
        <v>3035.7199999999993</v>
      </c>
      <c r="AW23" s="21">
        <f t="shared" ca="1" si="15"/>
        <v>0</v>
      </c>
      <c r="AX23" s="21">
        <f t="shared" ca="1" si="15"/>
        <v>676.91000000000008</v>
      </c>
      <c r="AY23" s="21">
        <f t="shared" ca="1" si="15"/>
        <v>0</v>
      </c>
      <c r="AZ23" s="21">
        <f t="shared" ref="AZ23:BO38" ca="1" si="20">IFERROR(INDIRECT("'"&amp;$B$2&amp;"'!"&amp;ADDRESS(MATCH($B23,INDIRECT("'"&amp;$B$2&amp;"'!$B$1:$B$1095"),0),MATCH(AZ$5,INDIRECT("'"&amp;$B$2&amp;"'!5:5"),0))),0)</f>
        <v>0</v>
      </c>
      <c r="BA23" s="21">
        <f t="shared" ca="1" si="20"/>
        <v>0</v>
      </c>
      <c r="BB23" s="21">
        <f t="shared" ca="1" si="20"/>
        <v>0</v>
      </c>
      <c r="BC23" s="21">
        <f t="shared" ca="1" si="20"/>
        <v>0</v>
      </c>
      <c r="BD23" s="21">
        <f t="shared" ca="1" si="20"/>
        <v>2389576.2799999998</v>
      </c>
      <c r="BE23" s="21">
        <f t="shared" ca="1" si="20"/>
        <v>0</v>
      </c>
      <c r="BF23" s="21">
        <f t="shared" ca="1" si="20"/>
        <v>0</v>
      </c>
      <c r="BG23" s="21">
        <f t="shared" ca="1" si="20"/>
        <v>0</v>
      </c>
      <c r="BH23" s="21">
        <f t="shared" ca="1" si="20"/>
        <v>0</v>
      </c>
      <c r="BI23" s="21">
        <f t="shared" ca="1" si="20"/>
        <v>0</v>
      </c>
      <c r="BJ23" s="21">
        <f t="shared" ca="1" si="20"/>
        <v>0</v>
      </c>
      <c r="BK23" s="21">
        <f t="shared" ca="1" si="20"/>
        <v>0</v>
      </c>
      <c r="BL23" s="21">
        <f t="shared" ca="1" si="20"/>
        <v>0</v>
      </c>
      <c r="BM23" s="21">
        <f t="shared" ca="1" si="20"/>
        <v>0</v>
      </c>
      <c r="BN23" s="21">
        <f t="shared" ca="1" si="20"/>
        <v>52683.390000000007</v>
      </c>
      <c r="BO23" s="21">
        <f t="shared" ca="1" si="20"/>
        <v>0</v>
      </c>
      <c r="BP23" s="21">
        <f t="shared" ca="1" si="16"/>
        <v>347414.97</v>
      </c>
      <c r="BQ23" s="21">
        <f t="shared" ca="1" si="16"/>
        <v>4601031.0599998375</v>
      </c>
      <c r="BR23" s="21">
        <f t="shared" ca="1" si="16"/>
        <v>6184270.1599999992</v>
      </c>
      <c r="BS23" s="21">
        <f t="shared" ca="1" si="16"/>
        <v>3267699.0200000005</v>
      </c>
      <c r="BT23" s="21">
        <f t="shared" ca="1" si="16"/>
        <v>0</v>
      </c>
      <c r="BU23" s="21">
        <f t="shared" ca="1" si="16"/>
        <v>0</v>
      </c>
      <c r="BV23" s="21">
        <f t="shared" ca="1" si="16"/>
        <v>0</v>
      </c>
      <c r="BW23" s="21">
        <f t="shared" ca="1" si="16"/>
        <v>0</v>
      </c>
      <c r="BX23" s="21">
        <f t="shared" ca="1" si="16"/>
        <v>0</v>
      </c>
      <c r="BY23" s="21">
        <f t="shared" ca="1" si="16"/>
        <v>0</v>
      </c>
      <c r="BZ23" s="21">
        <f t="shared" ca="1" si="16"/>
        <v>0</v>
      </c>
      <c r="CA23" s="21">
        <f t="shared" ca="1" si="16"/>
        <v>1147330.47</v>
      </c>
      <c r="CB23" s="21">
        <f t="shared" ca="1" si="16"/>
        <v>0</v>
      </c>
      <c r="CC23" s="21">
        <f t="shared" ca="1" si="16"/>
        <v>0</v>
      </c>
      <c r="CD23" s="21">
        <f t="shared" ca="1" si="16"/>
        <v>0</v>
      </c>
      <c r="CE23" s="21">
        <f t="shared" ca="1" si="16"/>
        <v>0</v>
      </c>
      <c r="CF23" s="21">
        <f t="shared" ca="1" si="16"/>
        <v>0</v>
      </c>
      <c r="CG23" s="21">
        <f t="shared" ca="1" si="17"/>
        <v>0</v>
      </c>
      <c r="CH23" s="21">
        <f t="shared" ca="1" si="17"/>
        <v>0</v>
      </c>
      <c r="CI23" s="21">
        <f t="shared" ca="1" si="17"/>
        <v>0</v>
      </c>
      <c r="CJ23" s="22">
        <f ca="1">CK23+CL23+CM23+CP23</f>
        <v>933166.99</v>
      </c>
      <c r="CK23" s="21">
        <f t="shared" ref="CK23:CL41" ca="1" si="21">IFERROR(INDIRECT("'"&amp;$B$2&amp;"'!"&amp;ADDRESS(MATCH($B23,INDIRECT("'"&amp;$B$2&amp;"'!$B$1:$B$1095"),0),MATCH(CK$5,INDIRECT("'"&amp;$B$2&amp;"'!5:5"),0))),0)</f>
        <v>0</v>
      </c>
      <c r="CL23" s="21">
        <f t="shared" ca="1" si="21"/>
        <v>0</v>
      </c>
      <c r="CM23" s="22">
        <f ca="1">+CN23+CO23</f>
        <v>754830.99</v>
      </c>
      <c r="CN23" s="21">
        <f t="shared" ref="CN23:CO41" ca="1" si="22">IFERROR(INDIRECT("'"&amp;$B$2&amp;"'!"&amp;ADDRESS(MATCH($B23,INDIRECT("'"&amp;$B$2&amp;"'!$B$1:$B$1095"),0),MATCH(CN$5,INDIRECT("'"&amp;$B$2&amp;"'!5:5"),0))),0)</f>
        <v>16594</v>
      </c>
      <c r="CO23" s="21">
        <f t="shared" ca="1" si="22"/>
        <v>738236.99</v>
      </c>
      <c r="CP23" s="22">
        <f ca="1">+CQ23+CR23</f>
        <v>178336</v>
      </c>
      <c r="CQ23" s="21">
        <f t="shared" ref="CQ23:CU38" ca="1" si="23">IFERROR(INDIRECT("'"&amp;$B$2&amp;"'!"&amp;ADDRESS(MATCH($B23,INDIRECT("'"&amp;$B$2&amp;"'!$B$1:$B$1095"),0),MATCH(CQ$5,INDIRECT("'"&amp;$B$2&amp;"'!5:5"),0))),0)</f>
        <v>0</v>
      </c>
      <c r="CR23" s="21">
        <f t="shared" ca="1" si="23"/>
        <v>178336</v>
      </c>
      <c r="CS23" s="21">
        <f t="shared" ca="1" si="23"/>
        <v>23328709.639999703</v>
      </c>
      <c r="CT23" s="21">
        <f t="shared" ca="1" si="23"/>
        <v>946651.64</v>
      </c>
      <c r="CU23" s="21">
        <f t="shared" ca="1" si="23"/>
        <v>0</v>
      </c>
      <c r="CV23" s="22">
        <f t="shared" ca="1" si="9"/>
        <v>634974027.16999793</v>
      </c>
    </row>
    <row r="24" spans="1:100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27700624.80999998</v>
      </c>
      <c r="E24" s="21">
        <f t="shared" ca="1" si="18"/>
        <v>386871.72</v>
      </c>
      <c r="F24" s="21">
        <f t="shared" ca="1" si="18"/>
        <v>5693854.9499999806</v>
      </c>
      <c r="G24" s="21">
        <f t="shared" ca="1" si="18"/>
        <v>21619898.140000001</v>
      </c>
      <c r="H24" s="21">
        <f t="shared" ca="1" si="18"/>
        <v>254469.98</v>
      </c>
      <c r="I24" s="21">
        <f t="shared" ca="1" si="18"/>
        <v>436449.03</v>
      </c>
      <c r="J24" s="21">
        <f t="shared" ca="1" si="18"/>
        <v>100480.47</v>
      </c>
      <c r="K24" s="21">
        <f t="shared" ca="1" si="18"/>
        <v>0</v>
      </c>
      <c r="L24" s="21">
        <f t="shared" ca="1" si="18"/>
        <v>0</v>
      </c>
      <c r="M24" s="21">
        <f t="shared" ca="1" si="18"/>
        <v>0</v>
      </c>
      <c r="N24" s="21">
        <f t="shared" ca="1" si="18"/>
        <v>0</v>
      </c>
      <c r="O24" s="21">
        <f t="shared" ca="1" si="18"/>
        <v>9987608.5999999996</v>
      </c>
      <c r="P24" s="21">
        <f t="shared" ca="1" si="18"/>
        <v>0</v>
      </c>
      <c r="Q24" s="21">
        <f t="shared" ca="1" si="18"/>
        <v>31973.94</v>
      </c>
      <c r="R24" s="21">
        <f t="shared" ca="1" si="18"/>
        <v>0</v>
      </c>
      <c r="S24" s="21">
        <f t="shared" ca="1" si="18"/>
        <v>0</v>
      </c>
      <c r="T24" s="21">
        <f t="shared" ca="1" si="18"/>
        <v>171972761.03</v>
      </c>
      <c r="U24" s="21">
        <f t="shared" ca="1" si="19"/>
        <v>6677622.96</v>
      </c>
      <c r="V24" s="21">
        <f t="shared" ca="1" si="19"/>
        <v>1944162.52</v>
      </c>
      <c r="W24" s="21">
        <f t="shared" ca="1" si="19"/>
        <v>25087466.760000002</v>
      </c>
      <c r="X24" s="21">
        <f t="shared" ca="1" si="19"/>
        <v>0</v>
      </c>
      <c r="Y24" s="21">
        <f t="shared" ca="1" si="19"/>
        <v>3015058.39</v>
      </c>
      <c r="Z24" s="21">
        <f t="shared" ca="1" si="19"/>
        <v>18029699.960000001</v>
      </c>
      <c r="AA24" s="21">
        <f t="shared" ca="1" si="19"/>
        <v>0</v>
      </c>
      <c r="AB24" s="21">
        <f t="shared" ca="1" si="19"/>
        <v>0</v>
      </c>
      <c r="AC24" s="21">
        <f t="shared" ca="1" si="19"/>
        <v>267784.650000013</v>
      </c>
      <c r="AD24" s="21">
        <f t="shared" ca="1" si="19"/>
        <v>883437.92000000097</v>
      </c>
      <c r="AE24" s="21">
        <f t="shared" ca="1" si="19"/>
        <v>0</v>
      </c>
      <c r="AF24" s="21">
        <f t="shared" ca="1" si="19"/>
        <v>246353.48</v>
      </c>
      <c r="AG24" s="21">
        <f t="shared" ca="1" si="19"/>
        <v>0</v>
      </c>
      <c r="AH24" s="21">
        <f t="shared" ca="1" si="19"/>
        <v>0</v>
      </c>
      <c r="AI24" s="21">
        <f t="shared" ca="1" si="19"/>
        <v>0</v>
      </c>
      <c r="AJ24" s="21">
        <f t="shared" ca="1" si="15"/>
        <v>2102945.9147024499</v>
      </c>
      <c r="AK24" s="21">
        <f t="shared" ca="1" si="15"/>
        <v>0</v>
      </c>
      <c r="AL24" s="21">
        <f t="shared" ca="1" si="15"/>
        <v>0</v>
      </c>
      <c r="AM24" s="21">
        <f t="shared" ca="1" si="15"/>
        <v>303144.65999999997</v>
      </c>
      <c r="AN24" s="21">
        <f t="shared" ca="1" si="15"/>
        <v>26190.48</v>
      </c>
      <c r="AO24" s="21">
        <f t="shared" ca="1" si="15"/>
        <v>0</v>
      </c>
      <c r="AP24" s="21">
        <f t="shared" ca="1" si="15"/>
        <v>763019.04</v>
      </c>
      <c r="AQ24" s="21">
        <f t="shared" ca="1" si="15"/>
        <v>0</v>
      </c>
      <c r="AR24" s="21">
        <f t="shared" ca="1" si="15"/>
        <v>0</v>
      </c>
      <c r="AS24" s="21">
        <f t="shared" ca="1" si="15"/>
        <v>0</v>
      </c>
      <c r="AT24" s="21">
        <f t="shared" ca="1" si="15"/>
        <v>84451039.569999903</v>
      </c>
      <c r="AU24" s="21">
        <f t="shared" ca="1" si="15"/>
        <v>4225757.74</v>
      </c>
      <c r="AV24" s="21">
        <f t="shared" ca="1" si="15"/>
        <v>4225655.0899999896</v>
      </c>
      <c r="AW24" s="21">
        <f t="shared" ca="1" si="15"/>
        <v>0</v>
      </c>
      <c r="AX24" s="21">
        <f t="shared" ca="1" si="15"/>
        <v>0</v>
      </c>
      <c r="AY24" s="21">
        <f t="shared" ca="1" si="15"/>
        <v>0</v>
      </c>
      <c r="AZ24" s="21">
        <f t="shared" ca="1" si="20"/>
        <v>0</v>
      </c>
      <c r="BA24" s="21">
        <f t="shared" ca="1" si="20"/>
        <v>0</v>
      </c>
      <c r="BB24" s="21">
        <f t="shared" ca="1" si="20"/>
        <v>0</v>
      </c>
      <c r="BC24" s="21">
        <f t="shared" ca="1" si="20"/>
        <v>0</v>
      </c>
      <c r="BD24" s="21">
        <f t="shared" ca="1" si="20"/>
        <v>5377642.5000000102</v>
      </c>
      <c r="BE24" s="21">
        <f t="shared" ca="1" si="20"/>
        <v>0</v>
      </c>
      <c r="BF24" s="21">
        <f t="shared" ca="1" si="20"/>
        <v>0</v>
      </c>
      <c r="BG24" s="21">
        <f t="shared" ca="1" si="20"/>
        <v>0</v>
      </c>
      <c r="BH24" s="21">
        <f t="shared" ca="1" si="20"/>
        <v>0</v>
      </c>
      <c r="BI24" s="21">
        <f t="shared" ca="1" si="20"/>
        <v>0</v>
      </c>
      <c r="BJ24" s="21">
        <f t="shared" ca="1" si="20"/>
        <v>0</v>
      </c>
      <c r="BK24" s="21">
        <f t="shared" ca="1" si="20"/>
        <v>0</v>
      </c>
      <c r="BL24" s="21">
        <f t="shared" ca="1" si="20"/>
        <v>0</v>
      </c>
      <c r="BM24" s="21">
        <f t="shared" ca="1" si="20"/>
        <v>0</v>
      </c>
      <c r="BN24" s="21">
        <f t="shared" ca="1" si="20"/>
        <v>97191.909999999902</v>
      </c>
      <c r="BO24" s="21">
        <f t="shared" ca="1" si="20"/>
        <v>0</v>
      </c>
      <c r="BP24" s="21">
        <f t="shared" ca="1" si="16"/>
        <v>28958552.689999603</v>
      </c>
      <c r="BQ24" s="21">
        <f t="shared" ca="1" si="16"/>
        <v>0</v>
      </c>
      <c r="BR24" s="21">
        <f t="shared" ca="1" si="16"/>
        <v>3749748.5700000003</v>
      </c>
      <c r="BS24" s="21">
        <f t="shared" ca="1" si="16"/>
        <v>8033826.5699999202</v>
      </c>
      <c r="BT24" s="21">
        <f t="shared" ca="1" si="16"/>
        <v>0</v>
      </c>
      <c r="BU24" s="21">
        <f t="shared" ca="1" si="16"/>
        <v>0</v>
      </c>
      <c r="BV24" s="21">
        <f t="shared" ca="1" si="16"/>
        <v>0</v>
      </c>
      <c r="BW24" s="21">
        <f t="shared" ca="1" si="16"/>
        <v>0</v>
      </c>
      <c r="BX24" s="21">
        <f t="shared" ca="1" si="16"/>
        <v>3838217.7356500002</v>
      </c>
      <c r="BY24" s="21">
        <f t="shared" ca="1" si="16"/>
        <v>0</v>
      </c>
      <c r="BZ24" s="21">
        <f t="shared" ca="1" si="16"/>
        <v>0</v>
      </c>
      <c r="CA24" s="21">
        <f t="shared" ca="1" si="16"/>
        <v>36198193.910949998</v>
      </c>
      <c r="CB24" s="21">
        <f t="shared" ca="1" si="16"/>
        <v>1185523364.2811</v>
      </c>
      <c r="CC24" s="21">
        <f t="shared" ca="1" si="16"/>
        <v>5549719.5060999999</v>
      </c>
      <c r="CD24" s="21">
        <f t="shared" ca="1" si="16"/>
        <v>368169408.92629999</v>
      </c>
      <c r="CE24" s="21">
        <f t="shared" ca="1" si="16"/>
        <v>0</v>
      </c>
      <c r="CF24" s="21">
        <f t="shared" ca="1" si="16"/>
        <v>0</v>
      </c>
      <c r="CG24" s="21">
        <f t="shared" ca="1" si="17"/>
        <v>8086222.6189000001</v>
      </c>
      <c r="CH24" s="21">
        <f t="shared" ca="1" si="17"/>
        <v>61564033.521299995</v>
      </c>
      <c r="CI24" s="21">
        <f t="shared" ca="1" si="17"/>
        <v>3096</v>
      </c>
      <c r="CJ24" s="22">
        <f ca="1">CK24+CL24+CM24+CP24</f>
        <v>171465216.91999701</v>
      </c>
      <c r="CK24" s="21">
        <f t="shared" ca="1" si="21"/>
        <v>3500</v>
      </c>
      <c r="CL24" s="21">
        <f t="shared" ca="1" si="21"/>
        <v>0</v>
      </c>
      <c r="CM24" s="22">
        <f ca="1">+CN24+CO24</f>
        <v>159071665.09999701</v>
      </c>
      <c r="CN24" s="21">
        <f t="shared" ca="1" si="22"/>
        <v>0</v>
      </c>
      <c r="CO24" s="21">
        <f t="shared" ca="1" si="22"/>
        <v>159071665.09999701</v>
      </c>
      <c r="CP24" s="22">
        <f ca="1">+CQ24+CR24</f>
        <v>12390051.82</v>
      </c>
      <c r="CQ24" s="21">
        <f t="shared" ca="1" si="23"/>
        <v>590132.81999999995</v>
      </c>
      <c r="CR24" s="21">
        <f t="shared" ca="1" si="23"/>
        <v>11799919</v>
      </c>
      <c r="CS24" s="21">
        <f t="shared" ca="1" si="23"/>
        <v>86525.32</v>
      </c>
      <c r="CT24" s="21">
        <f t="shared" ca="1" si="23"/>
        <v>0</v>
      </c>
      <c r="CU24" s="21">
        <f t="shared" ca="1" si="23"/>
        <v>0</v>
      </c>
      <c r="CV24" s="22">
        <f t="shared" ca="1" si="9"/>
        <v>2249434667.9749994</v>
      </c>
    </row>
    <row r="25" spans="1:100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2" ca="1" si="24">+E25+F25+G25</f>
        <v>1571.3600000000001</v>
      </c>
      <c r="E25" s="21">
        <f t="shared" ca="1" si="18"/>
        <v>1571.3600000000001</v>
      </c>
      <c r="F25" s="21">
        <f t="shared" ca="1" si="18"/>
        <v>0</v>
      </c>
      <c r="G25" s="21">
        <f t="shared" ca="1" si="18"/>
        <v>0</v>
      </c>
      <c r="H25" s="21">
        <f t="shared" ca="1" si="18"/>
        <v>0</v>
      </c>
      <c r="I25" s="21">
        <f t="shared" ca="1" si="18"/>
        <v>40488.350000000006</v>
      </c>
      <c r="J25" s="21">
        <f t="shared" ca="1" si="18"/>
        <v>0</v>
      </c>
      <c r="K25" s="21">
        <f t="shared" ca="1" si="18"/>
        <v>0</v>
      </c>
      <c r="L25" s="21">
        <f t="shared" ca="1" si="18"/>
        <v>0</v>
      </c>
      <c r="M25" s="21">
        <f t="shared" ca="1" si="18"/>
        <v>0</v>
      </c>
      <c r="N25" s="21">
        <f t="shared" ca="1" si="18"/>
        <v>0</v>
      </c>
      <c r="O25" s="21">
        <f t="shared" ca="1" si="18"/>
        <v>0</v>
      </c>
      <c r="P25" s="21">
        <f t="shared" ca="1" si="18"/>
        <v>0</v>
      </c>
      <c r="Q25" s="21">
        <f t="shared" ca="1" si="18"/>
        <v>0</v>
      </c>
      <c r="R25" s="21">
        <f t="shared" ca="1" si="18"/>
        <v>0</v>
      </c>
      <c r="S25" s="21">
        <f t="shared" ca="1" si="18"/>
        <v>0</v>
      </c>
      <c r="T25" s="21">
        <f t="shared" ca="1" si="18"/>
        <v>176023.53000000003</v>
      </c>
      <c r="U25" s="21">
        <f t="shared" ca="1" si="19"/>
        <v>0</v>
      </c>
      <c r="V25" s="21">
        <f t="shared" ca="1" si="19"/>
        <v>14933.06</v>
      </c>
      <c r="W25" s="21">
        <f t="shared" ca="1" si="19"/>
        <v>150476.82</v>
      </c>
      <c r="X25" s="21">
        <f t="shared" ca="1" si="19"/>
        <v>0</v>
      </c>
      <c r="Y25" s="21">
        <f t="shared" ca="1" si="19"/>
        <v>299.99</v>
      </c>
      <c r="Z25" s="21">
        <f t="shared" ca="1" si="19"/>
        <v>-319.97000000000003</v>
      </c>
      <c r="AA25" s="21">
        <f t="shared" ca="1" si="19"/>
        <v>0</v>
      </c>
      <c r="AB25" s="21">
        <f t="shared" ca="1" si="19"/>
        <v>0</v>
      </c>
      <c r="AC25" s="21">
        <f t="shared" ca="1" si="19"/>
        <v>65</v>
      </c>
      <c r="AD25" s="21">
        <f t="shared" ca="1" si="19"/>
        <v>4.5200000000000005</v>
      </c>
      <c r="AE25" s="21">
        <f t="shared" ca="1" si="19"/>
        <v>0</v>
      </c>
      <c r="AF25" s="21">
        <f t="shared" ca="1" si="19"/>
        <v>0</v>
      </c>
      <c r="AG25" s="21">
        <f t="shared" ca="1" si="19"/>
        <v>0</v>
      </c>
      <c r="AH25" s="21">
        <f t="shared" ca="1" si="19"/>
        <v>0</v>
      </c>
      <c r="AI25" s="21">
        <f t="shared" ca="1" si="19"/>
        <v>0</v>
      </c>
      <c r="AJ25" s="21">
        <f t="shared" ca="1" si="15"/>
        <v>0</v>
      </c>
      <c r="AK25" s="21">
        <f t="shared" ca="1" si="15"/>
        <v>0</v>
      </c>
      <c r="AL25" s="21">
        <f t="shared" ca="1" si="15"/>
        <v>0</v>
      </c>
      <c r="AM25" s="21">
        <f t="shared" ca="1" si="15"/>
        <v>0</v>
      </c>
      <c r="AN25" s="21">
        <f t="shared" ca="1" si="15"/>
        <v>0</v>
      </c>
      <c r="AO25" s="21">
        <f t="shared" ca="1" si="15"/>
        <v>0</v>
      </c>
      <c r="AP25" s="21">
        <f t="shared" ca="1" si="15"/>
        <v>0.05</v>
      </c>
      <c r="AQ25" s="21">
        <f t="shared" ca="1" si="15"/>
        <v>0</v>
      </c>
      <c r="AR25" s="21">
        <f t="shared" ca="1" si="15"/>
        <v>0</v>
      </c>
      <c r="AS25" s="21">
        <f t="shared" ca="1" si="15"/>
        <v>0</v>
      </c>
      <c r="AT25" s="21">
        <f t="shared" ca="1" si="15"/>
        <v>23051.14</v>
      </c>
      <c r="AU25" s="21">
        <f t="shared" ca="1" si="15"/>
        <v>37.11</v>
      </c>
      <c r="AV25" s="21">
        <f t="shared" ca="1" si="15"/>
        <v>70.59</v>
      </c>
      <c r="AW25" s="21">
        <f t="shared" ca="1" si="15"/>
        <v>0</v>
      </c>
      <c r="AX25" s="21">
        <f t="shared" ca="1" si="15"/>
        <v>3.82</v>
      </c>
      <c r="AY25" s="21">
        <f t="shared" ca="1" si="15"/>
        <v>0</v>
      </c>
      <c r="AZ25" s="21">
        <f t="shared" ca="1" si="20"/>
        <v>0</v>
      </c>
      <c r="BA25" s="21">
        <f t="shared" ca="1" si="20"/>
        <v>0</v>
      </c>
      <c r="BB25" s="21">
        <f t="shared" ca="1" si="20"/>
        <v>0</v>
      </c>
      <c r="BC25" s="21">
        <f t="shared" ca="1" si="20"/>
        <v>0</v>
      </c>
      <c r="BD25" s="21">
        <f t="shared" ca="1" si="20"/>
        <v>2485.4300000000003</v>
      </c>
      <c r="BE25" s="21">
        <f t="shared" ca="1" si="20"/>
        <v>0</v>
      </c>
      <c r="BF25" s="21">
        <f t="shared" ca="1" si="20"/>
        <v>0</v>
      </c>
      <c r="BG25" s="21">
        <f t="shared" ca="1" si="20"/>
        <v>0</v>
      </c>
      <c r="BH25" s="21">
        <f t="shared" ca="1" si="20"/>
        <v>0</v>
      </c>
      <c r="BI25" s="21">
        <f t="shared" ca="1" si="20"/>
        <v>0</v>
      </c>
      <c r="BJ25" s="21">
        <f t="shared" ca="1" si="20"/>
        <v>0</v>
      </c>
      <c r="BK25" s="21">
        <f t="shared" ca="1" si="20"/>
        <v>0</v>
      </c>
      <c r="BL25" s="21">
        <f t="shared" ca="1" si="20"/>
        <v>0</v>
      </c>
      <c r="BM25" s="21">
        <f t="shared" ca="1" si="20"/>
        <v>0</v>
      </c>
      <c r="BN25" s="21">
        <f t="shared" ca="1" si="20"/>
        <v>214.46</v>
      </c>
      <c r="BO25" s="21">
        <f t="shared" ca="1" si="20"/>
        <v>0</v>
      </c>
      <c r="BP25" s="21">
        <f t="shared" ca="1" si="16"/>
        <v>39.76</v>
      </c>
      <c r="BQ25" s="21">
        <f t="shared" ca="1" si="16"/>
        <v>16530.55</v>
      </c>
      <c r="BR25" s="21">
        <f t="shared" ca="1" si="16"/>
        <v>397288.52</v>
      </c>
      <c r="BS25" s="21">
        <f t="shared" ca="1" si="16"/>
        <v>1065</v>
      </c>
      <c r="BT25" s="21">
        <f t="shared" ca="1" si="16"/>
        <v>0</v>
      </c>
      <c r="BU25" s="21">
        <f t="shared" ca="1" si="16"/>
        <v>0</v>
      </c>
      <c r="BV25" s="21">
        <f t="shared" ca="1" si="16"/>
        <v>0</v>
      </c>
      <c r="BW25" s="21">
        <f t="shared" ca="1" si="16"/>
        <v>0</v>
      </c>
      <c r="BX25" s="21">
        <f t="shared" ca="1" si="16"/>
        <v>0</v>
      </c>
      <c r="BY25" s="21">
        <f t="shared" ca="1" si="16"/>
        <v>0</v>
      </c>
      <c r="BZ25" s="21">
        <f t="shared" ca="1" si="16"/>
        <v>0</v>
      </c>
      <c r="CA25" s="21">
        <f t="shared" ca="1" si="16"/>
        <v>0</v>
      </c>
      <c r="CB25" s="21">
        <f t="shared" ca="1" si="16"/>
        <v>0</v>
      </c>
      <c r="CC25" s="21">
        <f t="shared" ca="1" si="16"/>
        <v>0</v>
      </c>
      <c r="CD25" s="21">
        <f t="shared" ca="1" si="16"/>
        <v>0</v>
      </c>
      <c r="CE25" s="21">
        <f t="shared" ca="1" si="16"/>
        <v>0</v>
      </c>
      <c r="CF25" s="21">
        <f t="shared" ca="1" si="16"/>
        <v>0</v>
      </c>
      <c r="CG25" s="21">
        <f t="shared" ca="1" si="17"/>
        <v>0</v>
      </c>
      <c r="CH25" s="21">
        <f t="shared" ca="1" si="17"/>
        <v>0</v>
      </c>
      <c r="CI25" s="21">
        <f t="shared" ca="1" si="17"/>
        <v>0</v>
      </c>
      <c r="CJ25" s="22">
        <f t="shared" ref="CJ25:CJ72" ca="1" si="25">CK25+CL25+CM25+CP25</f>
        <v>38990.110000000044</v>
      </c>
      <c r="CK25" s="21">
        <f t="shared" ca="1" si="21"/>
        <v>0</v>
      </c>
      <c r="CL25" s="21">
        <f t="shared" ca="1" si="21"/>
        <v>4477.5</v>
      </c>
      <c r="CM25" s="22">
        <f t="shared" ref="CM25:CM72" ca="1" si="26">+CN25+CO25</f>
        <v>364712.35000000003</v>
      </c>
      <c r="CN25" s="21">
        <f t="shared" ca="1" si="22"/>
        <v>-4341.01</v>
      </c>
      <c r="CO25" s="21">
        <f t="shared" ca="1" si="22"/>
        <v>369053.36000000004</v>
      </c>
      <c r="CP25" s="22">
        <f t="shared" ref="CP25:CP72" ca="1" si="27">+CQ25+CR25</f>
        <v>-330199.74</v>
      </c>
      <c r="CQ25" s="21">
        <f t="shared" ca="1" si="23"/>
        <v>0</v>
      </c>
      <c r="CR25" s="21">
        <f t="shared" ca="1" si="23"/>
        <v>-330199.74</v>
      </c>
      <c r="CS25" s="21">
        <f t="shared" ca="1" si="23"/>
        <v>3571.11</v>
      </c>
      <c r="CT25" s="21">
        <f t="shared" ca="1" si="23"/>
        <v>0</v>
      </c>
      <c r="CU25" s="21">
        <f t="shared" ca="1" si="23"/>
        <v>0</v>
      </c>
      <c r="CV25" s="22">
        <f t="shared" ca="1" si="9"/>
        <v>866890.31</v>
      </c>
    </row>
    <row r="26" spans="1:100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24"/>
        <v>389207698.92605644</v>
      </c>
      <c r="E26" s="21">
        <f t="shared" ca="1" si="18"/>
        <v>2111578.2821434983</v>
      </c>
      <c r="F26" s="21">
        <f t="shared" ca="1" si="18"/>
        <v>372833477.37626112</v>
      </c>
      <c r="G26" s="21">
        <f t="shared" ca="1" si="18"/>
        <v>14262643.267651852</v>
      </c>
      <c r="H26" s="21">
        <f t="shared" ca="1" si="18"/>
        <v>121.89000424</v>
      </c>
      <c r="I26" s="21">
        <f t="shared" ca="1" si="18"/>
        <v>1054087.0699825</v>
      </c>
      <c r="J26" s="21">
        <f t="shared" ca="1" si="18"/>
        <v>0</v>
      </c>
      <c r="K26" s="21">
        <f t="shared" ca="1" si="18"/>
        <v>0</v>
      </c>
      <c r="L26" s="21">
        <f t="shared" ca="1" si="18"/>
        <v>0</v>
      </c>
      <c r="M26" s="21">
        <f t="shared" ca="1" si="18"/>
        <v>0</v>
      </c>
      <c r="N26" s="21">
        <f t="shared" ca="1" si="18"/>
        <v>0</v>
      </c>
      <c r="O26" s="21">
        <f t="shared" ca="1" si="18"/>
        <v>7068262.0797187388</v>
      </c>
      <c r="P26" s="21">
        <f t="shared" ca="1" si="18"/>
        <v>0</v>
      </c>
      <c r="Q26" s="21">
        <f t="shared" ca="1" si="18"/>
        <v>65742.989801999996</v>
      </c>
      <c r="R26" s="21">
        <f t="shared" ca="1" si="18"/>
        <v>0</v>
      </c>
      <c r="S26" s="21">
        <f t="shared" ca="1" si="18"/>
        <v>0</v>
      </c>
      <c r="T26" s="21">
        <f t="shared" ca="1" si="18"/>
        <v>219446740.80534509</v>
      </c>
      <c r="U26" s="21">
        <f t="shared" ca="1" si="19"/>
        <v>15454076.031762002</v>
      </c>
      <c r="V26" s="21">
        <f t="shared" ca="1" si="19"/>
        <v>1017265.1381624734</v>
      </c>
      <c r="W26" s="21">
        <f t="shared" ca="1" si="19"/>
        <v>7052340.5727362884</v>
      </c>
      <c r="X26" s="21">
        <f t="shared" ca="1" si="19"/>
        <v>0</v>
      </c>
      <c r="Y26" s="21">
        <f t="shared" ca="1" si="19"/>
        <v>135351.53707200001</v>
      </c>
      <c r="Z26" s="21">
        <f t="shared" ca="1" si="19"/>
        <v>5244284.9758086856</v>
      </c>
      <c r="AA26" s="21">
        <f t="shared" ca="1" si="19"/>
        <v>0</v>
      </c>
      <c r="AB26" s="21">
        <f t="shared" ca="1" si="19"/>
        <v>0</v>
      </c>
      <c r="AC26" s="21">
        <f t="shared" ca="1" si="19"/>
        <v>40841.859014932998</v>
      </c>
      <c r="AD26" s="21">
        <f t="shared" ca="1" si="19"/>
        <v>216238.21518580141</v>
      </c>
      <c r="AE26" s="21">
        <f t="shared" ca="1" si="19"/>
        <v>0</v>
      </c>
      <c r="AF26" s="21">
        <f t="shared" ca="1" si="19"/>
        <v>0</v>
      </c>
      <c r="AG26" s="21">
        <f t="shared" ca="1" si="19"/>
        <v>0</v>
      </c>
      <c r="AH26" s="21">
        <f t="shared" ca="1" si="19"/>
        <v>0</v>
      </c>
      <c r="AI26" s="21">
        <f t="shared" ca="1" si="19"/>
        <v>0</v>
      </c>
      <c r="AJ26" s="21">
        <f t="shared" ca="1" si="15"/>
        <v>1544093.09</v>
      </c>
      <c r="AK26" s="21">
        <f t="shared" ca="1" si="15"/>
        <v>0</v>
      </c>
      <c r="AL26" s="21">
        <f t="shared" ca="1" si="15"/>
        <v>0</v>
      </c>
      <c r="AM26" s="21">
        <f t="shared" ca="1" si="15"/>
        <v>28500</v>
      </c>
      <c r="AN26" s="21">
        <f t="shared" ca="1" si="15"/>
        <v>0</v>
      </c>
      <c r="AO26" s="21">
        <f t="shared" ca="1" si="15"/>
        <v>0</v>
      </c>
      <c r="AP26" s="21">
        <f t="shared" ca="1" si="15"/>
        <v>20735.795321099999</v>
      </c>
      <c r="AQ26" s="21">
        <f t="shared" ca="1" si="15"/>
        <v>0</v>
      </c>
      <c r="AR26" s="21">
        <f t="shared" ca="1" si="15"/>
        <v>0</v>
      </c>
      <c r="AS26" s="21">
        <f t="shared" ca="1" si="15"/>
        <v>0</v>
      </c>
      <c r="AT26" s="21">
        <f t="shared" ca="1" si="15"/>
        <v>0</v>
      </c>
      <c r="AU26" s="21">
        <f t="shared" ca="1" si="15"/>
        <v>0</v>
      </c>
      <c r="AV26" s="21">
        <f t="shared" ca="1" si="15"/>
        <v>0</v>
      </c>
      <c r="AW26" s="21">
        <f t="shared" ca="1" si="15"/>
        <v>0</v>
      </c>
      <c r="AX26" s="21">
        <f t="shared" ca="1" si="15"/>
        <v>0</v>
      </c>
      <c r="AY26" s="21">
        <f t="shared" ca="1" si="15"/>
        <v>0</v>
      </c>
      <c r="AZ26" s="21">
        <f t="shared" ca="1" si="20"/>
        <v>0</v>
      </c>
      <c r="BA26" s="21">
        <f t="shared" ca="1" si="20"/>
        <v>0</v>
      </c>
      <c r="BB26" s="21">
        <f t="shared" ca="1" si="20"/>
        <v>0</v>
      </c>
      <c r="BC26" s="21">
        <f t="shared" ca="1" si="20"/>
        <v>0</v>
      </c>
      <c r="BD26" s="21">
        <f t="shared" ca="1" si="20"/>
        <v>151649.42120514152</v>
      </c>
      <c r="BE26" s="21">
        <f t="shared" ca="1" si="20"/>
        <v>0</v>
      </c>
      <c r="BF26" s="21">
        <f t="shared" ca="1" si="20"/>
        <v>0</v>
      </c>
      <c r="BG26" s="21">
        <f t="shared" ca="1" si="20"/>
        <v>0</v>
      </c>
      <c r="BH26" s="21">
        <f t="shared" ca="1" si="20"/>
        <v>0</v>
      </c>
      <c r="BI26" s="21">
        <f t="shared" ca="1" si="20"/>
        <v>0</v>
      </c>
      <c r="BJ26" s="21">
        <f t="shared" ca="1" si="20"/>
        <v>0</v>
      </c>
      <c r="BK26" s="21">
        <f t="shared" ca="1" si="20"/>
        <v>0</v>
      </c>
      <c r="BL26" s="21">
        <f t="shared" ca="1" si="20"/>
        <v>0</v>
      </c>
      <c r="BM26" s="21">
        <f t="shared" ca="1" si="20"/>
        <v>0</v>
      </c>
      <c r="BN26" s="21">
        <f t="shared" ca="1" si="20"/>
        <v>5337.4401125292989</v>
      </c>
      <c r="BO26" s="21">
        <f t="shared" ca="1" si="20"/>
        <v>0</v>
      </c>
      <c r="BP26" s="21">
        <f t="shared" ca="1" si="16"/>
        <v>5354550.5499999989</v>
      </c>
      <c r="BQ26" s="21">
        <f t="shared" ca="1" si="16"/>
        <v>0</v>
      </c>
      <c r="BR26" s="21">
        <f t="shared" ca="1" si="16"/>
        <v>13881355.008265596</v>
      </c>
      <c r="BS26" s="21">
        <f t="shared" ca="1" si="16"/>
        <v>3055808.035979284</v>
      </c>
      <c r="BT26" s="21">
        <f t="shared" ca="1" si="16"/>
        <v>0</v>
      </c>
      <c r="BU26" s="21">
        <f t="shared" ca="1" si="16"/>
        <v>0</v>
      </c>
      <c r="BV26" s="21">
        <f t="shared" ca="1" si="16"/>
        <v>0</v>
      </c>
      <c r="BW26" s="21">
        <f t="shared" ca="1" si="16"/>
        <v>0</v>
      </c>
      <c r="BX26" s="21">
        <f t="shared" ca="1" si="16"/>
        <v>0</v>
      </c>
      <c r="BY26" s="21">
        <f t="shared" ca="1" si="16"/>
        <v>0</v>
      </c>
      <c r="BZ26" s="21">
        <f t="shared" ca="1" si="16"/>
        <v>0</v>
      </c>
      <c r="CA26" s="21">
        <f t="shared" ca="1" si="16"/>
        <v>0</v>
      </c>
      <c r="CB26" s="21">
        <f t="shared" ca="1" si="16"/>
        <v>0</v>
      </c>
      <c r="CC26" s="21">
        <f t="shared" ca="1" si="16"/>
        <v>0</v>
      </c>
      <c r="CD26" s="21">
        <f t="shared" ca="1" si="16"/>
        <v>0</v>
      </c>
      <c r="CE26" s="21">
        <f t="shared" ca="1" si="16"/>
        <v>0</v>
      </c>
      <c r="CF26" s="21">
        <f t="shared" ca="1" si="16"/>
        <v>0</v>
      </c>
      <c r="CG26" s="21">
        <f t="shared" ca="1" si="17"/>
        <v>0</v>
      </c>
      <c r="CH26" s="21">
        <f t="shared" ca="1" si="17"/>
        <v>0</v>
      </c>
      <c r="CI26" s="21">
        <f t="shared" ca="1" si="17"/>
        <v>0</v>
      </c>
      <c r="CJ26" s="22">
        <f t="shared" ca="1" si="25"/>
        <v>147683238.1388976</v>
      </c>
      <c r="CK26" s="21">
        <f t="shared" ca="1" si="21"/>
        <v>4500</v>
      </c>
      <c r="CL26" s="21">
        <f t="shared" ca="1" si="21"/>
        <v>4252.5</v>
      </c>
      <c r="CM26" s="22">
        <f t="shared" ca="1" si="26"/>
        <v>37468107.389999926</v>
      </c>
      <c r="CN26" s="21">
        <f t="shared" ca="1" si="22"/>
        <v>496963.29999999987</v>
      </c>
      <c r="CO26" s="21">
        <f t="shared" ca="1" si="22"/>
        <v>36971144.089999929</v>
      </c>
      <c r="CP26" s="22">
        <f t="shared" ca="1" si="27"/>
        <v>110206378.24889769</v>
      </c>
      <c r="CQ26" s="21">
        <f t="shared" ca="1" si="23"/>
        <v>4281324.7600000007</v>
      </c>
      <c r="CR26" s="21">
        <f t="shared" ca="1" si="23"/>
        <v>105925053.48889768</v>
      </c>
      <c r="CS26" s="21">
        <f t="shared" ca="1" si="23"/>
        <v>413702.85000000027</v>
      </c>
      <c r="CT26" s="21">
        <f t="shared" ca="1" si="23"/>
        <v>0</v>
      </c>
      <c r="CU26" s="21">
        <f t="shared" ca="1" si="23"/>
        <v>0</v>
      </c>
      <c r="CV26" s="22">
        <f t="shared" ca="1" si="9"/>
        <v>818142022.42043245</v>
      </c>
    </row>
    <row r="27" spans="1:100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24"/>
        <v>62311</v>
      </c>
      <c r="E27" s="21">
        <f t="shared" ca="1" si="18"/>
        <v>56076.53</v>
      </c>
      <c r="F27" s="21">
        <f t="shared" ca="1" si="18"/>
        <v>6234.47</v>
      </c>
      <c r="G27" s="21">
        <f t="shared" ca="1" si="18"/>
        <v>0</v>
      </c>
      <c r="H27" s="21">
        <f t="shared" ca="1" si="18"/>
        <v>0</v>
      </c>
      <c r="I27" s="21">
        <f t="shared" ca="1" si="18"/>
        <v>396310.74</v>
      </c>
      <c r="J27" s="21">
        <f t="shared" ca="1" si="18"/>
        <v>0</v>
      </c>
      <c r="K27" s="21">
        <f t="shared" ca="1" si="18"/>
        <v>1693286.61</v>
      </c>
      <c r="L27" s="21">
        <f t="shared" ca="1" si="18"/>
        <v>0</v>
      </c>
      <c r="M27" s="21">
        <f t="shared" ca="1" si="18"/>
        <v>0</v>
      </c>
      <c r="N27" s="21">
        <f t="shared" ca="1" si="18"/>
        <v>0</v>
      </c>
      <c r="O27" s="21">
        <f t="shared" ca="1" si="18"/>
        <v>0</v>
      </c>
      <c r="P27" s="21">
        <f t="shared" ca="1" si="18"/>
        <v>9889585.0700000003</v>
      </c>
      <c r="Q27" s="21">
        <f t="shared" ca="1" si="18"/>
        <v>0</v>
      </c>
      <c r="R27" s="21">
        <f t="shared" ca="1" si="18"/>
        <v>0</v>
      </c>
      <c r="S27" s="21">
        <f t="shared" ca="1" si="18"/>
        <v>0</v>
      </c>
      <c r="T27" s="21">
        <f t="shared" ca="1" si="18"/>
        <v>2377637.2599999998</v>
      </c>
      <c r="U27" s="21">
        <f t="shared" ca="1" si="19"/>
        <v>0</v>
      </c>
      <c r="V27" s="21">
        <f t="shared" ca="1" si="19"/>
        <v>1091550.82</v>
      </c>
      <c r="W27" s="21">
        <f t="shared" ca="1" si="19"/>
        <v>4256928.41</v>
      </c>
      <c r="X27" s="21">
        <f t="shared" ca="1" si="19"/>
        <v>0</v>
      </c>
      <c r="Y27" s="21">
        <f t="shared" ca="1" si="19"/>
        <v>13369.95</v>
      </c>
      <c r="Z27" s="21">
        <f t="shared" ca="1" si="19"/>
        <v>6840.82</v>
      </c>
      <c r="AA27" s="21">
        <f t="shared" ca="1" si="19"/>
        <v>0</v>
      </c>
      <c r="AB27" s="21">
        <f t="shared" ca="1" si="19"/>
        <v>0</v>
      </c>
      <c r="AC27" s="21">
        <f t="shared" ca="1" si="19"/>
        <v>834.39</v>
      </c>
      <c r="AD27" s="21">
        <f t="shared" ca="1" si="19"/>
        <v>1350</v>
      </c>
      <c r="AE27" s="21">
        <f t="shared" ca="1" si="19"/>
        <v>0</v>
      </c>
      <c r="AF27" s="21">
        <f t="shared" ca="1" si="19"/>
        <v>0</v>
      </c>
      <c r="AG27" s="21">
        <f t="shared" ca="1" si="19"/>
        <v>0</v>
      </c>
      <c r="AH27" s="21">
        <f t="shared" ca="1" si="19"/>
        <v>0</v>
      </c>
      <c r="AI27" s="21">
        <f t="shared" ca="1" si="19"/>
        <v>0</v>
      </c>
      <c r="AJ27" s="21">
        <f t="shared" ca="1" si="15"/>
        <v>0</v>
      </c>
      <c r="AK27" s="21">
        <f t="shared" ca="1" si="15"/>
        <v>0</v>
      </c>
      <c r="AL27" s="21">
        <f t="shared" ca="1" si="15"/>
        <v>0</v>
      </c>
      <c r="AM27" s="21">
        <f t="shared" ca="1" si="15"/>
        <v>235498.73</v>
      </c>
      <c r="AN27" s="21">
        <f t="shared" ca="1" si="15"/>
        <v>0</v>
      </c>
      <c r="AO27" s="21">
        <f t="shared" ca="1" si="15"/>
        <v>0</v>
      </c>
      <c r="AP27" s="21">
        <f t="shared" ca="1" si="15"/>
        <v>2420</v>
      </c>
      <c r="AQ27" s="21">
        <f t="shared" ca="1" si="15"/>
        <v>0</v>
      </c>
      <c r="AR27" s="21">
        <f t="shared" ca="1" si="15"/>
        <v>0</v>
      </c>
      <c r="AS27" s="21">
        <f t="shared" ca="1" si="15"/>
        <v>0</v>
      </c>
      <c r="AT27" s="21">
        <f t="shared" ca="1" si="15"/>
        <v>1529572.03</v>
      </c>
      <c r="AU27" s="21">
        <f t="shared" ca="1" si="15"/>
        <v>475.69</v>
      </c>
      <c r="AV27" s="21">
        <f t="shared" ca="1" si="15"/>
        <v>818.51</v>
      </c>
      <c r="AW27" s="21">
        <f t="shared" ca="1" si="15"/>
        <v>0</v>
      </c>
      <c r="AX27" s="21">
        <f t="shared" ca="1" si="15"/>
        <v>802.31</v>
      </c>
      <c r="AY27" s="21">
        <f t="shared" ca="1" si="15"/>
        <v>0</v>
      </c>
      <c r="AZ27" s="21">
        <f t="shared" ca="1" si="20"/>
        <v>0</v>
      </c>
      <c r="BA27" s="21">
        <f t="shared" ca="1" si="20"/>
        <v>0</v>
      </c>
      <c r="BB27" s="21">
        <f t="shared" ca="1" si="20"/>
        <v>0</v>
      </c>
      <c r="BC27" s="21">
        <f t="shared" ca="1" si="20"/>
        <v>0</v>
      </c>
      <c r="BD27" s="21">
        <f t="shared" ca="1" si="20"/>
        <v>412728.99</v>
      </c>
      <c r="BE27" s="21">
        <f t="shared" ca="1" si="20"/>
        <v>96</v>
      </c>
      <c r="BF27" s="21">
        <f t="shared" ca="1" si="20"/>
        <v>0</v>
      </c>
      <c r="BG27" s="21">
        <f t="shared" ca="1" si="20"/>
        <v>0</v>
      </c>
      <c r="BH27" s="21">
        <f t="shared" ca="1" si="20"/>
        <v>0</v>
      </c>
      <c r="BI27" s="21">
        <f t="shared" ca="1" si="20"/>
        <v>0</v>
      </c>
      <c r="BJ27" s="21">
        <f t="shared" ca="1" si="20"/>
        <v>0</v>
      </c>
      <c r="BK27" s="21">
        <f t="shared" ca="1" si="20"/>
        <v>0</v>
      </c>
      <c r="BL27" s="21">
        <f t="shared" ca="1" si="20"/>
        <v>0</v>
      </c>
      <c r="BM27" s="21">
        <f t="shared" ca="1" si="20"/>
        <v>0</v>
      </c>
      <c r="BN27" s="21">
        <f t="shared" ca="1" si="20"/>
        <v>35863.89</v>
      </c>
      <c r="BO27" s="21">
        <f t="shared" ca="1" si="20"/>
        <v>0</v>
      </c>
      <c r="BP27" s="21">
        <f t="shared" ca="1" si="16"/>
        <v>254.83</v>
      </c>
      <c r="BQ27" s="21">
        <f t="shared" ca="1" si="16"/>
        <v>0</v>
      </c>
      <c r="BR27" s="21">
        <f t="shared" ca="1" si="16"/>
        <v>0</v>
      </c>
      <c r="BS27" s="21">
        <f t="shared" ca="1" si="16"/>
        <v>342580.74</v>
      </c>
      <c r="BT27" s="21">
        <f t="shared" ca="1" si="16"/>
        <v>0</v>
      </c>
      <c r="BU27" s="21">
        <f t="shared" ca="1" si="16"/>
        <v>0</v>
      </c>
      <c r="BV27" s="21">
        <f t="shared" ca="1" si="16"/>
        <v>0</v>
      </c>
      <c r="BW27" s="21">
        <f t="shared" ca="1" si="16"/>
        <v>0</v>
      </c>
      <c r="BX27" s="21">
        <f t="shared" ca="1" si="16"/>
        <v>0</v>
      </c>
      <c r="BY27" s="21">
        <f t="shared" ca="1" si="16"/>
        <v>0</v>
      </c>
      <c r="BZ27" s="21">
        <f t="shared" ca="1" si="16"/>
        <v>0</v>
      </c>
      <c r="CA27" s="21">
        <f t="shared" ca="1" si="16"/>
        <v>0</v>
      </c>
      <c r="CB27" s="21">
        <f t="shared" ca="1" si="16"/>
        <v>37409.550000000003</v>
      </c>
      <c r="CC27" s="21">
        <f t="shared" ca="1" si="16"/>
        <v>0</v>
      </c>
      <c r="CD27" s="21">
        <f t="shared" ca="1" si="16"/>
        <v>0</v>
      </c>
      <c r="CE27" s="21">
        <f t="shared" ca="1" si="16"/>
        <v>0</v>
      </c>
      <c r="CF27" s="21">
        <f t="shared" ca="1" si="16"/>
        <v>0</v>
      </c>
      <c r="CG27" s="21">
        <f t="shared" ca="1" si="17"/>
        <v>0</v>
      </c>
      <c r="CH27" s="21">
        <f t="shared" ca="1" si="17"/>
        <v>0</v>
      </c>
      <c r="CI27" s="21">
        <f t="shared" ca="1" si="17"/>
        <v>16900</v>
      </c>
      <c r="CJ27" s="22">
        <f t="shared" ca="1" si="25"/>
        <v>701045534.45999992</v>
      </c>
      <c r="CK27" s="21">
        <f t="shared" ca="1" si="21"/>
        <v>0</v>
      </c>
      <c r="CL27" s="21">
        <f t="shared" ca="1" si="21"/>
        <v>0</v>
      </c>
      <c r="CM27" s="22">
        <f t="shared" ca="1" si="26"/>
        <v>1770863.53</v>
      </c>
      <c r="CN27" s="21">
        <f t="shared" ca="1" si="22"/>
        <v>0</v>
      </c>
      <c r="CO27" s="21">
        <f t="shared" ca="1" si="22"/>
        <v>1770863.53</v>
      </c>
      <c r="CP27" s="22">
        <f t="shared" ca="1" si="27"/>
        <v>699274670.92999995</v>
      </c>
      <c r="CQ27" s="21">
        <f t="shared" ca="1" si="23"/>
        <v>0</v>
      </c>
      <c r="CR27" s="21">
        <f t="shared" ca="1" si="23"/>
        <v>699274670.92999995</v>
      </c>
      <c r="CS27" s="21">
        <f t="shared" ca="1" si="23"/>
        <v>411786.68</v>
      </c>
      <c r="CT27" s="21">
        <f t="shared" ca="1" si="23"/>
        <v>0</v>
      </c>
      <c r="CU27" s="21">
        <f t="shared" ca="1" si="23"/>
        <v>0</v>
      </c>
      <c r="CV27" s="22">
        <f t="shared" ca="1" si="9"/>
        <v>723862747.4799999</v>
      </c>
    </row>
    <row r="28" spans="1:100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24"/>
        <v>7938579.3399999999</v>
      </c>
      <c r="E28" s="21">
        <f t="shared" ca="1" si="18"/>
        <v>335548.83</v>
      </c>
      <c r="F28" s="21">
        <f t="shared" ca="1" si="18"/>
        <v>671650.1</v>
      </c>
      <c r="G28" s="21">
        <f t="shared" ca="1" si="18"/>
        <v>6931380.4100000001</v>
      </c>
      <c r="H28" s="21">
        <f t="shared" ca="1" si="18"/>
        <v>0</v>
      </c>
      <c r="I28" s="21">
        <f t="shared" ca="1" si="18"/>
        <v>20292.599999999999</v>
      </c>
      <c r="J28" s="21">
        <f t="shared" ca="1" si="18"/>
        <v>0</v>
      </c>
      <c r="K28" s="21">
        <f t="shared" ca="1" si="18"/>
        <v>0</v>
      </c>
      <c r="L28" s="21">
        <f t="shared" ca="1" si="18"/>
        <v>0</v>
      </c>
      <c r="M28" s="21">
        <f t="shared" ca="1" si="18"/>
        <v>0</v>
      </c>
      <c r="N28" s="21">
        <f t="shared" ca="1" si="18"/>
        <v>0</v>
      </c>
      <c r="O28" s="21">
        <f t="shared" ca="1" si="18"/>
        <v>391546.02</v>
      </c>
      <c r="P28" s="21">
        <f t="shared" ca="1" si="18"/>
        <v>0</v>
      </c>
      <c r="Q28" s="21">
        <f t="shared" ca="1" si="18"/>
        <v>0</v>
      </c>
      <c r="R28" s="21">
        <f t="shared" ca="1" si="18"/>
        <v>0</v>
      </c>
      <c r="S28" s="21">
        <f t="shared" ca="1" si="18"/>
        <v>0</v>
      </c>
      <c r="T28" s="21">
        <f t="shared" ca="1" si="18"/>
        <v>0</v>
      </c>
      <c r="U28" s="21">
        <f t="shared" ca="1" si="19"/>
        <v>0</v>
      </c>
      <c r="V28" s="21">
        <f t="shared" ca="1" si="19"/>
        <v>15941.21</v>
      </c>
      <c r="W28" s="21">
        <f t="shared" ca="1" si="19"/>
        <v>198304.21</v>
      </c>
      <c r="X28" s="21">
        <f t="shared" ca="1" si="19"/>
        <v>0</v>
      </c>
      <c r="Y28" s="21">
        <f t="shared" ca="1" si="19"/>
        <v>106181.82</v>
      </c>
      <c r="Z28" s="21">
        <f t="shared" ca="1" si="19"/>
        <v>3851759.9</v>
      </c>
      <c r="AA28" s="21">
        <f t="shared" ca="1" si="19"/>
        <v>0</v>
      </c>
      <c r="AB28" s="21">
        <f t="shared" ca="1" si="19"/>
        <v>0</v>
      </c>
      <c r="AC28" s="21">
        <f t="shared" ca="1" si="19"/>
        <v>0</v>
      </c>
      <c r="AD28" s="21">
        <f t="shared" ca="1" si="19"/>
        <v>59.58</v>
      </c>
      <c r="AE28" s="21">
        <f t="shared" ca="1" si="19"/>
        <v>0</v>
      </c>
      <c r="AF28" s="21">
        <f t="shared" ca="1" si="19"/>
        <v>0</v>
      </c>
      <c r="AG28" s="21">
        <f t="shared" ca="1" si="19"/>
        <v>0</v>
      </c>
      <c r="AH28" s="21">
        <f t="shared" ca="1" si="19"/>
        <v>0</v>
      </c>
      <c r="AI28" s="21">
        <f t="shared" ca="1" si="19"/>
        <v>0</v>
      </c>
      <c r="AJ28" s="21">
        <f t="shared" ca="1" si="15"/>
        <v>1319385.95</v>
      </c>
      <c r="AK28" s="21">
        <f t="shared" ca="1" si="15"/>
        <v>0</v>
      </c>
      <c r="AL28" s="21">
        <f t="shared" ca="1" si="15"/>
        <v>0</v>
      </c>
      <c r="AM28" s="21">
        <f t="shared" ca="1" si="15"/>
        <v>74318.100000000006</v>
      </c>
      <c r="AN28" s="21">
        <f t="shared" ca="1" si="15"/>
        <v>0</v>
      </c>
      <c r="AO28" s="21">
        <f t="shared" ca="1" si="15"/>
        <v>0</v>
      </c>
      <c r="AP28" s="21">
        <f t="shared" ca="1" si="15"/>
        <v>0</v>
      </c>
      <c r="AQ28" s="21">
        <f t="shared" ca="1" si="15"/>
        <v>0</v>
      </c>
      <c r="AR28" s="21">
        <f t="shared" ca="1" si="15"/>
        <v>0</v>
      </c>
      <c r="AS28" s="21">
        <f t="shared" ca="1" si="15"/>
        <v>0</v>
      </c>
      <c r="AT28" s="21">
        <f t="shared" ca="1" si="15"/>
        <v>0</v>
      </c>
      <c r="AU28" s="21">
        <f t="shared" ca="1" si="15"/>
        <v>0</v>
      </c>
      <c r="AV28" s="21">
        <f t="shared" ca="1" si="15"/>
        <v>0</v>
      </c>
      <c r="AW28" s="21">
        <f t="shared" ca="1" si="15"/>
        <v>0</v>
      </c>
      <c r="AX28" s="21">
        <f t="shared" ca="1" si="15"/>
        <v>0</v>
      </c>
      <c r="AY28" s="21">
        <f t="shared" ca="1" si="15"/>
        <v>0</v>
      </c>
      <c r="AZ28" s="21">
        <f t="shared" ca="1" si="20"/>
        <v>0</v>
      </c>
      <c r="BA28" s="21">
        <f t="shared" ca="1" si="20"/>
        <v>0</v>
      </c>
      <c r="BB28" s="21">
        <f t="shared" ca="1" si="20"/>
        <v>0</v>
      </c>
      <c r="BC28" s="21">
        <f t="shared" ca="1" si="20"/>
        <v>0</v>
      </c>
      <c r="BD28" s="21">
        <f t="shared" ca="1" si="20"/>
        <v>607.09</v>
      </c>
      <c r="BE28" s="21">
        <f t="shared" ca="1" si="20"/>
        <v>0</v>
      </c>
      <c r="BF28" s="21">
        <f t="shared" ca="1" si="20"/>
        <v>0</v>
      </c>
      <c r="BG28" s="21">
        <f t="shared" ca="1" si="20"/>
        <v>0</v>
      </c>
      <c r="BH28" s="21">
        <f t="shared" ca="1" si="20"/>
        <v>0</v>
      </c>
      <c r="BI28" s="21">
        <f t="shared" ca="1" si="20"/>
        <v>0</v>
      </c>
      <c r="BJ28" s="21">
        <f t="shared" ca="1" si="20"/>
        <v>0</v>
      </c>
      <c r="BK28" s="21">
        <f t="shared" ca="1" si="20"/>
        <v>0</v>
      </c>
      <c r="BL28" s="21">
        <f t="shared" ca="1" si="20"/>
        <v>0</v>
      </c>
      <c r="BM28" s="21">
        <f t="shared" ca="1" si="20"/>
        <v>0</v>
      </c>
      <c r="BN28" s="21">
        <f t="shared" ca="1" si="20"/>
        <v>834.01</v>
      </c>
      <c r="BO28" s="21">
        <f t="shared" ca="1" si="20"/>
        <v>0</v>
      </c>
      <c r="BP28" s="21">
        <f t="shared" ca="1" si="16"/>
        <v>3508.34</v>
      </c>
      <c r="BQ28" s="21">
        <f t="shared" ca="1" si="16"/>
        <v>0</v>
      </c>
      <c r="BR28" s="21">
        <f t="shared" ca="1" si="16"/>
        <v>289.8</v>
      </c>
      <c r="BS28" s="21">
        <f t="shared" ca="1" si="16"/>
        <v>1863.09</v>
      </c>
      <c r="BT28" s="21">
        <f t="shared" ca="1" si="16"/>
        <v>0</v>
      </c>
      <c r="BU28" s="21">
        <f t="shared" ca="1" si="16"/>
        <v>0</v>
      </c>
      <c r="BV28" s="21">
        <f t="shared" ca="1" si="16"/>
        <v>0</v>
      </c>
      <c r="BW28" s="21">
        <f t="shared" ca="1" si="16"/>
        <v>0</v>
      </c>
      <c r="BX28" s="21">
        <f t="shared" ca="1" si="16"/>
        <v>0</v>
      </c>
      <c r="BY28" s="21">
        <f t="shared" ca="1" si="16"/>
        <v>0</v>
      </c>
      <c r="BZ28" s="21">
        <f t="shared" ca="1" si="16"/>
        <v>0</v>
      </c>
      <c r="CA28" s="21">
        <f t="shared" ca="1" si="16"/>
        <v>0</v>
      </c>
      <c r="CB28" s="21">
        <f t="shared" ca="1" si="16"/>
        <v>0</v>
      </c>
      <c r="CC28" s="21">
        <f t="shared" ca="1" si="16"/>
        <v>0</v>
      </c>
      <c r="CD28" s="21">
        <f t="shared" ca="1" si="16"/>
        <v>0</v>
      </c>
      <c r="CE28" s="21">
        <f t="shared" ca="1" si="16"/>
        <v>0</v>
      </c>
      <c r="CF28" s="21">
        <f t="shared" ca="1" si="16"/>
        <v>0</v>
      </c>
      <c r="CG28" s="21">
        <f t="shared" ca="1" si="17"/>
        <v>0</v>
      </c>
      <c r="CH28" s="21">
        <f t="shared" ca="1" si="17"/>
        <v>0</v>
      </c>
      <c r="CI28" s="21">
        <f t="shared" ca="1" si="17"/>
        <v>0</v>
      </c>
      <c r="CJ28" s="22">
        <f t="shared" ca="1" si="25"/>
        <v>0</v>
      </c>
      <c r="CK28" s="21">
        <f t="shared" ca="1" si="21"/>
        <v>0</v>
      </c>
      <c r="CL28" s="21">
        <f t="shared" ca="1" si="21"/>
        <v>0</v>
      </c>
      <c r="CM28" s="22">
        <f t="shared" ca="1" si="26"/>
        <v>0</v>
      </c>
      <c r="CN28" s="21">
        <f t="shared" ca="1" si="22"/>
        <v>0</v>
      </c>
      <c r="CO28" s="21">
        <f t="shared" ca="1" si="22"/>
        <v>0</v>
      </c>
      <c r="CP28" s="22">
        <f t="shared" ca="1" si="27"/>
        <v>0</v>
      </c>
      <c r="CQ28" s="21">
        <f t="shared" ca="1" si="23"/>
        <v>0</v>
      </c>
      <c r="CR28" s="21">
        <f t="shared" ca="1" si="23"/>
        <v>0</v>
      </c>
      <c r="CS28" s="21">
        <f t="shared" ca="1" si="23"/>
        <v>3211.09</v>
      </c>
      <c r="CT28" s="21">
        <f t="shared" ca="1" si="23"/>
        <v>0</v>
      </c>
      <c r="CU28" s="21">
        <f t="shared" ca="1" si="23"/>
        <v>0</v>
      </c>
      <c r="CV28" s="22">
        <f t="shared" ca="1" si="9"/>
        <v>13926682.149999999</v>
      </c>
    </row>
    <row r="29" spans="1:100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24"/>
        <v>63646884.888000026</v>
      </c>
      <c r="E29" s="21">
        <f t="shared" ca="1" si="18"/>
        <v>6767811.3452504519</v>
      </c>
      <c r="F29" s="21">
        <f t="shared" ca="1" si="18"/>
        <v>40211069.980926827</v>
      </c>
      <c r="G29" s="21">
        <f t="shared" ca="1" si="18"/>
        <v>16668003.561822746</v>
      </c>
      <c r="H29" s="21">
        <f t="shared" ca="1" si="18"/>
        <v>12846906.085899999</v>
      </c>
      <c r="I29" s="21">
        <f t="shared" ca="1" si="18"/>
        <v>1104532.45</v>
      </c>
      <c r="J29" s="21">
        <f t="shared" ca="1" si="18"/>
        <v>0</v>
      </c>
      <c r="K29" s="21">
        <f t="shared" ca="1" si="18"/>
        <v>0</v>
      </c>
      <c r="L29" s="21">
        <f t="shared" ca="1" si="18"/>
        <v>0</v>
      </c>
      <c r="M29" s="21">
        <f t="shared" ca="1" si="18"/>
        <v>0</v>
      </c>
      <c r="N29" s="21">
        <f t="shared" ca="1" si="18"/>
        <v>0</v>
      </c>
      <c r="O29" s="21">
        <f t="shared" ca="1" si="18"/>
        <v>4607827.7300000014</v>
      </c>
      <c r="P29" s="21">
        <f t="shared" ca="1" si="18"/>
        <v>0</v>
      </c>
      <c r="Q29" s="21">
        <f t="shared" ca="1" si="18"/>
        <v>0</v>
      </c>
      <c r="R29" s="21">
        <f t="shared" ca="1" si="18"/>
        <v>0</v>
      </c>
      <c r="S29" s="21">
        <f t="shared" ca="1" si="18"/>
        <v>0</v>
      </c>
      <c r="T29" s="21">
        <f t="shared" ca="1" si="18"/>
        <v>320751334.32999998</v>
      </c>
      <c r="U29" s="21">
        <f t="shared" ca="1" si="19"/>
        <v>14526.620000000003</v>
      </c>
      <c r="V29" s="21">
        <f t="shared" ca="1" si="19"/>
        <v>654421.59999999986</v>
      </c>
      <c r="W29" s="21">
        <f t="shared" ca="1" si="19"/>
        <v>6455988.9199999999</v>
      </c>
      <c r="X29" s="21">
        <f t="shared" ca="1" si="19"/>
        <v>0</v>
      </c>
      <c r="Y29" s="21">
        <f t="shared" ca="1" si="19"/>
        <v>200713.36</v>
      </c>
      <c r="Z29" s="21">
        <f t="shared" ca="1" si="19"/>
        <v>20590663.730000004</v>
      </c>
      <c r="AA29" s="21">
        <f t="shared" ca="1" si="19"/>
        <v>0</v>
      </c>
      <c r="AB29" s="21">
        <f t="shared" ca="1" si="19"/>
        <v>0</v>
      </c>
      <c r="AC29" s="21">
        <f t="shared" ca="1" si="19"/>
        <v>92446.720000000001</v>
      </c>
      <c r="AD29" s="21">
        <f t="shared" ca="1" si="19"/>
        <v>4089202.3547</v>
      </c>
      <c r="AE29" s="21">
        <f t="shared" ca="1" si="19"/>
        <v>0</v>
      </c>
      <c r="AF29" s="21">
        <f t="shared" ca="1" si="19"/>
        <v>0</v>
      </c>
      <c r="AG29" s="21">
        <f t="shared" ca="1" si="19"/>
        <v>0</v>
      </c>
      <c r="AH29" s="21">
        <f t="shared" ca="1" si="19"/>
        <v>0</v>
      </c>
      <c r="AI29" s="21">
        <f t="shared" ca="1" si="19"/>
        <v>0</v>
      </c>
      <c r="AJ29" s="21">
        <f t="shared" ca="1" si="15"/>
        <v>2513629.86</v>
      </c>
      <c r="AK29" s="21">
        <f t="shared" ca="1" si="15"/>
        <v>100</v>
      </c>
      <c r="AL29" s="21">
        <f t="shared" ca="1" si="15"/>
        <v>0</v>
      </c>
      <c r="AM29" s="21">
        <f t="shared" ca="1" si="15"/>
        <v>0</v>
      </c>
      <c r="AN29" s="21">
        <f t="shared" ca="1" si="15"/>
        <v>2247</v>
      </c>
      <c r="AO29" s="21">
        <f t="shared" ca="1" si="15"/>
        <v>0</v>
      </c>
      <c r="AP29" s="21">
        <f t="shared" ca="1" si="15"/>
        <v>581.79</v>
      </c>
      <c r="AQ29" s="21">
        <f t="shared" ca="1" si="15"/>
        <v>0</v>
      </c>
      <c r="AR29" s="21">
        <f t="shared" ca="1" si="15"/>
        <v>0</v>
      </c>
      <c r="AS29" s="21">
        <f t="shared" ca="1" si="15"/>
        <v>0</v>
      </c>
      <c r="AT29" s="21">
        <f t="shared" ca="1" si="15"/>
        <v>71560444.995399982</v>
      </c>
      <c r="AU29" s="21">
        <f t="shared" ca="1" si="15"/>
        <v>9320705.9208999984</v>
      </c>
      <c r="AV29" s="21">
        <f t="shared" ca="1" si="15"/>
        <v>18941924.0418</v>
      </c>
      <c r="AW29" s="21">
        <f t="shared" ca="1" si="15"/>
        <v>0</v>
      </c>
      <c r="AX29" s="21">
        <f t="shared" ca="1" si="15"/>
        <v>9455719.4508999996</v>
      </c>
      <c r="AY29" s="21">
        <f t="shared" ca="1" si="15"/>
        <v>0</v>
      </c>
      <c r="AZ29" s="21">
        <f t="shared" ca="1" si="20"/>
        <v>0</v>
      </c>
      <c r="BA29" s="21">
        <f t="shared" ca="1" si="20"/>
        <v>0</v>
      </c>
      <c r="BB29" s="21">
        <f t="shared" ca="1" si="20"/>
        <v>0</v>
      </c>
      <c r="BC29" s="21">
        <f t="shared" ca="1" si="20"/>
        <v>0</v>
      </c>
      <c r="BD29" s="21">
        <f t="shared" ca="1" si="20"/>
        <v>6113945.9000000004</v>
      </c>
      <c r="BE29" s="21">
        <f t="shared" ca="1" si="20"/>
        <v>0</v>
      </c>
      <c r="BF29" s="21">
        <f t="shared" ca="1" si="20"/>
        <v>0</v>
      </c>
      <c r="BG29" s="21">
        <f t="shared" ca="1" si="20"/>
        <v>0</v>
      </c>
      <c r="BH29" s="21">
        <f t="shared" ca="1" si="20"/>
        <v>0</v>
      </c>
      <c r="BI29" s="21">
        <f t="shared" ca="1" si="20"/>
        <v>0</v>
      </c>
      <c r="BJ29" s="21">
        <f t="shared" ca="1" si="20"/>
        <v>0</v>
      </c>
      <c r="BK29" s="21">
        <f t="shared" ca="1" si="20"/>
        <v>0</v>
      </c>
      <c r="BL29" s="21">
        <f t="shared" ca="1" si="20"/>
        <v>0</v>
      </c>
      <c r="BM29" s="21">
        <f t="shared" ca="1" si="20"/>
        <v>0</v>
      </c>
      <c r="BN29" s="21">
        <f t="shared" ca="1" si="20"/>
        <v>549333.05999999994</v>
      </c>
      <c r="BO29" s="21">
        <f t="shared" ca="1" si="20"/>
        <v>0</v>
      </c>
      <c r="BP29" s="21">
        <f t="shared" ca="1" si="16"/>
        <v>1009947.936499998</v>
      </c>
      <c r="BQ29" s="21">
        <f t="shared" ca="1" si="16"/>
        <v>832982.4</v>
      </c>
      <c r="BR29" s="21">
        <f t="shared" ca="1" si="16"/>
        <v>418611494.89000005</v>
      </c>
      <c r="BS29" s="21">
        <f t="shared" ca="1" si="16"/>
        <v>20499353.580000009</v>
      </c>
      <c r="BT29" s="21">
        <f t="shared" ca="1" si="16"/>
        <v>0</v>
      </c>
      <c r="BU29" s="21">
        <f t="shared" ca="1" si="16"/>
        <v>0</v>
      </c>
      <c r="BV29" s="21">
        <f t="shared" ca="1" si="16"/>
        <v>487542.55</v>
      </c>
      <c r="BW29" s="21">
        <f t="shared" ca="1" si="16"/>
        <v>0</v>
      </c>
      <c r="BX29" s="21">
        <f t="shared" ca="1" si="16"/>
        <v>958883.7</v>
      </c>
      <c r="BY29" s="21">
        <f t="shared" ca="1" si="16"/>
        <v>0</v>
      </c>
      <c r="BZ29" s="21">
        <f t="shared" ca="1" si="16"/>
        <v>0</v>
      </c>
      <c r="CA29" s="21">
        <f t="shared" ca="1" si="16"/>
        <v>9073687.9399999995</v>
      </c>
      <c r="CB29" s="21">
        <f t="shared" ca="1" si="16"/>
        <v>296849361.44999999</v>
      </c>
      <c r="CC29" s="21">
        <f t="shared" ca="1" si="16"/>
        <v>1388642.77</v>
      </c>
      <c r="CD29" s="21">
        <f t="shared" ca="1" si="16"/>
        <v>0</v>
      </c>
      <c r="CE29" s="21">
        <f t="shared" ca="1" si="16"/>
        <v>0</v>
      </c>
      <c r="CF29" s="21">
        <f t="shared" ca="1" si="16"/>
        <v>2024597.99</v>
      </c>
      <c r="CG29" s="21">
        <f t="shared" ca="1" si="17"/>
        <v>84393301.189999998</v>
      </c>
      <c r="CH29" s="21">
        <f t="shared" ca="1" si="17"/>
        <v>15340423.6</v>
      </c>
      <c r="CI29" s="21">
        <f t="shared" ca="1" si="17"/>
        <v>0</v>
      </c>
      <c r="CJ29" s="22">
        <f t="shared" ca="1" si="25"/>
        <v>103012507.57001144</v>
      </c>
      <c r="CK29" s="21">
        <f t="shared" ca="1" si="21"/>
        <v>0</v>
      </c>
      <c r="CL29" s="21">
        <f t="shared" ca="1" si="21"/>
        <v>0</v>
      </c>
      <c r="CM29" s="22">
        <f t="shared" ca="1" si="26"/>
        <v>4139535.28</v>
      </c>
      <c r="CN29" s="21">
        <f t="shared" ca="1" si="22"/>
        <v>83619.12000000001</v>
      </c>
      <c r="CO29" s="21">
        <f t="shared" ca="1" si="22"/>
        <v>4055916.1599999997</v>
      </c>
      <c r="CP29" s="22">
        <f t="shared" ca="1" si="27"/>
        <v>98872972.290011436</v>
      </c>
      <c r="CQ29" s="21">
        <f t="shared" ca="1" si="23"/>
        <v>1346264.3100000005</v>
      </c>
      <c r="CR29" s="21">
        <f t="shared" ca="1" si="23"/>
        <v>97526707.980011433</v>
      </c>
      <c r="CS29" s="21">
        <f t="shared" ca="1" si="23"/>
        <v>1212220.3600000001</v>
      </c>
      <c r="CT29" s="21">
        <f t="shared" ca="1" si="23"/>
        <v>0</v>
      </c>
      <c r="CU29" s="21">
        <f t="shared" ca="1" si="23"/>
        <v>0</v>
      </c>
      <c r="CV29" s="22">
        <f t="shared" ca="1" si="9"/>
        <v>1509209028.7341115</v>
      </c>
    </row>
    <row r="30" spans="1:100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24"/>
        <v>1832638.0417066747</v>
      </c>
      <c r="E30" s="21">
        <f t="shared" ca="1" si="18"/>
        <v>631051.85610666906</v>
      </c>
      <c r="F30" s="21">
        <f t="shared" ca="1" si="18"/>
        <v>590803.59280000289</v>
      </c>
      <c r="G30" s="21">
        <f t="shared" ca="1" si="18"/>
        <v>610782.59280000289</v>
      </c>
      <c r="H30" s="21">
        <f t="shared" ca="1" si="18"/>
        <v>321790.57</v>
      </c>
      <c r="I30" s="21">
        <f t="shared" ca="1" si="18"/>
        <v>338468.68999999994</v>
      </c>
      <c r="J30" s="21">
        <f t="shared" ca="1" si="18"/>
        <v>0</v>
      </c>
      <c r="K30" s="21">
        <f t="shared" ca="1" si="18"/>
        <v>0</v>
      </c>
      <c r="L30" s="21">
        <f t="shared" ca="1" si="18"/>
        <v>0</v>
      </c>
      <c r="M30" s="21">
        <f t="shared" ca="1" si="18"/>
        <v>0</v>
      </c>
      <c r="N30" s="21">
        <f t="shared" ca="1" si="18"/>
        <v>0</v>
      </c>
      <c r="O30" s="21">
        <f t="shared" ca="1" si="18"/>
        <v>35522.97</v>
      </c>
      <c r="P30" s="21">
        <f t="shared" ca="1" si="18"/>
        <v>0</v>
      </c>
      <c r="Q30" s="21">
        <f t="shared" ca="1" si="18"/>
        <v>390278.38</v>
      </c>
      <c r="R30" s="21">
        <f t="shared" ca="1" si="18"/>
        <v>0</v>
      </c>
      <c r="S30" s="21">
        <f t="shared" ca="1" si="18"/>
        <v>0</v>
      </c>
      <c r="T30" s="21">
        <f t="shared" ca="1" si="18"/>
        <v>113137454.80235504</v>
      </c>
      <c r="U30" s="21">
        <f t="shared" ca="1" si="19"/>
        <v>2270794.8300000019</v>
      </c>
      <c r="V30" s="21">
        <f t="shared" ca="1" si="19"/>
        <v>569108.21999999951</v>
      </c>
      <c r="W30" s="21">
        <f t="shared" ca="1" si="19"/>
        <v>6432835.4700000193</v>
      </c>
      <c r="X30" s="21">
        <f t="shared" ca="1" si="19"/>
        <v>0</v>
      </c>
      <c r="Y30" s="21">
        <f t="shared" ca="1" si="19"/>
        <v>59800.55</v>
      </c>
      <c r="Z30" s="21">
        <f t="shared" ca="1" si="19"/>
        <v>69661.63</v>
      </c>
      <c r="AA30" s="21">
        <f t="shared" ca="1" si="19"/>
        <v>0</v>
      </c>
      <c r="AB30" s="21">
        <f t="shared" ca="1" si="19"/>
        <v>0</v>
      </c>
      <c r="AC30" s="21">
        <f t="shared" ca="1" si="19"/>
        <v>111730.35000000002</v>
      </c>
      <c r="AD30" s="21">
        <f t="shared" ca="1" si="19"/>
        <v>35993.259999999973</v>
      </c>
      <c r="AE30" s="21">
        <f t="shared" ca="1" si="19"/>
        <v>0</v>
      </c>
      <c r="AF30" s="21">
        <f t="shared" ca="1" si="19"/>
        <v>0</v>
      </c>
      <c r="AG30" s="21">
        <f t="shared" ca="1" si="19"/>
        <v>0</v>
      </c>
      <c r="AH30" s="21">
        <f t="shared" ca="1" si="19"/>
        <v>0</v>
      </c>
      <c r="AI30" s="21">
        <f t="shared" ca="1" si="19"/>
        <v>0</v>
      </c>
      <c r="AJ30" s="21">
        <f t="shared" ca="1" si="15"/>
        <v>1372234.74</v>
      </c>
      <c r="AK30" s="21">
        <f t="shared" ca="1" si="15"/>
        <v>149759.03999999992</v>
      </c>
      <c r="AL30" s="21">
        <f t="shared" ca="1" si="15"/>
        <v>0</v>
      </c>
      <c r="AM30" s="21">
        <f t="shared" ca="1" si="15"/>
        <v>0</v>
      </c>
      <c r="AN30" s="21">
        <f t="shared" ca="1" si="15"/>
        <v>0</v>
      </c>
      <c r="AO30" s="21">
        <f t="shared" ca="1" si="15"/>
        <v>0</v>
      </c>
      <c r="AP30" s="21">
        <f t="shared" ca="1" si="15"/>
        <v>1681341.42</v>
      </c>
      <c r="AQ30" s="21">
        <f t="shared" ca="1" si="15"/>
        <v>0</v>
      </c>
      <c r="AR30" s="21">
        <f t="shared" ca="1" si="15"/>
        <v>0</v>
      </c>
      <c r="AS30" s="21">
        <f t="shared" ca="1" si="15"/>
        <v>0</v>
      </c>
      <c r="AT30" s="21">
        <f t="shared" ca="1" si="15"/>
        <v>5234786.8500000006</v>
      </c>
      <c r="AU30" s="21">
        <f t="shared" ca="1" si="15"/>
        <v>204090.18000000002</v>
      </c>
      <c r="AV30" s="21">
        <f t="shared" ca="1" si="15"/>
        <v>406170.25999999983</v>
      </c>
      <c r="AW30" s="21">
        <f t="shared" ca="1" si="15"/>
        <v>0</v>
      </c>
      <c r="AX30" s="21">
        <f t="shared" ca="1" si="15"/>
        <v>202547.79000000004</v>
      </c>
      <c r="AY30" s="21">
        <f t="shared" ca="1" si="15"/>
        <v>0</v>
      </c>
      <c r="AZ30" s="21">
        <f t="shared" ca="1" si="20"/>
        <v>0</v>
      </c>
      <c r="BA30" s="21">
        <f t="shared" ca="1" si="20"/>
        <v>0</v>
      </c>
      <c r="BB30" s="21">
        <f t="shared" ca="1" si="20"/>
        <v>0</v>
      </c>
      <c r="BC30" s="21">
        <f t="shared" ca="1" si="20"/>
        <v>0</v>
      </c>
      <c r="BD30" s="21">
        <f t="shared" ca="1" si="20"/>
        <v>-4461.5100000000184</v>
      </c>
      <c r="BE30" s="21">
        <f t="shared" ca="1" si="20"/>
        <v>0</v>
      </c>
      <c r="BF30" s="21">
        <f t="shared" ca="1" si="20"/>
        <v>0</v>
      </c>
      <c r="BG30" s="21">
        <f t="shared" ca="1" si="20"/>
        <v>0</v>
      </c>
      <c r="BH30" s="21">
        <f t="shared" ca="1" si="20"/>
        <v>0</v>
      </c>
      <c r="BI30" s="21">
        <f t="shared" ca="1" si="20"/>
        <v>0</v>
      </c>
      <c r="BJ30" s="21">
        <f t="shared" ca="1" si="20"/>
        <v>0</v>
      </c>
      <c r="BK30" s="21">
        <f t="shared" ca="1" si="20"/>
        <v>0</v>
      </c>
      <c r="BL30" s="21">
        <f t="shared" ca="1" si="20"/>
        <v>0</v>
      </c>
      <c r="BM30" s="21">
        <f t="shared" ca="1" si="20"/>
        <v>0</v>
      </c>
      <c r="BN30" s="21">
        <f t="shared" ca="1" si="20"/>
        <v>277036.61</v>
      </c>
      <c r="BO30" s="21">
        <f t="shared" ca="1" si="20"/>
        <v>0</v>
      </c>
      <c r="BP30" s="21">
        <f t="shared" ca="1" si="16"/>
        <v>1283655.0199999998</v>
      </c>
      <c r="BQ30" s="21">
        <f t="shared" ca="1" si="16"/>
        <v>0</v>
      </c>
      <c r="BR30" s="21">
        <f t="shared" ca="1" si="16"/>
        <v>1152651.8299999998</v>
      </c>
      <c r="BS30" s="21">
        <f t="shared" ca="1" si="16"/>
        <v>1200266.1099999999</v>
      </c>
      <c r="BT30" s="21">
        <f t="shared" ca="1" si="16"/>
        <v>0</v>
      </c>
      <c r="BU30" s="21">
        <f t="shared" ca="1" si="16"/>
        <v>0</v>
      </c>
      <c r="BV30" s="21">
        <f t="shared" ca="1" si="16"/>
        <v>0</v>
      </c>
      <c r="BW30" s="21">
        <f t="shared" ca="1" si="16"/>
        <v>0</v>
      </c>
      <c r="BX30" s="21">
        <f t="shared" ca="1" si="16"/>
        <v>0</v>
      </c>
      <c r="BY30" s="21">
        <f t="shared" ca="1" si="16"/>
        <v>0</v>
      </c>
      <c r="BZ30" s="21">
        <f t="shared" ca="1" si="16"/>
        <v>0</v>
      </c>
      <c r="CA30" s="21">
        <f t="shared" ca="1" si="16"/>
        <v>0</v>
      </c>
      <c r="CB30" s="21">
        <f t="shared" ca="1" si="16"/>
        <v>0</v>
      </c>
      <c r="CC30" s="21">
        <f t="shared" ca="1" si="16"/>
        <v>0</v>
      </c>
      <c r="CD30" s="21">
        <f t="shared" ca="1" si="16"/>
        <v>0</v>
      </c>
      <c r="CE30" s="21">
        <f t="shared" ca="1" si="16"/>
        <v>0</v>
      </c>
      <c r="CF30" s="21">
        <f t="shared" ca="1" si="16"/>
        <v>0</v>
      </c>
      <c r="CG30" s="21">
        <f t="shared" ca="1" si="17"/>
        <v>0</v>
      </c>
      <c r="CH30" s="21">
        <f t="shared" ca="1" si="17"/>
        <v>0</v>
      </c>
      <c r="CI30" s="21">
        <f t="shared" ca="1" si="17"/>
        <v>0</v>
      </c>
      <c r="CJ30" s="22">
        <f t="shared" ca="1" si="25"/>
        <v>9088663.8699999899</v>
      </c>
      <c r="CK30" s="21">
        <f t="shared" ca="1" si="21"/>
        <v>0</v>
      </c>
      <c r="CL30" s="21">
        <f t="shared" ca="1" si="21"/>
        <v>0</v>
      </c>
      <c r="CM30" s="22">
        <f t="shared" ca="1" si="26"/>
        <v>0</v>
      </c>
      <c r="CN30" s="21">
        <f t="shared" ca="1" si="22"/>
        <v>0</v>
      </c>
      <c r="CO30" s="21">
        <f t="shared" ca="1" si="22"/>
        <v>0</v>
      </c>
      <c r="CP30" s="22">
        <f t="shared" ca="1" si="27"/>
        <v>9088663.8699999899</v>
      </c>
      <c r="CQ30" s="21">
        <f t="shared" ca="1" si="23"/>
        <v>0</v>
      </c>
      <c r="CR30" s="21">
        <f t="shared" ca="1" si="23"/>
        <v>9088663.8699999899</v>
      </c>
      <c r="CS30" s="21">
        <f t="shared" ca="1" si="23"/>
        <v>0</v>
      </c>
      <c r="CT30" s="21">
        <f t="shared" ca="1" si="23"/>
        <v>0</v>
      </c>
      <c r="CU30" s="21">
        <f t="shared" ca="1" si="23"/>
        <v>0</v>
      </c>
      <c r="CV30" s="22">
        <f t="shared" ca="1" si="9"/>
        <v>147854819.97406173</v>
      </c>
    </row>
    <row r="31" spans="1:100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24"/>
        <v>31501242.769016001</v>
      </c>
      <c r="E31" s="21">
        <f t="shared" ca="1" si="18"/>
        <v>377738.220501</v>
      </c>
      <c r="F31" s="21">
        <f t="shared" ca="1" si="18"/>
        <v>548537.57876900001</v>
      </c>
      <c r="G31" s="21">
        <f t="shared" ca="1" si="18"/>
        <v>30574966.969746001</v>
      </c>
      <c r="H31" s="21">
        <f t="shared" ca="1" si="18"/>
        <v>9940553.9266299997</v>
      </c>
      <c r="I31" s="21">
        <f t="shared" ca="1" si="18"/>
        <v>5692387.6900000004</v>
      </c>
      <c r="J31" s="21">
        <f t="shared" ca="1" si="18"/>
        <v>0</v>
      </c>
      <c r="K31" s="21">
        <f t="shared" ca="1" si="18"/>
        <v>-21927.31</v>
      </c>
      <c r="L31" s="21">
        <f t="shared" ca="1" si="18"/>
        <v>0</v>
      </c>
      <c r="M31" s="21">
        <f t="shared" ca="1" si="18"/>
        <v>0</v>
      </c>
      <c r="N31" s="21">
        <f t="shared" ca="1" si="18"/>
        <v>0</v>
      </c>
      <c r="O31" s="21">
        <f t="shared" ca="1" si="18"/>
        <v>799486.46922299999</v>
      </c>
      <c r="P31" s="21">
        <f t="shared" ca="1" si="18"/>
        <v>0</v>
      </c>
      <c r="Q31" s="21">
        <f t="shared" ca="1" si="18"/>
        <v>76401.119693000001</v>
      </c>
      <c r="R31" s="21">
        <f t="shared" ca="1" si="18"/>
        <v>0</v>
      </c>
      <c r="S31" s="21">
        <f t="shared" ca="1" si="18"/>
        <v>0</v>
      </c>
      <c r="T31" s="21">
        <f t="shared" ca="1" si="18"/>
        <v>84233517.13000001</v>
      </c>
      <c r="U31" s="21">
        <f t="shared" ca="1" si="19"/>
        <v>73236.290062999993</v>
      </c>
      <c r="V31" s="21">
        <f t="shared" ca="1" si="19"/>
        <v>6108889.2400000002</v>
      </c>
      <c r="W31" s="21">
        <f t="shared" ca="1" si="19"/>
        <v>51563064.200000003</v>
      </c>
      <c r="X31" s="21">
        <f t="shared" ca="1" si="19"/>
        <v>0</v>
      </c>
      <c r="Y31" s="21">
        <f t="shared" ca="1" si="19"/>
        <v>73146.319636999993</v>
      </c>
      <c r="Z31" s="21">
        <f t="shared" ca="1" si="19"/>
        <v>448460.47065999999</v>
      </c>
      <c r="AA31" s="21">
        <f t="shared" ca="1" si="19"/>
        <v>0</v>
      </c>
      <c r="AB31" s="21">
        <f t="shared" ca="1" si="19"/>
        <v>0</v>
      </c>
      <c r="AC31" s="21">
        <f t="shared" ca="1" si="19"/>
        <v>17626.790078999999</v>
      </c>
      <c r="AD31" s="21">
        <f t="shared" ca="1" si="19"/>
        <v>1138884.5934619999</v>
      </c>
      <c r="AE31" s="21">
        <f t="shared" ca="1" si="19"/>
        <v>0</v>
      </c>
      <c r="AF31" s="21">
        <f t="shared" ca="1" si="19"/>
        <v>0</v>
      </c>
      <c r="AG31" s="21">
        <f t="shared" ca="1" si="19"/>
        <v>0</v>
      </c>
      <c r="AH31" s="21">
        <f t="shared" ca="1" si="19"/>
        <v>0</v>
      </c>
      <c r="AI31" s="21">
        <f t="shared" ca="1" si="19"/>
        <v>0</v>
      </c>
      <c r="AJ31" s="21">
        <f t="shared" ca="1" si="15"/>
        <v>8687.5</v>
      </c>
      <c r="AK31" s="21">
        <f t="shared" ca="1" si="15"/>
        <v>0</v>
      </c>
      <c r="AL31" s="21">
        <f t="shared" ca="1" si="15"/>
        <v>0</v>
      </c>
      <c r="AM31" s="21">
        <f t="shared" ca="1" si="15"/>
        <v>3583893.322501</v>
      </c>
      <c r="AN31" s="21">
        <f t="shared" ca="1" si="15"/>
        <v>0</v>
      </c>
      <c r="AO31" s="21">
        <f t="shared" ca="1" si="15"/>
        <v>0</v>
      </c>
      <c r="AP31" s="21">
        <f t="shared" ca="1" si="15"/>
        <v>20726.060000000001</v>
      </c>
      <c r="AQ31" s="21">
        <f t="shared" ca="1" si="15"/>
        <v>0</v>
      </c>
      <c r="AR31" s="21">
        <f t="shared" ca="1" si="15"/>
        <v>0</v>
      </c>
      <c r="AS31" s="21">
        <f t="shared" ca="1" si="15"/>
        <v>0</v>
      </c>
      <c r="AT31" s="21">
        <f t="shared" ca="1" si="15"/>
        <v>12173181.627211001</v>
      </c>
      <c r="AU31" s="21">
        <f t="shared" ca="1" si="15"/>
        <v>1023040.162823</v>
      </c>
      <c r="AV31" s="21">
        <f t="shared" ca="1" si="15"/>
        <v>795867.564182</v>
      </c>
      <c r="AW31" s="21">
        <f t="shared" ca="1" si="15"/>
        <v>0</v>
      </c>
      <c r="AX31" s="21">
        <f t="shared" ca="1" si="15"/>
        <v>806700.96417599998</v>
      </c>
      <c r="AY31" s="21">
        <f t="shared" ca="1" si="15"/>
        <v>0</v>
      </c>
      <c r="AZ31" s="21">
        <f t="shared" ca="1" si="20"/>
        <v>0</v>
      </c>
      <c r="BA31" s="21">
        <f t="shared" ca="1" si="20"/>
        <v>0</v>
      </c>
      <c r="BB31" s="21">
        <f t="shared" ca="1" si="20"/>
        <v>0</v>
      </c>
      <c r="BC31" s="21">
        <f t="shared" ca="1" si="20"/>
        <v>0</v>
      </c>
      <c r="BD31" s="21">
        <f t="shared" ca="1" si="20"/>
        <v>28872.980060000002</v>
      </c>
      <c r="BE31" s="21">
        <f t="shared" ca="1" si="20"/>
        <v>0</v>
      </c>
      <c r="BF31" s="21">
        <f t="shared" ca="1" si="20"/>
        <v>0</v>
      </c>
      <c r="BG31" s="21">
        <f t="shared" ca="1" si="20"/>
        <v>0</v>
      </c>
      <c r="BH31" s="21">
        <f t="shared" ca="1" si="20"/>
        <v>0</v>
      </c>
      <c r="BI31" s="21">
        <f t="shared" ca="1" si="20"/>
        <v>0</v>
      </c>
      <c r="BJ31" s="21">
        <f t="shared" ca="1" si="20"/>
        <v>0</v>
      </c>
      <c r="BK31" s="21">
        <f t="shared" ca="1" si="20"/>
        <v>0</v>
      </c>
      <c r="BL31" s="21">
        <f t="shared" ca="1" si="20"/>
        <v>2551.380079</v>
      </c>
      <c r="BM31" s="21">
        <f t="shared" ca="1" si="20"/>
        <v>0</v>
      </c>
      <c r="BN31" s="21">
        <f t="shared" ca="1" si="20"/>
        <v>1018562.90998</v>
      </c>
      <c r="BO31" s="21">
        <f t="shared" ca="1" si="20"/>
        <v>0</v>
      </c>
      <c r="BP31" s="21">
        <f t="shared" ca="1" si="16"/>
        <v>2773.76</v>
      </c>
      <c r="BQ31" s="21">
        <f t="shared" ca="1" si="16"/>
        <v>2565056.6748790001</v>
      </c>
      <c r="BR31" s="21">
        <f t="shared" ca="1" si="16"/>
        <v>11769044.205464</v>
      </c>
      <c r="BS31" s="21">
        <f t="shared" ca="1" si="16"/>
        <v>738915.06320999993</v>
      </c>
      <c r="BT31" s="21">
        <f t="shared" ca="1" si="16"/>
        <v>0</v>
      </c>
      <c r="BU31" s="21">
        <f t="shared" ca="1" si="16"/>
        <v>0</v>
      </c>
      <c r="BV31" s="21">
        <f t="shared" ca="1" si="16"/>
        <v>-873317.42689600005</v>
      </c>
      <c r="BW31" s="21">
        <f t="shared" ca="1" si="16"/>
        <v>0</v>
      </c>
      <c r="BX31" s="21">
        <f t="shared" ca="1" si="16"/>
        <v>0</v>
      </c>
      <c r="BY31" s="21">
        <f t="shared" ca="1" si="16"/>
        <v>0</v>
      </c>
      <c r="BZ31" s="21">
        <f t="shared" ca="1" si="16"/>
        <v>0</v>
      </c>
      <c r="CA31" s="21">
        <f t="shared" ca="1" si="16"/>
        <v>0</v>
      </c>
      <c r="CB31" s="21">
        <f t="shared" ca="1" si="16"/>
        <v>-4.37</v>
      </c>
      <c r="CC31" s="21">
        <f t="shared" ca="1" si="16"/>
        <v>0</v>
      </c>
      <c r="CD31" s="21">
        <f t="shared" ca="1" si="16"/>
        <v>30.9</v>
      </c>
      <c r="CE31" s="21">
        <f t="shared" ca="1" si="16"/>
        <v>0</v>
      </c>
      <c r="CF31" s="21">
        <f t="shared" ca="1" si="16"/>
        <v>0</v>
      </c>
      <c r="CG31" s="21">
        <f t="shared" ca="1" si="17"/>
        <v>0</v>
      </c>
      <c r="CH31" s="21">
        <f t="shared" ca="1" si="17"/>
        <v>0</v>
      </c>
      <c r="CI31" s="21">
        <f t="shared" ca="1" si="17"/>
        <v>0</v>
      </c>
      <c r="CJ31" s="22">
        <f t="shared" ca="1" si="25"/>
        <v>9112083.959999999</v>
      </c>
      <c r="CK31" s="21">
        <f t="shared" ca="1" si="21"/>
        <v>1718.82</v>
      </c>
      <c r="CL31" s="21">
        <f t="shared" ca="1" si="21"/>
        <v>0</v>
      </c>
      <c r="CM31" s="22">
        <f t="shared" ca="1" si="26"/>
        <v>9110365.1399999987</v>
      </c>
      <c r="CN31" s="21">
        <f t="shared" ca="1" si="22"/>
        <v>506054.03</v>
      </c>
      <c r="CO31" s="21">
        <f t="shared" ca="1" si="22"/>
        <v>8604311.1099999994</v>
      </c>
      <c r="CP31" s="22">
        <f t="shared" ca="1" si="27"/>
        <v>0</v>
      </c>
      <c r="CQ31" s="21">
        <f t="shared" ca="1" si="23"/>
        <v>0</v>
      </c>
      <c r="CR31" s="21">
        <f t="shared" ca="1" si="23"/>
        <v>0</v>
      </c>
      <c r="CS31" s="21">
        <f t="shared" ca="1" si="23"/>
        <v>6867837.8531290004</v>
      </c>
      <c r="CT31" s="21">
        <f t="shared" ca="1" si="23"/>
        <v>0</v>
      </c>
      <c r="CU31" s="21">
        <f t="shared" ca="1" si="23"/>
        <v>1130.08</v>
      </c>
      <c r="CV31" s="22">
        <f t="shared" ca="1" si="9"/>
        <v>241290604.86926106</v>
      </c>
    </row>
    <row r="32" spans="1:100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24"/>
        <v>17037362.750000019</v>
      </c>
      <c r="E32" s="21">
        <f t="shared" ca="1" si="18"/>
        <v>860215.73000000068</v>
      </c>
      <c r="F32" s="21">
        <f t="shared" ca="1" si="18"/>
        <v>14213063.489999998</v>
      </c>
      <c r="G32" s="21">
        <f t="shared" ca="1" si="18"/>
        <v>1964083.5300000198</v>
      </c>
      <c r="H32" s="21">
        <f t="shared" ca="1" si="18"/>
        <v>216725.69000000003</v>
      </c>
      <c r="I32" s="21">
        <f t="shared" ca="1" si="18"/>
        <v>749358.51</v>
      </c>
      <c r="J32" s="21">
        <f t="shared" ca="1" si="18"/>
        <v>0</v>
      </c>
      <c r="K32" s="21">
        <f t="shared" ca="1" si="18"/>
        <v>457396.01</v>
      </c>
      <c r="L32" s="21">
        <f t="shared" ca="1" si="18"/>
        <v>0</v>
      </c>
      <c r="M32" s="21">
        <f t="shared" ca="1" si="18"/>
        <v>0</v>
      </c>
      <c r="N32" s="21">
        <f t="shared" ca="1" si="18"/>
        <v>0</v>
      </c>
      <c r="O32" s="21">
        <f t="shared" ca="1" si="18"/>
        <v>199098.09</v>
      </c>
      <c r="P32" s="21">
        <f t="shared" ca="1" si="18"/>
        <v>0</v>
      </c>
      <c r="Q32" s="21">
        <f t="shared" ca="1" si="18"/>
        <v>38693486.930000044</v>
      </c>
      <c r="R32" s="21">
        <f t="shared" ca="1" si="18"/>
        <v>0</v>
      </c>
      <c r="S32" s="21">
        <f t="shared" ca="1" si="18"/>
        <v>0</v>
      </c>
      <c r="T32" s="21">
        <f t="shared" ca="1" si="18"/>
        <v>596837325.83999991</v>
      </c>
      <c r="U32" s="21">
        <f t="shared" ca="1" si="19"/>
        <v>25363852.130000003</v>
      </c>
      <c r="V32" s="21">
        <f t="shared" ca="1" si="19"/>
        <v>721456.3199999989</v>
      </c>
      <c r="W32" s="21">
        <f t="shared" ca="1" si="19"/>
        <v>14503508.230000006</v>
      </c>
      <c r="X32" s="21">
        <f t="shared" ca="1" si="19"/>
        <v>13975</v>
      </c>
      <c r="Y32" s="21">
        <f t="shared" ca="1" si="19"/>
        <v>332092.40000000002</v>
      </c>
      <c r="Z32" s="21">
        <f t="shared" ca="1" si="19"/>
        <v>992180.6399999999</v>
      </c>
      <c r="AA32" s="21">
        <f t="shared" ca="1" si="19"/>
        <v>0.5</v>
      </c>
      <c r="AB32" s="21">
        <f t="shared" ca="1" si="19"/>
        <v>0</v>
      </c>
      <c r="AC32" s="21">
        <f t="shared" ca="1" si="19"/>
        <v>33028.639999999999</v>
      </c>
      <c r="AD32" s="21">
        <f t="shared" ca="1" si="19"/>
        <v>88016.479999999967</v>
      </c>
      <c r="AE32" s="21">
        <f t="shared" ca="1" si="19"/>
        <v>0</v>
      </c>
      <c r="AF32" s="21">
        <f t="shared" ca="1" si="19"/>
        <v>0</v>
      </c>
      <c r="AG32" s="21">
        <f t="shared" ca="1" si="19"/>
        <v>0</v>
      </c>
      <c r="AH32" s="21">
        <f t="shared" ca="1" si="19"/>
        <v>0</v>
      </c>
      <c r="AI32" s="21">
        <f t="shared" ca="1" si="19"/>
        <v>0</v>
      </c>
      <c r="AJ32" s="21">
        <f t="shared" ca="1" si="15"/>
        <v>1757597.24</v>
      </c>
      <c r="AK32" s="21">
        <f t="shared" ca="1" si="15"/>
        <v>6678.99</v>
      </c>
      <c r="AL32" s="21">
        <f t="shared" ca="1" si="15"/>
        <v>0</v>
      </c>
      <c r="AM32" s="21">
        <f t="shared" ca="1" si="15"/>
        <v>4761.8999999999996</v>
      </c>
      <c r="AN32" s="21">
        <f t="shared" ca="1" si="15"/>
        <v>0</v>
      </c>
      <c r="AO32" s="21">
        <f t="shared" ca="1" si="15"/>
        <v>0</v>
      </c>
      <c r="AP32" s="21">
        <f t="shared" ca="1" si="15"/>
        <v>14916.63</v>
      </c>
      <c r="AQ32" s="21">
        <f t="shared" ca="1" si="15"/>
        <v>0</v>
      </c>
      <c r="AR32" s="21">
        <f t="shared" ca="1" si="15"/>
        <v>0</v>
      </c>
      <c r="AS32" s="21">
        <f t="shared" ca="1" si="15"/>
        <v>0</v>
      </c>
      <c r="AT32" s="21">
        <f t="shared" ca="1" si="15"/>
        <v>39010076.699999966</v>
      </c>
      <c r="AU32" s="21">
        <f t="shared" ca="1" si="15"/>
        <v>254045.4800000001</v>
      </c>
      <c r="AV32" s="21">
        <f t="shared" ca="1" si="15"/>
        <v>97866.749999999913</v>
      </c>
      <c r="AW32" s="21">
        <f t="shared" ca="1" si="15"/>
        <v>0</v>
      </c>
      <c r="AX32" s="21">
        <f t="shared" ca="1" si="15"/>
        <v>1277858.29</v>
      </c>
      <c r="AY32" s="21">
        <f t="shared" ca="1" si="15"/>
        <v>0</v>
      </c>
      <c r="AZ32" s="21">
        <f t="shared" ca="1" si="20"/>
        <v>0</v>
      </c>
      <c r="BA32" s="21">
        <f t="shared" ca="1" si="20"/>
        <v>0</v>
      </c>
      <c r="BB32" s="21">
        <f t="shared" ca="1" si="20"/>
        <v>0</v>
      </c>
      <c r="BC32" s="21">
        <f t="shared" ca="1" si="20"/>
        <v>0</v>
      </c>
      <c r="BD32" s="21">
        <f t="shared" ca="1" si="20"/>
        <v>-20698.230000000003</v>
      </c>
      <c r="BE32" s="21">
        <f t="shared" ca="1" si="20"/>
        <v>0</v>
      </c>
      <c r="BF32" s="21">
        <f t="shared" ca="1" si="20"/>
        <v>0</v>
      </c>
      <c r="BG32" s="21">
        <f t="shared" ca="1" si="20"/>
        <v>0</v>
      </c>
      <c r="BH32" s="21">
        <f t="shared" ca="1" si="20"/>
        <v>0</v>
      </c>
      <c r="BI32" s="21">
        <f t="shared" ca="1" si="20"/>
        <v>0</v>
      </c>
      <c r="BJ32" s="21">
        <f t="shared" ca="1" si="20"/>
        <v>0</v>
      </c>
      <c r="BK32" s="21">
        <f t="shared" ca="1" si="20"/>
        <v>0</v>
      </c>
      <c r="BL32" s="21">
        <f t="shared" ca="1" si="20"/>
        <v>0</v>
      </c>
      <c r="BM32" s="21">
        <f t="shared" ca="1" si="20"/>
        <v>0</v>
      </c>
      <c r="BN32" s="21">
        <f t="shared" ca="1" si="20"/>
        <v>79915.10000000002</v>
      </c>
      <c r="BO32" s="21">
        <f t="shared" ca="1" si="20"/>
        <v>0</v>
      </c>
      <c r="BP32" s="21">
        <f t="shared" ca="1" si="16"/>
        <v>850152.22000000009</v>
      </c>
      <c r="BQ32" s="21">
        <f t="shared" ca="1" si="16"/>
        <v>0</v>
      </c>
      <c r="BR32" s="21">
        <f t="shared" ca="1" si="16"/>
        <v>10157.529999999999</v>
      </c>
      <c r="BS32" s="21">
        <f t="shared" ca="1" si="16"/>
        <v>35111.54000000003</v>
      </c>
      <c r="BT32" s="21">
        <f t="shared" ca="1" si="16"/>
        <v>0</v>
      </c>
      <c r="BU32" s="21">
        <f t="shared" ca="1" si="16"/>
        <v>0</v>
      </c>
      <c r="BV32" s="21">
        <f t="shared" ca="1" si="16"/>
        <v>0</v>
      </c>
      <c r="BW32" s="21">
        <f t="shared" ca="1" si="16"/>
        <v>0</v>
      </c>
      <c r="BX32" s="21">
        <f t="shared" ca="1" si="16"/>
        <v>957542.26</v>
      </c>
      <c r="BY32" s="21">
        <f t="shared" ca="1" si="16"/>
        <v>0</v>
      </c>
      <c r="BZ32" s="21">
        <f t="shared" ca="1" si="16"/>
        <v>0</v>
      </c>
      <c r="CA32" s="21">
        <f t="shared" ca="1" si="16"/>
        <v>9121966.8800000008</v>
      </c>
      <c r="CB32" s="21">
        <f t="shared" ca="1" si="16"/>
        <v>297820806.84999996</v>
      </c>
      <c r="CC32" s="21">
        <f t="shared" ca="1" si="16"/>
        <v>1388823.04</v>
      </c>
      <c r="CD32" s="21">
        <f t="shared" ca="1" si="16"/>
        <v>83700968.379999995</v>
      </c>
      <c r="CE32" s="21">
        <f t="shared" ca="1" si="16"/>
        <v>0</v>
      </c>
      <c r="CF32" s="21">
        <f t="shared" ca="1" si="16"/>
        <v>0</v>
      </c>
      <c r="CG32" s="21">
        <f t="shared" ca="1" si="17"/>
        <v>2030682.69</v>
      </c>
      <c r="CH32" s="21">
        <f t="shared" ca="1" si="17"/>
        <v>15247746.449999999</v>
      </c>
      <c r="CI32" s="21">
        <f t="shared" ca="1" si="17"/>
        <v>0</v>
      </c>
      <c r="CJ32" s="22">
        <f t="shared" ca="1" si="25"/>
        <v>8062608.700000003</v>
      </c>
      <c r="CK32" s="21">
        <f t="shared" ca="1" si="21"/>
        <v>39258.720000000001</v>
      </c>
      <c r="CL32" s="21">
        <f t="shared" ca="1" si="21"/>
        <v>3500</v>
      </c>
      <c r="CM32" s="22">
        <f t="shared" ca="1" si="26"/>
        <v>8019849.9800000032</v>
      </c>
      <c r="CN32" s="21">
        <f t="shared" ca="1" si="22"/>
        <v>81128.399999999994</v>
      </c>
      <c r="CO32" s="21">
        <f t="shared" ca="1" si="22"/>
        <v>7938721.5800000029</v>
      </c>
      <c r="CP32" s="22">
        <f t="shared" ca="1" si="27"/>
        <v>0</v>
      </c>
      <c r="CQ32" s="21">
        <f t="shared" ca="1" si="23"/>
        <v>0</v>
      </c>
      <c r="CR32" s="21">
        <f t="shared" ca="1" si="23"/>
        <v>0</v>
      </c>
      <c r="CS32" s="21">
        <f t="shared" ca="1" si="23"/>
        <v>147140.40999999997</v>
      </c>
      <c r="CT32" s="21">
        <f t="shared" ca="1" si="23"/>
        <v>0</v>
      </c>
      <c r="CU32" s="21">
        <f t="shared" ca="1" si="23"/>
        <v>0</v>
      </c>
      <c r="CV32" s="22">
        <f t="shared" ca="1" si="9"/>
        <v>1158095589.9599998</v>
      </c>
    </row>
    <row r="33" spans="1:100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24"/>
        <v>112243.18</v>
      </c>
      <c r="E33" s="21">
        <f t="shared" ca="1" si="18"/>
        <v>45340.520000000004</v>
      </c>
      <c r="F33" s="21">
        <f t="shared" ca="1" si="18"/>
        <v>0</v>
      </c>
      <c r="G33" s="21">
        <f t="shared" ca="1" si="18"/>
        <v>66902.659999999989</v>
      </c>
      <c r="H33" s="21">
        <f t="shared" ca="1" si="18"/>
        <v>40</v>
      </c>
      <c r="I33" s="21">
        <f t="shared" ca="1" si="18"/>
        <v>67499.100000000006</v>
      </c>
      <c r="J33" s="21">
        <f t="shared" ca="1" si="18"/>
        <v>0</v>
      </c>
      <c r="K33" s="21">
        <f t="shared" ca="1" si="18"/>
        <v>2999521.5999999912</v>
      </c>
      <c r="L33" s="21">
        <f t="shared" ca="1" si="18"/>
        <v>0</v>
      </c>
      <c r="M33" s="21">
        <f t="shared" ca="1" si="18"/>
        <v>0</v>
      </c>
      <c r="N33" s="21">
        <f t="shared" ca="1" si="18"/>
        <v>0</v>
      </c>
      <c r="O33" s="21">
        <f t="shared" ca="1" si="18"/>
        <v>0</v>
      </c>
      <c r="P33" s="21">
        <f t="shared" ca="1" si="18"/>
        <v>0</v>
      </c>
      <c r="Q33" s="21">
        <f t="shared" ca="1" si="18"/>
        <v>0</v>
      </c>
      <c r="R33" s="21">
        <f t="shared" ca="1" si="18"/>
        <v>0</v>
      </c>
      <c r="S33" s="21">
        <f t="shared" ca="1" si="18"/>
        <v>0</v>
      </c>
      <c r="T33" s="21">
        <f t="shared" ca="1" si="18"/>
        <v>4136706.1500000032</v>
      </c>
      <c r="U33" s="21">
        <f t="shared" ca="1" si="19"/>
        <v>14836.3</v>
      </c>
      <c r="V33" s="21">
        <f t="shared" ca="1" si="19"/>
        <v>53771.529999999977</v>
      </c>
      <c r="W33" s="21">
        <f t="shared" ca="1" si="19"/>
        <v>1850741.519999997</v>
      </c>
      <c r="X33" s="21">
        <f t="shared" ca="1" si="19"/>
        <v>0</v>
      </c>
      <c r="Y33" s="21">
        <f t="shared" ca="1" si="19"/>
        <v>625</v>
      </c>
      <c r="Z33" s="21">
        <f t="shared" ca="1" si="19"/>
        <v>-24388924.210000008</v>
      </c>
      <c r="AA33" s="21">
        <f t="shared" ca="1" si="19"/>
        <v>0</v>
      </c>
      <c r="AB33" s="21">
        <f t="shared" ca="1" si="19"/>
        <v>0</v>
      </c>
      <c r="AC33" s="21">
        <f t="shared" ca="1" si="19"/>
        <v>173.53</v>
      </c>
      <c r="AD33" s="21">
        <f t="shared" ca="1" si="19"/>
        <v>1575.6400000000003</v>
      </c>
      <c r="AE33" s="21">
        <f t="shared" ca="1" si="19"/>
        <v>0</v>
      </c>
      <c r="AF33" s="21">
        <f t="shared" ca="1" si="19"/>
        <v>0</v>
      </c>
      <c r="AG33" s="21">
        <f t="shared" ca="1" si="19"/>
        <v>0</v>
      </c>
      <c r="AH33" s="21">
        <f t="shared" ca="1" si="19"/>
        <v>0</v>
      </c>
      <c r="AI33" s="21">
        <f t="shared" ca="1" si="19"/>
        <v>0</v>
      </c>
      <c r="AJ33" s="21">
        <f t="shared" ca="1" si="15"/>
        <v>1500</v>
      </c>
      <c r="AK33" s="21">
        <f t="shared" ca="1" si="15"/>
        <v>-1088.22</v>
      </c>
      <c r="AL33" s="21">
        <f t="shared" ca="1" si="15"/>
        <v>0</v>
      </c>
      <c r="AM33" s="21">
        <f t="shared" ca="1" si="15"/>
        <v>-8469992.120000001</v>
      </c>
      <c r="AN33" s="21">
        <f t="shared" ca="1" si="15"/>
        <v>0</v>
      </c>
      <c r="AO33" s="21">
        <f t="shared" ca="1" si="15"/>
        <v>0</v>
      </c>
      <c r="AP33" s="21">
        <f t="shared" ca="1" si="15"/>
        <v>205</v>
      </c>
      <c r="AQ33" s="21">
        <f t="shared" ca="1" si="15"/>
        <v>0</v>
      </c>
      <c r="AR33" s="21">
        <f t="shared" ca="1" si="15"/>
        <v>0</v>
      </c>
      <c r="AS33" s="21">
        <f t="shared" ca="1" si="15"/>
        <v>0</v>
      </c>
      <c r="AT33" s="21">
        <f t="shared" ca="1" si="15"/>
        <v>466394.91999999958</v>
      </c>
      <c r="AU33" s="21">
        <f t="shared" ca="1" si="15"/>
        <v>594.83000000000004</v>
      </c>
      <c r="AV33" s="21">
        <f t="shared" ca="1" si="15"/>
        <v>623.72</v>
      </c>
      <c r="AW33" s="21">
        <f t="shared" ca="1" si="15"/>
        <v>0</v>
      </c>
      <c r="AX33" s="21">
        <f t="shared" ca="1" si="15"/>
        <v>7271.6</v>
      </c>
      <c r="AY33" s="21">
        <f t="shared" ca="1" si="15"/>
        <v>0</v>
      </c>
      <c r="AZ33" s="21">
        <f t="shared" ca="1" si="20"/>
        <v>0</v>
      </c>
      <c r="BA33" s="21">
        <f t="shared" ca="1" si="20"/>
        <v>0</v>
      </c>
      <c r="BB33" s="21">
        <f t="shared" ca="1" si="20"/>
        <v>0</v>
      </c>
      <c r="BC33" s="21">
        <f t="shared" ca="1" si="20"/>
        <v>0</v>
      </c>
      <c r="BD33" s="21">
        <f t="shared" ca="1" si="20"/>
        <v>8706.5999999999967</v>
      </c>
      <c r="BE33" s="21">
        <f t="shared" ca="1" si="20"/>
        <v>0</v>
      </c>
      <c r="BF33" s="21">
        <f t="shared" ca="1" si="20"/>
        <v>0</v>
      </c>
      <c r="BG33" s="21">
        <f t="shared" ca="1" si="20"/>
        <v>0</v>
      </c>
      <c r="BH33" s="21">
        <f t="shared" ca="1" si="20"/>
        <v>0</v>
      </c>
      <c r="BI33" s="21">
        <f t="shared" ca="1" si="20"/>
        <v>0</v>
      </c>
      <c r="BJ33" s="21">
        <f t="shared" ca="1" si="20"/>
        <v>0</v>
      </c>
      <c r="BK33" s="21">
        <f t="shared" ca="1" si="20"/>
        <v>0</v>
      </c>
      <c r="BL33" s="21">
        <f t="shared" ca="1" si="20"/>
        <v>0</v>
      </c>
      <c r="BM33" s="21">
        <f t="shared" ca="1" si="20"/>
        <v>0</v>
      </c>
      <c r="BN33" s="21">
        <f t="shared" ca="1" si="20"/>
        <v>3596.7900000000004</v>
      </c>
      <c r="BO33" s="21">
        <f t="shared" ca="1" si="20"/>
        <v>0</v>
      </c>
      <c r="BP33" s="21">
        <f t="shared" ca="1" si="16"/>
        <v>6030.42</v>
      </c>
      <c r="BQ33" s="21">
        <f t="shared" ca="1" si="16"/>
        <v>0</v>
      </c>
      <c r="BR33" s="21">
        <f t="shared" ca="1" si="16"/>
        <v>1944.38</v>
      </c>
      <c r="BS33" s="21">
        <f t="shared" ca="1" si="16"/>
        <v>5984.23</v>
      </c>
      <c r="BT33" s="21">
        <f t="shared" ca="1" si="16"/>
        <v>0</v>
      </c>
      <c r="BU33" s="21">
        <f t="shared" ca="1" si="16"/>
        <v>0</v>
      </c>
      <c r="BV33" s="21">
        <f t="shared" ca="1" si="16"/>
        <v>0</v>
      </c>
      <c r="BW33" s="21">
        <f t="shared" ca="1" si="16"/>
        <v>0</v>
      </c>
      <c r="BX33" s="21">
        <f t="shared" ca="1" si="16"/>
        <v>0</v>
      </c>
      <c r="BY33" s="21">
        <f t="shared" ca="1" si="16"/>
        <v>0</v>
      </c>
      <c r="BZ33" s="21">
        <f t="shared" ca="1" si="16"/>
        <v>0</v>
      </c>
      <c r="CA33" s="21">
        <f t="shared" ca="1" si="16"/>
        <v>0</v>
      </c>
      <c r="CB33" s="21">
        <f t="shared" ca="1" si="16"/>
        <v>0</v>
      </c>
      <c r="CC33" s="21">
        <f t="shared" ca="1" si="16"/>
        <v>0</v>
      </c>
      <c r="CD33" s="21">
        <f t="shared" ca="1" si="16"/>
        <v>0</v>
      </c>
      <c r="CE33" s="21">
        <f t="shared" ca="1" si="16"/>
        <v>0</v>
      </c>
      <c r="CF33" s="21">
        <f t="shared" ca="1" si="16"/>
        <v>0</v>
      </c>
      <c r="CG33" s="21">
        <f t="shared" ca="1" si="17"/>
        <v>0</v>
      </c>
      <c r="CH33" s="21">
        <f t="shared" ca="1" si="17"/>
        <v>0</v>
      </c>
      <c r="CI33" s="21">
        <f t="shared" ca="1" si="17"/>
        <v>0</v>
      </c>
      <c r="CJ33" s="22">
        <f t="shared" ca="1" si="25"/>
        <v>0</v>
      </c>
      <c r="CK33" s="21">
        <f t="shared" ca="1" si="21"/>
        <v>0</v>
      </c>
      <c r="CL33" s="21">
        <f t="shared" ca="1" si="21"/>
        <v>0</v>
      </c>
      <c r="CM33" s="22">
        <f t="shared" ca="1" si="26"/>
        <v>0</v>
      </c>
      <c r="CN33" s="21">
        <f t="shared" ca="1" si="22"/>
        <v>0</v>
      </c>
      <c r="CO33" s="21">
        <f t="shared" ca="1" si="22"/>
        <v>0</v>
      </c>
      <c r="CP33" s="22">
        <f t="shared" ca="1" si="27"/>
        <v>0</v>
      </c>
      <c r="CQ33" s="21">
        <f t="shared" ca="1" si="23"/>
        <v>0</v>
      </c>
      <c r="CR33" s="21">
        <f t="shared" ca="1" si="23"/>
        <v>0</v>
      </c>
      <c r="CS33" s="21">
        <f t="shared" ca="1" si="23"/>
        <v>1011376.6799999994</v>
      </c>
      <c r="CT33" s="21">
        <f t="shared" ca="1" si="23"/>
        <v>0</v>
      </c>
      <c r="CU33" s="21">
        <f t="shared" ca="1" si="23"/>
        <v>0</v>
      </c>
      <c r="CV33" s="22">
        <f t="shared" ca="1" si="9"/>
        <v>-22108041.830000021</v>
      </c>
    </row>
    <row r="34" spans="1:100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24"/>
        <v>3574474.6357999975</v>
      </c>
      <c r="E34" s="21">
        <f t="shared" ca="1" si="18"/>
        <v>644452.66870318167</v>
      </c>
      <c r="F34" s="21">
        <f t="shared" ca="1" si="18"/>
        <v>2930021.9670968158</v>
      </c>
      <c r="G34" s="21">
        <f t="shared" ca="1" si="18"/>
        <v>0</v>
      </c>
      <c r="H34" s="21">
        <f t="shared" ca="1" si="18"/>
        <v>85897503.705000013</v>
      </c>
      <c r="I34" s="21">
        <f t="shared" ca="1" si="18"/>
        <v>713722.81000000017</v>
      </c>
      <c r="J34" s="21">
        <f t="shared" ca="1" si="18"/>
        <v>0</v>
      </c>
      <c r="K34" s="21">
        <f t="shared" ca="1" si="18"/>
        <v>0</v>
      </c>
      <c r="L34" s="21">
        <f t="shared" ca="1" si="18"/>
        <v>0</v>
      </c>
      <c r="M34" s="21">
        <f t="shared" ca="1" si="18"/>
        <v>0</v>
      </c>
      <c r="N34" s="21">
        <f t="shared" ca="1" si="18"/>
        <v>0</v>
      </c>
      <c r="O34" s="21">
        <f t="shared" ca="1" si="18"/>
        <v>37540526.39859999</v>
      </c>
      <c r="P34" s="21">
        <f t="shared" ca="1" si="18"/>
        <v>0</v>
      </c>
      <c r="Q34" s="21">
        <f t="shared" ca="1" si="18"/>
        <v>340304.14</v>
      </c>
      <c r="R34" s="21">
        <f t="shared" ca="1" si="18"/>
        <v>0</v>
      </c>
      <c r="S34" s="21">
        <f t="shared" ca="1" si="18"/>
        <v>0</v>
      </c>
      <c r="T34" s="21">
        <f t="shared" ca="1" si="18"/>
        <v>17727.309999999998</v>
      </c>
      <c r="U34" s="21">
        <f t="shared" ca="1" si="19"/>
        <v>0</v>
      </c>
      <c r="V34" s="21">
        <f t="shared" ca="1" si="19"/>
        <v>104401.32999999999</v>
      </c>
      <c r="W34" s="21">
        <f t="shared" ca="1" si="19"/>
        <v>732964.99000000011</v>
      </c>
      <c r="X34" s="21">
        <f t="shared" ca="1" si="19"/>
        <v>0</v>
      </c>
      <c r="Y34" s="21">
        <f t="shared" ca="1" si="19"/>
        <v>1974771.9239000003</v>
      </c>
      <c r="Z34" s="21">
        <f t="shared" ca="1" si="19"/>
        <v>1541937.6448000001</v>
      </c>
      <c r="AA34" s="21">
        <f t="shared" ca="1" si="19"/>
        <v>0</v>
      </c>
      <c r="AB34" s="21">
        <f t="shared" ca="1" si="19"/>
        <v>0</v>
      </c>
      <c r="AC34" s="21">
        <f t="shared" ca="1" si="19"/>
        <v>364335.76200000028</v>
      </c>
      <c r="AD34" s="21">
        <f t="shared" ca="1" si="19"/>
        <v>6887006.4082999993</v>
      </c>
      <c r="AE34" s="21">
        <f t="shared" ca="1" si="19"/>
        <v>0</v>
      </c>
      <c r="AF34" s="21">
        <f t="shared" ca="1" si="19"/>
        <v>11682.25</v>
      </c>
      <c r="AG34" s="21">
        <f t="shared" ca="1" si="19"/>
        <v>0</v>
      </c>
      <c r="AH34" s="21">
        <f t="shared" ca="1" si="19"/>
        <v>0</v>
      </c>
      <c r="AI34" s="21">
        <f t="shared" ca="1" si="19"/>
        <v>0</v>
      </c>
      <c r="AJ34" s="21">
        <f t="shared" ca="1" si="15"/>
        <v>0</v>
      </c>
      <c r="AK34" s="21">
        <f t="shared" ca="1" si="15"/>
        <v>0</v>
      </c>
      <c r="AL34" s="21">
        <f t="shared" ca="1" si="15"/>
        <v>0</v>
      </c>
      <c r="AM34" s="21">
        <f t="shared" ca="1" si="15"/>
        <v>11218516.606378</v>
      </c>
      <c r="AN34" s="21">
        <f t="shared" ca="1" si="15"/>
        <v>0</v>
      </c>
      <c r="AO34" s="21">
        <f t="shared" ca="1" si="15"/>
        <v>0</v>
      </c>
      <c r="AP34" s="21">
        <f t="shared" ca="1" si="15"/>
        <v>534463.51410000003</v>
      </c>
      <c r="AQ34" s="21">
        <f t="shared" ca="1" si="15"/>
        <v>0</v>
      </c>
      <c r="AR34" s="21">
        <f t="shared" ca="1" si="15"/>
        <v>0</v>
      </c>
      <c r="AS34" s="21">
        <f t="shared" ca="1" si="15"/>
        <v>0</v>
      </c>
      <c r="AT34" s="21">
        <f t="shared" ca="1" si="15"/>
        <v>43049607.026899993</v>
      </c>
      <c r="AU34" s="21">
        <f t="shared" ca="1" si="15"/>
        <v>326982.06930000003</v>
      </c>
      <c r="AV34" s="21">
        <f t="shared" ca="1" si="15"/>
        <v>272551.56869999995</v>
      </c>
      <c r="AW34" s="21">
        <f t="shared" ca="1" si="15"/>
        <v>0</v>
      </c>
      <c r="AX34" s="21">
        <f t="shared" ca="1" si="15"/>
        <v>30605.688699999999</v>
      </c>
      <c r="AY34" s="21">
        <f t="shared" ca="1" si="15"/>
        <v>0</v>
      </c>
      <c r="AZ34" s="21">
        <f t="shared" ca="1" si="20"/>
        <v>0</v>
      </c>
      <c r="BA34" s="21">
        <f t="shared" ca="1" si="20"/>
        <v>0</v>
      </c>
      <c r="BB34" s="21">
        <f t="shared" ca="1" si="20"/>
        <v>0</v>
      </c>
      <c r="BC34" s="21">
        <f t="shared" ca="1" si="20"/>
        <v>0</v>
      </c>
      <c r="BD34" s="21">
        <f t="shared" ca="1" si="20"/>
        <v>2091539.9052000113</v>
      </c>
      <c r="BE34" s="21">
        <f t="shared" ca="1" si="20"/>
        <v>0</v>
      </c>
      <c r="BF34" s="21">
        <f t="shared" ca="1" si="20"/>
        <v>0</v>
      </c>
      <c r="BG34" s="21">
        <f t="shared" ca="1" si="20"/>
        <v>0</v>
      </c>
      <c r="BH34" s="21">
        <f t="shared" ca="1" si="20"/>
        <v>0</v>
      </c>
      <c r="BI34" s="21">
        <f t="shared" ca="1" si="20"/>
        <v>0</v>
      </c>
      <c r="BJ34" s="21">
        <f t="shared" ca="1" si="20"/>
        <v>0</v>
      </c>
      <c r="BK34" s="21">
        <f t="shared" ca="1" si="20"/>
        <v>0</v>
      </c>
      <c r="BL34" s="21">
        <f t="shared" ca="1" si="20"/>
        <v>0</v>
      </c>
      <c r="BM34" s="21">
        <f t="shared" ca="1" si="20"/>
        <v>0</v>
      </c>
      <c r="BN34" s="21">
        <f t="shared" ca="1" si="20"/>
        <v>7676.9818999999998</v>
      </c>
      <c r="BO34" s="21">
        <f t="shared" ca="1" si="20"/>
        <v>0</v>
      </c>
      <c r="BP34" s="21">
        <f t="shared" ca="1" si="16"/>
        <v>746607.2</v>
      </c>
      <c r="BQ34" s="21">
        <f t="shared" ca="1" si="16"/>
        <v>0</v>
      </c>
      <c r="BR34" s="21">
        <f t="shared" ca="1" si="16"/>
        <v>22694.240000000002</v>
      </c>
      <c r="BS34" s="21">
        <f t="shared" ca="1" si="16"/>
        <v>1532097001.5185993</v>
      </c>
      <c r="BT34" s="21">
        <f t="shared" ca="1" si="16"/>
        <v>0</v>
      </c>
      <c r="BU34" s="21">
        <f t="shared" ca="1" si="16"/>
        <v>0</v>
      </c>
      <c r="BV34" s="21">
        <f t="shared" ca="1" si="16"/>
        <v>16714501.209999999</v>
      </c>
      <c r="BW34" s="21">
        <f t="shared" ca="1" si="16"/>
        <v>0</v>
      </c>
      <c r="BX34" s="21">
        <f t="shared" ca="1" si="16"/>
        <v>0</v>
      </c>
      <c r="BY34" s="21">
        <f t="shared" ca="1" si="16"/>
        <v>0</v>
      </c>
      <c r="BZ34" s="21">
        <f t="shared" ca="1" si="16"/>
        <v>0</v>
      </c>
      <c r="CA34" s="21">
        <f t="shared" ca="1" si="16"/>
        <v>0</v>
      </c>
      <c r="CB34" s="21">
        <f t="shared" ca="1" si="16"/>
        <v>0</v>
      </c>
      <c r="CC34" s="21">
        <f t="shared" ca="1" si="16"/>
        <v>0</v>
      </c>
      <c r="CD34" s="21">
        <f t="shared" ca="1" si="16"/>
        <v>0</v>
      </c>
      <c r="CE34" s="21">
        <f t="shared" ca="1" si="16"/>
        <v>0</v>
      </c>
      <c r="CF34" s="21">
        <f t="shared" ca="1" si="16"/>
        <v>0</v>
      </c>
      <c r="CG34" s="21">
        <f t="shared" ca="1" si="17"/>
        <v>0</v>
      </c>
      <c r="CH34" s="21">
        <f t="shared" ca="1" si="17"/>
        <v>0</v>
      </c>
      <c r="CI34" s="21">
        <f t="shared" ca="1" si="17"/>
        <v>483178.39999999997</v>
      </c>
      <c r="CJ34" s="22">
        <f t="shared" ca="1" si="25"/>
        <v>0</v>
      </c>
      <c r="CK34" s="21">
        <f t="shared" ca="1" si="21"/>
        <v>0</v>
      </c>
      <c r="CL34" s="21">
        <f t="shared" ca="1" si="21"/>
        <v>0</v>
      </c>
      <c r="CM34" s="22">
        <f t="shared" ca="1" si="26"/>
        <v>0</v>
      </c>
      <c r="CN34" s="21">
        <f t="shared" ca="1" si="22"/>
        <v>0</v>
      </c>
      <c r="CO34" s="21">
        <f t="shared" ca="1" si="22"/>
        <v>0</v>
      </c>
      <c r="CP34" s="22">
        <f t="shared" ca="1" si="27"/>
        <v>0</v>
      </c>
      <c r="CQ34" s="21">
        <f t="shared" ca="1" si="23"/>
        <v>0</v>
      </c>
      <c r="CR34" s="21">
        <f t="shared" ca="1" si="23"/>
        <v>0</v>
      </c>
      <c r="CS34" s="21">
        <f t="shared" ca="1" si="23"/>
        <v>39002618.018600002</v>
      </c>
      <c r="CT34" s="21">
        <f t="shared" ca="1" si="23"/>
        <v>0</v>
      </c>
      <c r="CU34" s="21">
        <f t="shared" ca="1" si="23"/>
        <v>0</v>
      </c>
      <c r="CV34" s="22">
        <f t="shared" ca="1" si="9"/>
        <v>1786299903.2567773</v>
      </c>
    </row>
    <row r="35" spans="1:100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24"/>
        <v>1795945</v>
      </c>
      <c r="E35" s="21">
        <f t="shared" ca="1" si="18"/>
        <v>1126395</v>
      </c>
      <c r="F35" s="21">
        <f t="shared" ca="1" si="18"/>
        <v>304894</v>
      </c>
      <c r="G35" s="21">
        <f t="shared" ca="1" si="18"/>
        <v>364656</v>
      </c>
      <c r="H35" s="21">
        <f t="shared" ca="1" si="18"/>
        <v>0</v>
      </c>
      <c r="I35" s="21">
        <f t="shared" ca="1" si="18"/>
        <v>102593</v>
      </c>
      <c r="J35" s="21">
        <f t="shared" ca="1" si="18"/>
        <v>0</v>
      </c>
      <c r="K35" s="21">
        <f t="shared" ca="1" si="18"/>
        <v>0</v>
      </c>
      <c r="L35" s="21">
        <f t="shared" ca="1" si="18"/>
        <v>0</v>
      </c>
      <c r="M35" s="21">
        <f t="shared" ca="1" si="18"/>
        <v>0</v>
      </c>
      <c r="N35" s="21">
        <f t="shared" ca="1" si="18"/>
        <v>0</v>
      </c>
      <c r="O35" s="21">
        <f t="shared" ca="1" si="18"/>
        <v>3171301</v>
      </c>
      <c r="P35" s="21">
        <f t="shared" ca="1" si="18"/>
        <v>0</v>
      </c>
      <c r="Q35" s="21">
        <f t="shared" ca="1" si="18"/>
        <v>730330</v>
      </c>
      <c r="R35" s="21">
        <f t="shared" ca="1" si="18"/>
        <v>0</v>
      </c>
      <c r="S35" s="21">
        <f t="shared" ca="1" si="18"/>
        <v>0</v>
      </c>
      <c r="T35" s="21">
        <f t="shared" ca="1" si="18"/>
        <v>275281</v>
      </c>
      <c r="U35" s="21">
        <f t="shared" ca="1" si="19"/>
        <v>20579</v>
      </c>
      <c r="V35" s="21">
        <f t="shared" ca="1" si="19"/>
        <v>69988</v>
      </c>
      <c r="W35" s="21">
        <f t="shared" ca="1" si="19"/>
        <v>389002</v>
      </c>
      <c r="X35" s="21">
        <f t="shared" ca="1" si="19"/>
        <v>0</v>
      </c>
      <c r="Y35" s="21">
        <f t="shared" ca="1" si="19"/>
        <v>448</v>
      </c>
      <c r="Z35" s="21">
        <f t="shared" ca="1" si="19"/>
        <v>3747734</v>
      </c>
      <c r="AA35" s="21">
        <f t="shared" ca="1" si="19"/>
        <v>0</v>
      </c>
      <c r="AB35" s="21">
        <f t="shared" ca="1" si="19"/>
        <v>0</v>
      </c>
      <c r="AC35" s="21">
        <f t="shared" ca="1" si="19"/>
        <v>2061</v>
      </c>
      <c r="AD35" s="21">
        <f t="shared" ca="1" si="19"/>
        <v>2545</v>
      </c>
      <c r="AE35" s="21">
        <f t="shared" ca="1" si="19"/>
        <v>0</v>
      </c>
      <c r="AF35" s="21">
        <f t="shared" ca="1" si="19"/>
        <v>40000</v>
      </c>
      <c r="AG35" s="21">
        <f t="shared" ca="1" si="19"/>
        <v>0</v>
      </c>
      <c r="AH35" s="21">
        <f t="shared" ca="1" si="19"/>
        <v>0</v>
      </c>
      <c r="AI35" s="21">
        <f t="shared" ca="1" si="19"/>
        <v>0</v>
      </c>
      <c r="AJ35" s="21">
        <f t="shared" ca="1" si="15"/>
        <v>4200</v>
      </c>
      <c r="AK35" s="21">
        <f t="shared" ca="1" si="15"/>
        <v>0</v>
      </c>
      <c r="AL35" s="21">
        <f t="shared" ca="1" si="15"/>
        <v>0</v>
      </c>
      <c r="AM35" s="21">
        <f t="shared" ca="1" si="15"/>
        <v>793074</v>
      </c>
      <c r="AN35" s="21">
        <f t="shared" ca="1" si="15"/>
        <v>0</v>
      </c>
      <c r="AO35" s="21">
        <f t="shared" ca="1" si="15"/>
        <v>0</v>
      </c>
      <c r="AP35" s="21">
        <f t="shared" ca="1" si="15"/>
        <v>100</v>
      </c>
      <c r="AQ35" s="21">
        <f t="shared" ca="1" si="15"/>
        <v>0</v>
      </c>
      <c r="AR35" s="21">
        <f t="shared" ca="1" si="15"/>
        <v>0</v>
      </c>
      <c r="AS35" s="21">
        <f t="shared" ca="1" si="15"/>
        <v>0</v>
      </c>
      <c r="AT35" s="21">
        <f t="shared" ca="1" si="15"/>
        <v>490467</v>
      </c>
      <c r="AU35" s="21">
        <f t="shared" ca="1" si="15"/>
        <v>-11875</v>
      </c>
      <c r="AV35" s="21">
        <f t="shared" ca="1" si="15"/>
        <v>0</v>
      </c>
      <c r="AW35" s="21">
        <f t="shared" ca="1" si="15"/>
        <v>0</v>
      </c>
      <c r="AX35" s="21">
        <f t="shared" ca="1" si="15"/>
        <v>0</v>
      </c>
      <c r="AY35" s="21">
        <f t="shared" ca="1" si="15"/>
        <v>0</v>
      </c>
      <c r="AZ35" s="21">
        <f t="shared" ca="1" si="20"/>
        <v>0</v>
      </c>
      <c r="BA35" s="21">
        <f t="shared" ca="1" si="20"/>
        <v>0</v>
      </c>
      <c r="BB35" s="21">
        <f t="shared" ca="1" si="20"/>
        <v>0</v>
      </c>
      <c r="BC35" s="21">
        <f t="shared" ca="1" si="20"/>
        <v>0</v>
      </c>
      <c r="BD35" s="21">
        <f t="shared" ca="1" si="20"/>
        <v>555510</v>
      </c>
      <c r="BE35" s="21">
        <f t="shared" ca="1" si="20"/>
        <v>0</v>
      </c>
      <c r="BF35" s="21">
        <f t="shared" ca="1" si="20"/>
        <v>0</v>
      </c>
      <c r="BG35" s="21">
        <f t="shared" ca="1" si="20"/>
        <v>0</v>
      </c>
      <c r="BH35" s="21">
        <f t="shared" ca="1" si="20"/>
        <v>0</v>
      </c>
      <c r="BI35" s="21">
        <f t="shared" ca="1" si="20"/>
        <v>0</v>
      </c>
      <c r="BJ35" s="21">
        <f t="shared" ca="1" si="20"/>
        <v>0</v>
      </c>
      <c r="BK35" s="21">
        <f t="shared" ca="1" si="20"/>
        <v>0</v>
      </c>
      <c r="BL35" s="21">
        <f t="shared" ca="1" si="20"/>
        <v>0</v>
      </c>
      <c r="BM35" s="21">
        <f t="shared" ca="1" si="20"/>
        <v>0</v>
      </c>
      <c r="BN35" s="21">
        <f t="shared" ca="1" si="20"/>
        <v>0</v>
      </c>
      <c r="BO35" s="21">
        <f t="shared" ca="1" si="20"/>
        <v>0</v>
      </c>
      <c r="BP35" s="21">
        <f t="shared" ca="1" si="16"/>
        <v>25</v>
      </c>
      <c r="BQ35" s="21">
        <f t="shared" ca="1" si="16"/>
        <v>0</v>
      </c>
      <c r="BR35" s="21">
        <f t="shared" ca="1" si="16"/>
        <v>149568</v>
      </c>
      <c r="BS35" s="21">
        <f t="shared" ca="1" si="16"/>
        <v>10056</v>
      </c>
      <c r="BT35" s="21">
        <f t="shared" ca="1" si="16"/>
        <v>0</v>
      </c>
      <c r="BU35" s="21">
        <f t="shared" ca="1" si="16"/>
        <v>0</v>
      </c>
      <c r="BV35" s="21">
        <f t="shared" ca="1" si="16"/>
        <v>0</v>
      </c>
      <c r="BW35" s="21">
        <f t="shared" ca="1" si="16"/>
        <v>0</v>
      </c>
      <c r="BX35" s="21">
        <f t="shared" ca="1" si="16"/>
        <v>0</v>
      </c>
      <c r="BY35" s="21">
        <f t="shared" ca="1" si="16"/>
        <v>0</v>
      </c>
      <c r="BZ35" s="21">
        <f t="shared" ca="1" si="16"/>
        <v>0</v>
      </c>
      <c r="CA35" s="21">
        <f t="shared" ca="1" si="16"/>
        <v>0</v>
      </c>
      <c r="CB35" s="21">
        <f t="shared" ca="1" si="16"/>
        <v>0</v>
      </c>
      <c r="CC35" s="21">
        <f t="shared" ca="1" si="16"/>
        <v>0</v>
      </c>
      <c r="CD35" s="21">
        <f t="shared" ca="1" si="16"/>
        <v>0</v>
      </c>
      <c r="CE35" s="21">
        <f t="shared" ca="1" si="16"/>
        <v>0</v>
      </c>
      <c r="CF35" s="21">
        <f t="shared" ca="1" si="16"/>
        <v>0</v>
      </c>
      <c r="CG35" s="21">
        <f t="shared" ca="1" si="17"/>
        <v>0</v>
      </c>
      <c r="CH35" s="21">
        <f t="shared" ca="1" si="17"/>
        <v>0</v>
      </c>
      <c r="CI35" s="21">
        <f t="shared" ca="1" si="17"/>
        <v>0</v>
      </c>
      <c r="CJ35" s="22">
        <f t="shared" ca="1" si="25"/>
        <v>10028159.17</v>
      </c>
      <c r="CK35" s="21">
        <f t="shared" ca="1" si="21"/>
        <v>0</v>
      </c>
      <c r="CL35" s="21">
        <f t="shared" ca="1" si="21"/>
        <v>5316</v>
      </c>
      <c r="CM35" s="22">
        <f t="shared" ca="1" si="26"/>
        <v>10022843.17</v>
      </c>
      <c r="CN35" s="21">
        <f t="shared" ca="1" si="22"/>
        <v>0</v>
      </c>
      <c r="CO35" s="21">
        <f t="shared" ca="1" si="22"/>
        <v>10022843.17</v>
      </c>
      <c r="CP35" s="22">
        <f t="shared" ca="1" si="27"/>
        <v>0</v>
      </c>
      <c r="CQ35" s="21">
        <f t="shared" ca="1" si="23"/>
        <v>0</v>
      </c>
      <c r="CR35" s="21">
        <f t="shared" ca="1" si="23"/>
        <v>0</v>
      </c>
      <c r="CS35" s="21">
        <f t="shared" ca="1" si="23"/>
        <v>13172</v>
      </c>
      <c r="CT35" s="21">
        <f t="shared" ca="1" si="23"/>
        <v>0</v>
      </c>
      <c r="CU35" s="21">
        <f t="shared" ca="1" si="23"/>
        <v>0</v>
      </c>
      <c r="CV35" s="22">
        <f t="shared" ca="1" si="9"/>
        <v>22380263.170000002</v>
      </c>
    </row>
    <row r="36" spans="1:100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24"/>
        <v>0</v>
      </c>
      <c r="E36" s="21">
        <f t="shared" ca="1" si="18"/>
        <v>0</v>
      </c>
      <c r="F36" s="21">
        <f t="shared" ca="1" si="18"/>
        <v>0</v>
      </c>
      <c r="G36" s="21">
        <f t="shared" ca="1" si="18"/>
        <v>0</v>
      </c>
      <c r="H36" s="21">
        <f t="shared" ca="1" si="18"/>
        <v>0</v>
      </c>
      <c r="I36" s="21">
        <f t="shared" ca="1" si="18"/>
        <v>0</v>
      </c>
      <c r="J36" s="21">
        <f t="shared" ca="1" si="18"/>
        <v>0</v>
      </c>
      <c r="K36" s="21">
        <f t="shared" ca="1" si="18"/>
        <v>0</v>
      </c>
      <c r="L36" s="21">
        <f t="shared" ca="1" si="18"/>
        <v>0</v>
      </c>
      <c r="M36" s="21">
        <f t="shared" ca="1" si="18"/>
        <v>0</v>
      </c>
      <c r="N36" s="21">
        <f t="shared" ca="1" si="18"/>
        <v>0</v>
      </c>
      <c r="O36" s="21">
        <f t="shared" ca="1" si="18"/>
        <v>0</v>
      </c>
      <c r="P36" s="21">
        <f t="shared" ca="1" si="18"/>
        <v>0</v>
      </c>
      <c r="Q36" s="21">
        <f t="shared" ca="1" si="18"/>
        <v>489241449.59000003</v>
      </c>
      <c r="R36" s="21">
        <f t="shared" ca="1" si="18"/>
        <v>0</v>
      </c>
      <c r="S36" s="21">
        <f t="shared" ca="1" si="18"/>
        <v>0</v>
      </c>
      <c r="T36" s="21">
        <f t="shared" ca="1" si="18"/>
        <v>0</v>
      </c>
      <c r="U36" s="21">
        <f t="shared" ca="1" si="19"/>
        <v>0</v>
      </c>
      <c r="V36" s="21">
        <f t="shared" ca="1" si="19"/>
        <v>0</v>
      </c>
      <c r="W36" s="21">
        <f t="shared" ca="1" si="19"/>
        <v>0</v>
      </c>
      <c r="X36" s="21">
        <f t="shared" ca="1" si="19"/>
        <v>0</v>
      </c>
      <c r="Y36" s="21">
        <f t="shared" ca="1" si="19"/>
        <v>0</v>
      </c>
      <c r="Z36" s="21">
        <f t="shared" ca="1" si="19"/>
        <v>0</v>
      </c>
      <c r="AA36" s="21">
        <f t="shared" ca="1" si="19"/>
        <v>0</v>
      </c>
      <c r="AB36" s="21">
        <f t="shared" ca="1" si="19"/>
        <v>0</v>
      </c>
      <c r="AC36" s="21">
        <f t="shared" ca="1" si="19"/>
        <v>0</v>
      </c>
      <c r="AD36" s="21">
        <f t="shared" ca="1" si="19"/>
        <v>0</v>
      </c>
      <c r="AE36" s="21">
        <f t="shared" ca="1" si="19"/>
        <v>0</v>
      </c>
      <c r="AF36" s="21">
        <f t="shared" ca="1" si="19"/>
        <v>0</v>
      </c>
      <c r="AG36" s="21">
        <f t="shared" ca="1" si="19"/>
        <v>0</v>
      </c>
      <c r="AH36" s="21">
        <f t="shared" ca="1" si="19"/>
        <v>0</v>
      </c>
      <c r="AI36" s="21">
        <f t="shared" ca="1" si="19"/>
        <v>0</v>
      </c>
      <c r="AJ36" s="21">
        <f t="shared" ca="1" si="15"/>
        <v>682782.13</v>
      </c>
      <c r="AK36" s="21">
        <f t="shared" ca="1" si="15"/>
        <v>0</v>
      </c>
      <c r="AL36" s="21">
        <f t="shared" ca="1" si="15"/>
        <v>0</v>
      </c>
      <c r="AM36" s="21">
        <f t="shared" ca="1" si="15"/>
        <v>0</v>
      </c>
      <c r="AN36" s="21">
        <f t="shared" ca="1" si="15"/>
        <v>0</v>
      </c>
      <c r="AO36" s="21">
        <f t="shared" ca="1" si="15"/>
        <v>86433569.719999999</v>
      </c>
      <c r="AP36" s="21">
        <f t="shared" ca="1" si="15"/>
        <v>0</v>
      </c>
      <c r="AQ36" s="21">
        <f t="shared" ca="1" si="15"/>
        <v>0</v>
      </c>
      <c r="AR36" s="21">
        <f t="shared" ca="1" si="15"/>
        <v>0</v>
      </c>
      <c r="AS36" s="21">
        <f t="shared" ca="1" si="15"/>
        <v>0</v>
      </c>
      <c r="AT36" s="21">
        <f t="shared" ca="1" si="15"/>
        <v>0</v>
      </c>
      <c r="AU36" s="21">
        <f t="shared" ca="1" si="15"/>
        <v>0</v>
      </c>
      <c r="AV36" s="21">
        <f t="shared" ca="1" si="15"/>
        <v>0</v>
      </c>
      <c r="AW36" s="21">
        <f t="shared" ca="1" si="15"/>
        <v>0</v>
      </c>
      <c r="AX36" s="21">
        <f t="shared" ca="1" si="15"/>
        <v>0</v>
      </c>
      <c r="AY36" s="21">
        <f t="shared" ca="1" si="15"/>
        <v>0</v>
      </c>
      <c r="AZ36" s="21">
        <f t="shared" ca="1" si="20"/>
        <v>0</v>
      </c>
      <c r="BA36" s="21">
        <f t="shared" ca="1" si="20"/>
        <v>0</v>
      </c>
      <c r="BB36" s="21">
        <f t="shared" ca="1" si="20"/>
        <v>0</v>
      </c>
      <c r="BC36" s="21">
        <f t="shared" ca="1" si="20"/>
        <v>0</v>
      </c>
      <c r="BD36" s="21">
        <f t="shared" ca="1" si="20"/>
        <v>0</v>
      </c>
      <c r="BE36" s="21">
        <f t="shared" ca="1" si="20"/>
        <v>0</v>
      </c>
      <c r="BF36" s="21">
        <f t="shared" ca="1" si="20"/>
        <v>0</v>
      </c>
      <c r="BG36" s="21">
        <f t="shared" ca="1" si="20"/>
        <v>0</v>
      </c>
      <c r="BH36" s="21">
        <f t="shared" ca="1" si="20"/>
        <v>0</v>
      </c>
      <c r="BI36" s="21">
        <f t="shared" ca="1" si="20"/>
        <v>0</v>
      </c>
      <c r="BJ36" s="21">
        <f t="shared" ca="1" si="20"/>
        <v>0</v>
      </c>
      <c r="BK36" s="21">
        <f t="shared" ca="1" si="20"/>
        <v>0</v>
      </c>
      <c r="BL36" s="21">
        <f t="shared" ca="1" si="20"/>
        <v>0</v>
      </c>
      <c r="BM36" s="21">
        <f t="shared" ca="1" si="20"/>
        <v>0</v>
      </c>
      <c r="BN36" s="21">
        <f t="shared" ca="1" si="20"/>
        <v>0</v>
      </c>
      <c r="BO36" s="21">
        <f t="shared" ca="1" si="20"/>
        <v>0</v>
      </c>
      <c r="BP36" s="21">
        <f t="shared" ca="1" si="16"/>
        <v>0</v>
      </c>
      <c r="BQ36" s="21">
        <f t="shared" ca="1" si="16"/>
        <v>0</v>
      </c>
      <c r="BR36" s="21">
        <f t="shared" ca="1" si="16"/>
        <v>0</v>
      </c>
      <c r="BS36" s="21">
        <f t="shared" ca="1" si="16"/>
        <v>0</v>
      </c>
      <c r="BT36" s="21">
        <f t="shared" ca="1" si="16"/>
        <v>0</v>
      </c>
      <c r="BU36" s="21">
        <f t="shared" ca="1" si="16"/>
        <v>0</v>
      </c>
      <c r="BV36" s="21">
        <f t="shared" ca="1" si="16"/>
        <v>0</v>
      </c>
      <c r="BW36" s="21">
        <f t="shared" ca="1" si="16"/>
        <v>0</v>
      </c>
      <c r="BX36" s="21">
        <f t="shared" ca="1" si="16"/>
        <v>0</v>
      </c>
      <c r="BY36" s="21">
        <f t="shared" ca="1" si="16"/>
        <v>0</v>
      </c>
      <c r="BZ36" s="21">
        <f t="shared" ca="1" si="16"/>
        <v>0</v>
      </c>
      <c r="CA36" s="21">
        <f t="shared" ca="1" si="16"/>
        <v>0</v>
      </c>
      <c r="CB36" s="21">
        <f t="shared" ca="1" si="16"/>
        <v>0</v>
      </c>
      <c r="CC36" s="21">
        <f t="shared" ca="1" si="16"/>
        <v>0</v>
      </c>
      <c r="CD36" s="21">
        <f t="shared" ca="1" si="16"/>
        <v>0</v>
      </c>
      <c r="CE36" s="21">
        <f t="shared" ca="1" si="16"/>
        <v>0</v>
      </c>
      <c r="CF36" s="21">
        <f t="shared" ca="1" si="16"/>
        <v>0</v>
      </c>
      <c r="CG36" s="21">
        <f t="shared" ca="1" si="17"/>
        <v>0</v>
      </c>
      <c r="CH36" s="21">
        <f t="shared" ca="1" si="17"/>
        <v>0</v>
      </c>
      <c r="CI36" s="21">
        <f t="shared" ca="1" si="17"/>
        <v>0</v>
      </c>
      <c r="CJ36" s="22">
        <f t="shared" ca="1" si="25"/>
        <v>0</v>
      </c>
      <c r="CK36" s="21">
        <f t="shared" ca="1" si="21"/>
        <v>0</v>
      </c>
      <c r="CL36" s="21">
        <f t="shared" ca="1" si="21"/>
        <v>0</v>
      </c>
      <c r="CM36" s="22">
        <f t="shared" ca="1" si="26"/>
        <v>0</v>
      </c>
      <c r="CN36" s="21">
        <f t="shared" ca="1" si="22"/>
        <v>0</v>
      </c>
      <c r="CO36" s="21">
        <f t="shared" ca="1" si="22"/>
        <v>0</v>
      </c>
      <c r="CP36" s="22">
        <f t="shared" ca="1" si="27"/>
        <v>0</v>
      </c>
      <c r="CQ36" s="21">
        <f t="shared" ca="1" si="23"/>
        <v>0</v>
      </c>
      <c r="CR36" s="21">
        <f t="shared" ca="1" si="23"/>
        <v>0</v>
      </c>
      <c r="CS36" s="21">
        <f t="shared" ca="1" si="23"/>
        <v>0</v>
      </c>
      <c r="CT36" s="21">
        <f t="shared" ca="1" si="23"/>
        <v>0</v>
      </c>
      <c r="CU36" s="21">
        <f t="shared" ca="1" si="23"/>
        <v>0</v>
      </c>
      <c r="CV36" s="22">
        <f t="shared" ca="1" si="9"/>
        <v>576357801.44000006</v>
      </c>
    </row>
    <row r="37" spans="1:100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24"/>
        <v>455188230.22000003</v>
      </c>
      <c r="E37" s="21">
        <f t="shared" ca="1" si="18"/>
        <v>1359272.89</v>
      </c>
      <c r="F37" s="21">
        <f t="shared" ca="1" si="18"/>
        <v>294500803.73000002</v>
      </c>
      <c r="G37" s="21">
        <f t="shared" ca="1" si="18"/>
        <v>159328153.59999999</v>
      </c>
      <c r="H37" s="21">
        <f t="shared" ca="1" si="18"/>
        <v>940152.36</v>
      </c>
      <c r="I37" s="21">
        <f t="shared" ca="1" si="18"/>
        <v>1018909.25</v>
      </c>
      <c r="J37" s="21">
        <f t="shared" ca="1" si="18"/>
        <v>0</v>
      </c>
      <c r="K37" s="21">
        <f t="shared" ca="1" si="18"/>
        <v>0</v>
      </c>
      <c r="L37" s="21">
        <f t="shared" ca="1" si="18"/>
        <v>0</v>
      </c>
      <c r="M37" s="21">
        <f t="shared" ca="1" si="18"/>
        <v>0</v>
      </c>
      <c r="N37" s="21">
        <f t="shared" ca="1" si="18"/>
        <v>0</v>
      </c>
      <c r="O37" s="21">
        <f t="shared" ca="1" si="18"/>
        <v>22054013.91</v>
      </c>
      <c r="P37" s="21">
        <f t="shared" ca="1" si="18"/>
        <v>0</v>
      </c>
      <c r="Q37" s="21">
        <f t="shared" ca="1" si="18"/>
        <v>1627183.14</v>
      </c>
      <c r="R37" s="21">
        <f t="shared" ca="1" si="18"/>
        <v>0</v>
      </c>
      <c r="S37" s="21">
        <f t="shared" ca="1" si="18"/>
        <v>0</v>
      </c>
      <c r="T37" s="21">
        <f t="shared" ca="1" si="18"/>
        <v>536116669.58999997</v>
      </c>
      <c r="U37" s="21">
        <f t="shared" ca="1" si="19"/>
        <v>0</v>
      </c>
      <c r="V37" s="21">
        <f t="shared" ca="1" si="19"/>
        <v>520628.27</v>
      </c>
      <c r="W37" s="21">
        <f t="shared" ca="1" si="19"/>
        <v>3078469.19</v>
      </c>
      <c r="X37" s="21">
        <f t="shared" ca="1" si="19"/>
        <v>0</v>
      </c>
      <c r="Y37" s="21">
        <f t="shared" ca="1" si="19"/>
        <v>2291875.62</v>
      </c>
      <c r="Z37" s="21">
        <f t="shared" ca="1" si="19"/>
        <v>15781227.119999999</v>
      </c>
      <c r="AA37" s="21">
        <f t="shared" ca="1" si="19"/>
        <v>0</v>
      </c>
      <c r="AB37" s="21">
        <f t="shared" ca="1" si="19"/>
        <v>0</v>
      </c>
      <c r="AC37" s="21">
        <f t="shared" ca="1" si="19"/>
        <v>274900.47999999998</v>
      </c>
      <c r="AD37" s="21">
        <f t="shared" ca="1" si="19"/>
        <v>7615230.5499999998</v>
      </c>
      <c r="AE37" s="21">
        <f t="shared" ca="1" si="19"/>
        <v>0</v>
      </c>
      <c r="AF37" s="21">
        <f t="shared" ca="1" si="19"/>
        <v>2511.6</v>
      </c>
      <c r="AG37" s="21">
        <f t="shared" ca="1" si="19"/>
        <v>0</v>
      </c>
      <c r="AH37" s="21">
        <f t="shared" ca="1" si="19"/>
        <v>0</v>
      </c>
      <c r="AI37" s="21">
        <f t="shared" ca="1" si="19"/>
        <v>0</v>
      </c>
      <c r="AJ37" s="21">
        <f t="shared" ca="1" si="15"/>
        <v>1711936.38</v>
      </c>
      <c r="AK37" s="21">
        <f t="shared" ca="1" si="15"/>
        <v>0</v>
      </c>
      <c r="AL37" s="21">
        <f t="shared" ca="1" si="15"/>
        <v>0</v>
      </c>
      <c r="AM37" s="21">
        <f t="shared" ca="1" si="15"/>
        <v>11357210.800000001</v>
      </c>
      <c r="AN37" s="21">
        <f t="shared" ca="1" si="15"/>
        <v>0</v>
      </c>
      <c r="AO37" s="21">
        <f t="shared" ca="1" si="15"/>
        <v>0</v>
      </c>
      <c r="AP37" s="21">
        <f t="shared" ca="1" si="15"/>
        <v>1544996.7</v>
      </c>
      <c r="AQ37" s="21">
        <f t="shared" ca="1" si="15"/>
        <v>0</v>
      </c>
      <c r="AR37" s="21">
        <f t="shared" ca="1" si="15"/>
        <v>0</v>
      </c>
      <c r="AS37" s="21">
        <f t="shared" ca="1" si="15"/>
        <v>0</v>
      </c>
      <c r="AT37" s="21">
        <f t="shared" ca="1" si="15"/>
        <v>0</v>
      </c>
      <c r="AU37" s="21">
        <f t="shared" ca="1" si="15"/>
        <v>0</v>
      </c>
      <c r="AV37" s="21">
        <f t="shared" ca="1" si="15"/>
        <v>0</v>
      </c>
      <c r="AW37" s="21">
        <f t="shared" ca="1" si="15"/>
        <v>0</v>
      </c>
      <c r="AX37" s="21">
        <f t="shared" ca="1" si="15"/>
        <v>0</v>
      </c>
      <c r="AY37" s="21">
        <f t="shared" ref="AY37:BN52" ca="1" si="28">IFERROR(INDIRECT("'"&amp;$B$2&amp;"'!"&amp;ADDRESS(MATCH($B37,INDIRECT("'"&amp;$B$2&amp;"'!$B$1:$B$1095"),0),MATCH(AY$5,INDIRECT("'"&amp;$B$2&amp;"'!5:5"),0))),0)</f>
        <v>0</v>
      </c>
      <c r="AZ37" s="21">
        <f t="shared" ca="1" si="28"/>
        <v>0</v>
      </c>
      <c r="BA37" s="21">
        <f t="shared" ca="1" si="28"/>
        <v>0</v>
      </c>
      <c r="BB37" s="21">
        <f t="shared" ca="1" si="28"/>
        <v>0</v>
      </c>
      <c r="BC37" s="21">
        <f t="shared" ca="1" si="28"/>
        <v>0</v>
      </c>
      <c r="BD37" s="21">
        <f t="shared" ca="1" si="28"/>
        <v>229810.36</v>
      </c>
      <c r="BE37" s="21">
        <f t="shared" ca="1" si="28"/>
        <v>0</v>
      </c>
      <c r="BF37" s="21">
        <f t="shared" ca="1" si="28"/>
        <v>0</v>
      </c>
      <c r="BG37" s="21">
        <f t="shared" ca="1" si="28"/>
        <v>0</v>
      </c>
      <c r="BH37" s="21">
        <f t="shared" ca="1" si="28"/>
        <v>0</v>
      </c>
      <c r="BI37" s="21">
        <f t="shared" ca="1" si="28"/>
        <v>0</v>
      </c>
      <c r="BJ37" s="21">
        <f t="shared" ca="1" si="28"/>
        <v>0</v>
      </c>
      <c r="BK37" s="21">
        <f t="shared" ca="1" si="28"/>
        <v>0</v>
      </c>
      <c r="BL37" s="21">
        <f t="shared" ca="1" si="28"/>
        <v>0</v>
      </c>
      <c r="BM37" s="21">
        <f t="shared" ca="1" si="28"/>
        <v>0</v>
      </c>
      <c r="BN37" s="21">
        <f t="shared" ca="1" si="28"/>
        <v>10651.76</v>
      </c>
      <c r="BO37" s="21">
        <f t="shared" ca="1" si="20"/>
        <v>0</v>
      </c>
      <c r="BP37" s="21">
        <f t="shared" ref="BP37:CF38" ca="1" si="29">IFERROR(INDIRECT("'"&amp;$B$2&amp;"'!"&amp;ADDRESS(MATCH($B37,INDIRECT("'"&amp;$B$2&amp;"'!$B$1:$B$1095"),0),MATCH(BP$5,INDIRECT("'"&amp;$B$2&amp;"'!5:5"),0))),0)</f>
        <v>19545609.350000001</v>
      </c>
      <c r="BQ37" s="21">
        <f t="shared" ca="1" si="29"/>
        <v>8788944.0199999996</v>
      </c>
      <c r="BR37" s="21">
        <f t="shared" ca="1" si="29"/>
        <v>1512373.35</v>
      </c>
      <c r="BS37" s="21">
        <f t="shared" ca="1" si="29"/>
        <v>4934814.26</v>
      </c>
      <c r="BT37" s="21">
        <f t="shared" ca="1" si="29"/>
        <v>0</v>
      </c>
      <c r="BU37" s="21">
        <f t="shared" ca="1" si="29"/>
        <v>0</v>
      </c>
      <c r="BV37" s="21">
        <f t="shared" ca="1" si="29"/>
        <v>10087513.35</v>
      </c>
      <c r="BW37" s="21">
        <f t="shared" ca="1" si="29"/>
        <v>0</v>
      </c>
      <c r="BX37" s="21">
        <f t="shared" ca="1" si="29"/>
        <v>0</v>
      </c>
      <c r="BY37" s="21">
        <f t="shared" ca="1" si="29"/>
        <v>0</v>
      </c>
      <c r="BZ37" s="21">
        <f t="shared" ca="1" si="29"/>
        <v>0</v>
      </c>
      <c r="CA37" s="21">
        <f t="shared" ca="1" si="29"/>
        <v>0</v>
      </c>
      <c r="CB37" s="21">
        <f t="shared" ca="1" si="29"/>
        <v>0</v>
      </c>
      <c r="CC37" s="21">
        <f t="shared" ca="1" si="29"/>
        <v>0</v>
      </c>
      <c r="CD37" s="21">
        <f t="shared" ca="1" si="29"/>
        <v>0</v>
      </c>
      <c r="CE37" s="21">
        <f t="shared" ca="1" si="29"/>
        <v>2549036.8700000201</v>
      </c>
      <c r="CF37" s="21">
        <f t="shared" ca="1" si="29"/>
        <v>0</v>
      </c>
      <c r="CG37" s="21">
        <f ca="1">IFERROR(INDIRECT("'"&amp;$B$2&amp;"'!"&amp;ADDRESS(MATCH($B37,INDIRECT("'"&amp;$B$2&amp;"'!$B$1:$B$1095"),0),MATCH(CG$5,INDIRECT("'"&amp;$B$2&amp;"'!5:5"),0))),0)</f>
        <v>0</v>
      </c>
      <c r="CH37" s="21">
        <f ca="1">IFERROR(INDIRECT("'"&amp;$B$2&amp;"'!"&amp;ADDRESS(MATCH($B37,INDIRECT("'"&amp;$B$2&amp;"'!$B$1:$B$1095"),0),MATCH(CH$5,INDIRECT("'"&amp;$B$2&amp;"'!5:5"),0))),0)</f>
        <v>0</v>
      </c>
      <c r="CI37" s="21">
        <f ca="1">IFERROR(INDIRECT("'"&amp;$B$2&amp;"'!"&amp;ADDRESS(MATCH($B37,INDIRECT("'"&amp;$B$2&amp;"'!$B$1:$B$1095"),0),MATCH(CI$5,INDIRECT("'"&amp;$B$2&amp;"'!5:5"),0))),0)</f>
        <v>0</v>
      </c>
      <c r="CJ37" s="22">
        <f t="shared" ca="1" si="25"/>
        <v>1434874.0399999977</v>
      </c>
      <c r="CK37" s="21">
        <f t="shared" ca="1" si="21"/>
        <v>0</v>
      </c>
      <c r="CL37" s="21">
        <f t="shared" ca="1" si="21"/>
        <v>0</v>
      </c>
      <c r="CM37" s="22">
        <f t="shared" ca="1" si="26"/>
        <v>1389496.6</v>
      </c>
      <c r="CN37" s="21">
        <f t="shared" ca="1" si="22"/>
        <v>1128763.3400000001</v>
      </c>
      <c r="CO37" s="21">
        <f t="shared" ca="1" si="22"/>
        <v>260733.26</v>
      </c>
      <c r="CP37" s="22">
        <f t="shared" ca="1" si="27"/>
        <v>45377.439999997616</v>
      </c>
      <c r="CQ37" s="21">
        <f t="shared" ca="1" si="23"/>
        <v>0</v>
      </c>
      <c r="CR37" s="21">
        <f t="shared" ca="1" si="23"/>
        <v>45377.439999997616</v>
      </c>
      <c r="CS37" s="21">
        <f t="shared" ca="1" si="23"/>
        <v>465279.109999999</v>
      </c>
      <c r="CT37" s="21">
        <f t="shared" ca="1" si="23"/>
        <v>0</v>
      </c>
      <c r="CU37" s="21">
        <f t="shared" ca="1" si="23"/>
        <v>0</v>
      </c>
      <c r="CV37" s="22">
        <f t="shared" ca="1" si="9"/>
        <v>1110683051.6499999</v>
      </c>
    </row>
    <row r="38" spans="1:100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24"/>
        <v>15404.14</v>
      </c>
      <c r="E38" s="21">
        <f t="shared" ca="1" si="18"/>
        <v>10743.59</v>
      </c>
      <c r="F38" s="21">
        <f t="shared" ca="1" si="18"/>
        <v>4660.55</v>
      </c>
      <c r="G38" s="21">
        <f t="shared" ca="1" si="18"/>
        <v>0</v>
      </c>
      <c r="H38" s="21">
        <f t="shared" ca="1" si="18"/>
        <v>0</v>
      </c>
      <c r="I38" s="21">
        <f t="shared" ca="1" si="18"/>
        <v>15041.33</v>
      </c>
      <c r="J38" s="21">
        <f t="shared" ca="1" si="18"/>
        <v>0</v>
      </c>
      <c r="K38" s="21">
        <f t="shared" ca="1" si="18"/>
        <v>0</v>
      </c>
      <c r="L38" s="21">
        <f t="shared" ca="1" si="18"/>
        <v>0</v>
      </c>
      <c r="M38" s="21">
        <f t="shared" ca="1" si="18"/>
        <v>0</v>
      </c>
      <c r="N38" s="21">
        <f t="shared" ca="1" si="18"/>
        <v>0</v>
      </c>
      <c r="O38" s="21">
        <f t="shared" ca="1" si="18"/>
        <v>0</v>
      </c>
      <c r="P38" s="21">
        <f t="shared" ca="1" si="18"/>
        <v>0</v>
      </c>
      <c r="Q38" s="21">
        <f t="shared" ca="1" si="18"/>
        <v>0</v>
      </c>
      <c r="R38" s="21">
        <f t="shared" ca="1" si="18"/>
        <v>0</v>
      </c>
      <c r="S38" s="21">
        <f t="shared" ca="1" si="18"/>
        <v>0</v>
      </c>
      <c r="T38" s="21">
        <f t="shared" ref="T38" ca="1" si="30">IFERROR(INDIRECT("'"&amp;$B$2&amp;"'!"&amp;ADDRESS(MATCH($B38,INDIRECT("'"&amp;$B$2&amp;"'!$B$1:$B$1095"),0),MATCH(T$5,INDIRECT("'"&amp;$B$2&amp;"'!5:5"),0))),0)</f>
        <v>12355972.859999999</v>
      </c>
      <c r="U38" s="21">
        <f t="shared" ca="1" si="19"/>
        <v>0</v>
      </c>
      <c r="V38" s="21">
        <f t="shared" ca="1" si="19"/>
        <v>85144.639999999999</v>
      </c>
      <c r="W38" s="21">
        <f t="shared" ca="1" si="19"/>
        <v>298027.90000000002</v>
      </c>
      <c r="X38" s="21">
        <f t="shared" ca="1" si="19"/>
        <v>0</v>
      </c>
      <c r="Y38" s="21">
        <f t="shared" ca="1" si="19"/>
        <v>0</v>
      </c>
      <c r="Z38" s="21">
        <f t="shared" ca="1" si="19"/>
        <v>11.96</v>
      </c>
      <c r="AA38" s="21">
        <f t="shared" ca="1" si="19"/>
        <v>0</v>
      </c>
      <c r="AB38" s="21">
        <f t="shared" ca="1" si="19"/>
        <v>0</v>
      </c>
      <c r="AC38" s="21">
        <f t="shared" ca="1" si="19"/>
        <v>233</v>
      </c>
      <c r="AD38" s="21">
        <f t="shared" ca="1" si="19"/>
        <v>169.66</v>
      </c>
      <c r="AE38" s="21">
        <f t="shared" ca="1" si="19"/>
        <v>0</v>
      </c>
      <c r="AF38" s="21">
        <f t="shared" ca="1" si="19"/>
        <v>0</v>
      </c>
      <c r="AG38" s="21">
        <f t="shared" ca="1" si="19"/>
        <v>0</v>
      </c>
      <c r="AH38" s="21">
        <f t="shared" ca="1" si="19"/>
        <v>0</v>
      </c>
      <c r="AI38" s="21">
        <f t="shared" ca="1" si="19"/>
        <v>0</v>
      </c>
      <c r="AJ38" s="21">
        <f t="shared" ca="1" si="19"/>
        <v>0</v>
      </c>
      <c r="AK38" s="21">
        <f t="shared" ref="AK38:AZ53" ca="1" si="31">IFERROR(INDIRECT("'"&amp;$B$2&amp;"'!"&amp;ADDRESS(MATCH($B38,INDIRECT("'"&amp;$B$2&amp;"'!$B$1:$B$1095"),0),MATCH(AK$5,INDIRECT("'"&amp;$B$2&amp;"'!5:5"),0))),0)</f>
        <v>0</v>
      </c>
      <c r="AL38" s="21">
        <f t="shared" ca="1" si="31"/>
        <v>0</v>
      </c>
      <c r="AM38" s="21">
        <f t="shared" ca="1" si="31"/>
        <v>0</v>
      </c>
      <c r="AN38" s="21">
        <f t="shared" ca="1" si="31"/>
        <v>0</v>
      </c>
      <c r="AO38" s="21">
        <f t="shared" ca="1" si="31"/>
        <v>0</v>
      </c>
      <c r="AP38" s="21">
        <f t="shared" ca="1" si="31"/>
        <v>13.69</v>
      </c>
      <c r="AQ38" s="21">
        <f t="shared" ca="1" si="31"/>
        <v>0</v>
      </c>
      <c r="AR38" s="21">
        <f t="shared" ca="1" si="31"/>
        <v>0</v>
      </c>
      <c r="AS38" s="21">
        <f t="shared" ca="1" si="31"/>
        <v>0</v>
      </c>
      <c r="AT38" s="21">
        <f t="shared" ca="1" si="31"/>
        <v>0</v>
      </c>
      <c r="AU38" s="21">
        <f t="shared" ca="1" si="31"/>
        <v>0</v>
      </c>
      <c r="AV38" s="21">
        <f t="shared" ca="1" si="31"/>
        <v>0</v>
      </c>
      <c r="AW38" s="21">
        <f t="shared" ca="1" si="31"/>
        <v>0</v>
      </c>
      <c r="AX38" s="21">
        <f t="shared" ca="1" si="31"/>
        <v>0</v>
      </c>
      <c r="AY38" s="21">
        <f t="shared" ca="1" si="31"/>
        <v>0</v>
      </c>
      <c r="AZ38" s="21">
        <f t="shared" ca="1" si="28"/>
        <v>0</v>
      </c>
      <c r="BA38" s="21">
        <f t="shared" ca="1" si="28"/>
        <v>0</v>
      </c>
      <c r="BB38" s="21">
        <f t="shared" ca="1" si="28"/>
        <v>0</v>
      </c>
      <c r="BC38" s="21">
        <f t="shared" ca="1" si="28"/>
        <v>0</v>
      </c>
      <c r="BD38" s="21">
        <f t="shared" ca="1" si="28"/>
        <v>1889.25</v>
      </c>
      <c r="BE38" s="21">
        <f t="shared" ca="1" si="28"/>
        <v>0</v>
      </c>
      <c r="BF38" s="21">
        <f t="shared" ca="1" si="28"/>
        <v>0</v>
      </c>
      <c r="BG38" s="21">
        <f t="shared" ca="1" si="28"/>
        <v>0</v>
      </c>
      <c r="BH38" s="21">
        <f t="shared" ca="1" si="28"/>
        <v>0</v>
      </c>
      <c r="BI38" s="21">
        <f t="shared" ca="1" si="28"/>
        <v>0</v>
      </c>
      <c r="BJ38" s="21">
        <f t="shared" ca="1" si="28"/>
        <v>0</v>
      </c>
      <c r="BK38" s="21">
        <f t="shared" ca="1" si="28"/>
        <v>0</v>
      </c>
      <c r="BL38" s="21">
        <f t="shared" ca="1" si="28"/>
        <v>0</v>
      </c>
      <c r="BM38" s="21">
        <f t="shared" ca="1" si="28"/>
        <v>0</v>
      </c>
      <c r="BN38" s="21">
        <f t="shared" ca="1" si="28"/>
        <v>27152</v>
      </c>
      <c r="BO38" s="21">
        <f t="shared" ca="1" si="20"/>
        <v>0</v>
      </c>
      <c r="BP38" s="21">
        <f t="shared" ca="1" si="29"/>
        <v>0</v>
      </c>
      <c r="BQ38" s="21">
        <f t="shared" ca="1" si="29"/>
        <v>0</v>
      </c>
      <c r="BR38" s="21">
        <f t="shared" ca="1" si="29"/>
        <v>0</v>
      </c>
      <c r="BS38" s="21">
        <f t="shared" ca="1" si="29"/>
        <v>74.56</v>
      </c>
      <c r="BT38" s="21">
        <f t="shared" ca="1" si="29"/>
        <v>0</v>
      </c>
      <c r="BU38" s="21">
        <f t="shared" ca="1" si="29"/>
        <v>0</v>
      </c>
      <c r="BV38" s="21">
        <f t="shared" ca="1" si="29"/>
        <v>0</v>
      </c>
      <c r="BW38" s="21">
        <f t="shared" ca="1" si="29"/>
        <v>0</v>
      </c>
      <c r="BX38" s="21">
        <f t="shared" ca="1" si="29"/>
        <v>0</v>
      </c>
      <c r="BY38" s="21">
        <f t="shared" ca="1" si="29"/>
        <v>0</v>
      </c>
      <c r="BZ38" s="21">
        <f t="shared" ca="1" si="29"/>
        <v>0</v>
      </c>
      <c r="CA38" s="21">
        <f t="shared" ca="1" si="29"/>
        <v>0</v>
      </c>
      <c r="CB38" s="21">
        <f t="shared" ca="1" si="29"/>
        <v>0</v>
      </c>
      <c r="CC38" s="21">
        <f t="shared" ca="1" si="29"/>
        <v>0</v>
      </c>
      <c r="CD38" s="21">
        <f t="shared" ca="1" si="29"/>
        <v>0</v>
      </c>
      <c r="CE38" s="21">
        <f t="shared" ca="1" si="29"/>
        <v>0</v>
      </c>
      <c r="CF38" s="21">
        <f t="shared" ca="1" si="29"/>
        <v>0</v>
      </c>
      <c r="CG38" s="21">
        <f t="shared" ref="BX38:CI53" ca="1" si="32">IFERROR(INDIRECT("'"&amp;$B$2&amp;"'!"&amp;ADDRESS(MATCH($B38,INDIRECT("'"&amp;$B$2&amp;"'!$B$1:$B$1095"),0),MATCH(CG$5,INDIRECT("'"&amp;$B$2&amp;"'!5:5"),0))),0)</f>
        <v>0</v>
      </c>
      <c r="CH38" s="21">
        <f t="shared" ca="1" si="32"/>
        <v>0</v>
      </c>
      <c r="CI38" s="21">
        <f t="shared" ca="1" si="32"/>
        <v>0</v>
      </c>
      <c r="CJ38" s="22">
        <f t="shared" ca="1" si="25"/>
        <v>0</v>
      </c>
      <c r="CK38" s="21">
        <f t="shared" ca="1" si="21"/>
        <v>0</v>
      </c>
      <c r="CL38" s="21">
        <f t="shared" ca="1" si="21"/>
        <v>0</v>
      </c>
      <c r="CM38" s="22">
        <f t="shared" ca="1" si="26"/>
        <v>0</v>
      </c>
      <c r="CN38" s="21">
        <f t="shared" ca="1" si="22"/>
        <v>0</v>
      </c>
      <c r="CO38" s="21">
        <f t="shared" ca="1" si="22"/>
        <v>0</v>
      </c>
      <c r="CP38" s="22">
        <f t="shared" ca="1" si="27"/>
        <v>0</v>
      </c>
      <c r="CQ38" s="21">
        <f t="shared" ca="1" si="23"/>
        <v>0</v>
      </c>
      <c r="CR38" s="21">
        <f t="shared" ca="1" si="23"/>
        <v>0</v>
      </c>
      <c r="CS38" s="21">
        <f t="shared" ca="1" si="23"/>
        <v>32553.68</v>
      </c>
      <c r="CT38" s="21">
        <f t="shared" ca="1" si="23"/>
        <v>0</v>
      </c>
      <c r="CU38" s="21">
        <f t="shared" ca="1" si="23"/>
        <v>0</v>
      </c>
      <c r="CV38" s="22">
        <f t="shared" ca="1" si="9"/>
        <v>12831688.670000002</v>
      </c>
    </row>
    <row r="39" spans="1:100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24"/>
        <v>184966.51</v>
      </c>
      <c r="E39" s="21">
        <f t="shared" ref="E39:T54" ca="1" si="33">IFERROR(INDIRECT("'"&amp;$B$2&amp;"'!"&amp;ADDRESS(MATCH($B39,INDIRECT("'"&amp;$B$2&amp;"'!$B$1:$B$1095"),0),MATCH(E$5,INDIRECT("'"&amp;$B$2&amp;"'!5:5"),0))),0)</f>
        <v>65894.75</v>
      </c>
      <c r="F39" s="21">
        <f t="shared" ca="1" si="33"/>
        <v>119071.76</v>
      </c>
      <c r="G39" s="21">
        <f t="shared" ca="1" si="33"/>
        <v>0</v>
      </c>
      <c r="H39" s="21">
        <f t="shared" ca="1" si="33"/>
        <v>875750.84</v>
      </c>
      <c r="I39" s="21">
        <f t="shared" ca="1" si="33"/>
        <v>197400.34</v>
      </c>
      <c r="J39" s="21">
        <f t="shared" ca="1" si="33"/>
        <v>0</v>
      </c>
      <c r="K39" s="21">
        <f t="shared" ca="1" si="33"/>
        <v>3201853.65</v>
      </c>
      <c r="L39" s="21">
        <f t="shared" ca="1" si="33"/>
        <v>0</v>
      </c>
      <c r="M39" s="21">
        <f t="shared" ca="1" si="33"/>
        <v>0</v>
      </c>
      <c r="N39" s="21">
        <f t="shared" ca="1" si="33"/>
        <v>1634285.71</v>
      </c>
      <c r="O39" s="21">
        <f t="shared" ca="1" si="33"/>
        <v>10</v>
      </c>
      <c r="P39" s="21">
        <f t="shared" ca="1" si="33"/>
        <v>0</v>
      </c>
      <c r="Q39" s="21">
        <f t="shared" ca="1" si="33"/>
        <v>51194.926893000003</v>
      </c>
      <c r="R39" s="21">
        <f t="shared" ca="1" si="33"/>
        <v>0</v>
      </c>
      <c r="S39" s="21">
        <f t="shared" ca="1" si="33"/>
        <v>0</v>
      </c>
      <c r="T39" s="21">
        <f t="shared" ca="1" si="33"/>
        <v>689534354.78999996</v>
      </c>
      <c r="U39" s="21">
        <f t="shared" ref="U39:AJ54" ca="1" si="34">IFERROR(INDIRECT("'"&amp;$B$2&amp;"'!"&amp;ADDRESS(MATCH($B39,INDIRECT("'"&amp;$B$2&amp;"'!$B$1:$B$1095"),0),MATCH(U$5,INDIRECT("'"&amp;$B$2&amp;"'!5:5"),0))),0)</f>
        <v>6534916.1699999999</v>
      </c>
      <c r="V39" s="21">
        <f t="shared" ca="1" si="34"/>
        <v>779871.43</v>
      </c>
      <c r="W39" s="21">
        <f t="shared" ca="1" si="34"/>
        <v>3705677.98</v>
      </c>
      <c r="X39" s="21">
        <f t="shared" ca="1" si="34"/>
        <v>0</v>
      </c>
      <c r="Y39" s="21">
        <f t="shared" ca="1" si="34"/>
        <v>12836.887500000001</v>
      </c>
      <c r="Z39" s="21">
        <f t="shared" ca="1" si="34"/>
        <v>36711.542194000001</v>
      </c>
      <c r="AA39" s="21">
        <f t="shared" ca="1" si="34"/>
        <v>0</v>
      </c>
      <c r="AB39" s="21">
        <f t="shared" ca="1" si="34"/>
        <v>0</v>
      </c>
      <c r="AC39" s="21">
        <f t="shared" ca="1" si="34"/>
        <v>16126.82375</v>
      </c>
      <c r="AD39" s="21">
        <f t="shared" ca="1" si="34"/>
        <v>15019.350194000001</v>
      </c>
      <c r="AE39" s="21">
        <f t="shared" ca="1" si="34"/>
        <v>0</v>
      </c>
      <c r="AF39" s="21">
        <f t="shared" ca="1" si="34"/>
        <v>1750</v>
      </c>
      <c r="AG39" s="21">
        <f t="shared" ca="1" si="34"/>
        <v>0</v>
      </c>
      <c r="AH39" s="21">
        <f t="shared" ca="1" si="34"/>
        <v>0</v>
      </c>
      <c r="AI39" s="21">
        <f t="shared" ca="1" si="34"/>
        <v>0</v>
      </c>
      <c r="AJ39" s="21">
        <f t="shared" ca="1" si="34"/>
        <v>4608288.0699999994</v>
      </c>
      <c r="AK39" s="21">
        <f t="shared" ca="1" si="31"/>
        <v>0</v>
      </c>
      <c r="AL39" s="21">
        <f t="shared" ca="1" si="31"/>
        <v>0</v>
      </c>
      <c r="AM39" s="21">
        <f t="shared" ca="1" si="31"/>
        <v>0</v>
      </c>
      <c r="AN39" s="21">
        <f t="shared" ca="1" si="31"/>
        <v>0</v>
      </c>
      <c r="AO39" s="21">
        <f t="shared" ca="1" si="31"/>
        <v>0</v>
      </c>
      <c r="AP39" s="21">
        <f t="shared" ca="1" si="31"/>
        <v>0</v>
      </c>
      <c r="AQ39" s="21">
        <f t="shared" ca="1" si="31"/>
        <v>0</v>
      </c>
      <c r="AR39" s="21">
        <f t="shared" ca="1" si="31"/>
        <v>0</v>
      </c>
      <c r="AS39" s="21">
        <f t="shared" ca="1" si="31"/>
        <v>0</v>
      </c>
      <c r="AT39" s="21">
        <f t="shared" ca="1" si="31"/>
        <v>18609955.016993999</v>
      </c>
      <c r="AU39" s="21">
        <f t="shared" ca="1" si="31"/>
        <v>5788.459366</v>
      </c>
      <c r="AV39" s="21">
        <f t="shared" ca="1" si="31"/>
        <v>0</v>
      </c>
      <c r="AW39" s="21">
        <f t="shared" ca="1" si="31"/>
        <v>0</v>
      </c>
      <c r="AX39" s="21">
        <f t="shared" ca="1" si="31"/>
        <v>5836.2793659999998</v>
      </c>
      <c r="AY39" s="21">
        <f t="shared" ca="1" si="31"/>
        <v>0</v>
      </c>
      <c r="AZ39" s="21">
        <f t="shared" ca="1" si="28"/>
        <v>0</v>
      </c>
      <c r="BA39" s="21">
        <f t="shared" ca="1" si="28"/>
        <v>0</v>
      </c>
      <c r="BB39" s="21">
        <f t="shared" ca="1" si="28"/>
        <v>0</v>
      </c>
      <c r="BC39" s="21">
        <f t="shared" ca="1" si="28"/>
        <v>0</v>
      </c>
      <c r="BD39" s="21">
        <f t="shared" ca="1" si="28"/>
        <v>13868.09</v>
      </c>
      <c r="BE39" s="21">
        <f t="shared" ca="1" si="28"/>
        <v>0</v>
      </c>
      <c r="BF39" s="21">
        <f t="shared" ca="1" si="28"/>
        <v>0</v>
      </c>
      <c r="BG39" s="21">
        <f t="shared" ca="1" si="28"/>
        <v>0</v>
      </c>
      <c r="BH39" s="21">
        <f t="shared" ca="1" si="28"/>
        <v>0</v>
      </c>
      <c r="BI39" s="21">
        <f t="shared" ca="1" si="28"/>
        <v>0</v>
      </c>
      <c r="BJ39" s="21">
        <f t="shared" ca="1" si="28"/>
        <v>0</v>
      </c>
      <c r="BK39" s="21">
        <f t="shared" ca="1" si="28"/>
        <v>0</v>
      </c>
      <c r="BL39" s="21">
        <f t="shared" ca="1" si="28"/>
        <v>0</v>
      </c>
      <c r="BM39" s="21">
        <f t="shared" ca="1" si="28"/>
        <v>0</v>
      </c>
      <c r="BN39" s="21">
        <f t="shared" ca="1" si="28"/>
        <v>4660821.3449999997</v>
      </c>
      <c r="BO39" s="21">
        <f t="shared" ref="BO39:CE54" ca="1" si="35">IFERROR(INDIRECT("'"&amp;$B$2&amp;"'!"&amp;ADDRESS(MATCH($B39,INDIRECT("'"&amp;$B$2&amp;"'!$B$1:$B$1095"),0),MATCH(BO$5,INDIRECT("'"&amp;$B$2&amp;"'!5:5"),0))),0)</f>
        <v>0</v>
      </c>
      <c r="BP39" s="21">
        <f t="shared" ca="1" si="35"/>
        <v>51680.770250000001</v>
      </c>
      <c r="BQ39" s="21">
        <f t="shared" ca="1" si="35"/>
        <v>0</v>
      </c>
      <c r="BR39" s="21">
        <f t="shared" ca="1" si="35"/>
        <v>10</v>
      </c>
      <c r="BS39" s="21">
        <f t="shared" ca="1" si="35"/>
        <v>452458.90448500001</v>
      </c>
      <c r="BT39" s="21">
        <f t="shared" ca="1" si="35"/>
        <v>0</v>
      </c>
      <c r="BU39" s="21">
        <f t="shared" ca="1" si="35"/>
        <v>0</v>
      </c>
      <c r="BV39" s="21">
        <f t="shared" ca="1" si="35"/>
        <v>0</v>
      </c>
      <c r="BW39" s="21">
        <f t="shared" ca="1" si="35"/>
        <v>0</v>
      </c>
      <c r="BX39" s="21">
        <f t="shared" ca="1" si="35"/>
        <v>0</v>
      </c>
      <c r="BY39" s="21">
        <f t="shared" ca="1" si="35"/>
        <v>0</v>
      </c>
      <c r="BZ39" s="21">
        <f t="shared" ca="1" si="35"/>
        <v>0</v>
      </c>
      <c r="CA39" s="21">
        <f t="shared" ca="1" si="35"/>
        <v>0</v>
      </c>
      <c r="CB39" s="21">
        <f t="shared" ca="1" si="35"/>
        <v>0</v>
      </c>
      <c r="CC39" s="21">
        <f t="shared" ca="1" si="35"/>
        <v>0</v>
      </c>
      <c r="CD39" s="21">
        <f t="shared" ca="1" si="32"/>
        <v>0</v>
      </c>
      <c r="CE39" s="21">
        <f t="shared" ca="1" si="32"/>
        <v>0</v>
      </c>
      <c r="CF39" s="21">
        <f t="shared" ca="1" si="32"/>
        <v>0</v>
      </c>
      <c r="CG39" s="21">
        <f t="shared" ca="1" si="32"/>
        <v>0</v>
      </c>
      <c r="CH39" s="21">
        <f t="shared" ca="1" si="32"/>
        <v>0</v>
      </c>
      <c r="CI39" s="21">
        <f t="shared" ca="1" si="32"/>
        <v>0</v>
      </c>
      <c r="CJ39" s="22">
        <f t="shared" ca="1" si="25"/>
        <v>0</v>
      </c>
      <c r="CK39" s="21">
        <f t="shared" ca="1" si="21"/>
        <v>0</v>
      </c>
      <c r="CL39" s="21">
        <f t="shared" ca="1" si="21"/>
        <v>0</v>
      </c>
      <c r="CM39" s="22">
        <f t="shared" ca="1" si="26"/>
        <v>0</v>
      </c>
      <c r="CN39" s="21">
        <f t="shared" ca="1" si="22"/>
        <v>0</v>
      </c>
      <c r="CO39" s="21">
        <f t="shared" ca="1" si="22"/>
        <v>0</v>
      </c>
      <c r="CP39" s="22">
        <f t="shared" ca="1" si="27"/>
        <v>0</v>
      </c>
      <c r="CQ39" s="21">
        <f t="shared" ref="CQ39:CU54" ca="1" si="36">IFERROR(INDIRECT("'"&amp;$B$2&amp;"'!"&amp;ADDRESS(MATCH($B39,INDIRECT("'"&amp;$B$2&amp;"'!$B$1:$B$1095"),0),MATCH(CQ$5,INDIRECT("'"&amp;$B$2&amp;"'!5:5"),0))),0)</f>
        <v>0</v>
      </c>
      <c r="CR39" s="21">
        <f t="shared" ca="1" si="36"/>
        <v>0</v>
      </c>
      <c r="CS39" s="21">
        <f t="shared" ca="1" si="36"/>
        <v>40957.480000000003</v>
      </c>
      <c r="CT39" s="21">
        <f t="shared" ca="1" si="36"/>
        <v>321573.21999999997</v>
      </c>
      <c r="CU39" s="21">
        <f t="shared" ca="1" si="36"/>
        <v>0</v>
      </c>
      <c r="CV39" s="22">
        <f t="shared" ca="1" si="9"/>
        <v>735553964.58599198</v>
      </c>
    </row>
    <row r="40" spans="1:100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24"/>
        <v>143207.73000000001</v>
      </c>
      <c r="E40" s="21">
        <f t="shared" ca="1" si="33"/>
        <v>22087.69</v>
      </c>
      <c r="F40" s="21">
        <f t="shared" ca="1" si="33"/>
        <v>92687.19</v>
      </c>
      <c r="G40" s="21">
        <f t="shared" ca="1" si="33"/>
        <v>28432.85</v>
      </c>
      <c r="H40" s="21">
        <f t="shared" ca="1" si="33"/>
        <v>0</v>
      </c>
      <c r="I40" s="21">
        <f t="shared" ca="1" si="33"/>
        <v>132056.60999999999</v>
      </c>
      <c r="J40" s="21">
        <f t="shared" ca="1" si="33"/>
        <v>0</v>
      </c>
      <c r="K40" s="21">
        <f t="shared" ca="1" si="33"/>
        <v>0</v>
      </c>
      <c r="L40" s="21">
        <f t="shared" ca="1" si="33"/>
        <v>0</v>
      </c>
      <c r="M40" s="21">
        <f t="shared" ca="1" si="33"/>
        <v>0</v>
      </c>
      <c r="N40" s="21">
        <f t="shared" ca="1" si="33"/>
        <v>0</v>
      </c>
      <c r="O40" s="21">
        <f t="shared" ca="1" si="33"/>
        <v>16251493.539999999</v>
      </c>
      <c r="P40" s="21">
        <f t="shared" ca="1" si="33"/>
        <v>0</v>
      </c>
      <c r="Q40" s="21">
        <f t="shared" ca="1" si="33"/>
        <v>0</v>
      </c>
      <c r="R40" s="21">
        <f t="shared" ca="1" si="33"/>
        <v>0</v>
      </c>
      <c r="S40" s="21">
        <f t="shared" ca="1" si="33"/>
        <v>0</v>
      </c>
      <c r="T40" s="21">
        <f t="shared" ca="1" si="33"/>
        <v>0</v>
      </c>
      <c r="U40" s="21">
        <f t="shared" ca="1" si="34"/>
        <v>0</v>
      </c>
      <c r="V40" s="21">
        <f t="shared" ca="1" si="34"/>
        <v>207968.96</v>
      </c>
      <c r="W40" s="21">
        <f t="shared" ca="1" si="34"/>
        <v>2033899.5</v>
      </c>
      <c r="X40" s="21">
        <f t="shared" ca="1" si="34"/>
        <v>0</v>
      </c>
      <c r="Y40" s="21">
        <f t="shared" ca="1" si="34"/>
        <v>0</v>
      </c>
      <c r="Z40" s="21">
        <f t="shared" ca="1" si="34"/>
        <v>0</v>
      </c>
      <c r="AA40" s="21">
        <f t="shared" ca="1" si="34"/>
        <v>0</v>
      </c>
      <c r="AB40" s="21">
        <f t="shared" ca="1" si="34"/>
        <v>0</v>
      </c>
      <c r="AC40" s="21">
        <f t="shared" ca="1" si="34"/>
        <v>7678.2</v>
      </c>
      <c r="AD40" s="21">
        <f t="shared" ca="1" si="34"/>
        <v>7219.1</v>
      </c>
      <c r="AE40" s="21">
        <f t="shared" ca="1" si="34"/>
        <v>0</v>
      </c>
      <c r="AF40" s="21">
        <f t="shared" ca="1" si="34"/>
        <v>0</v>
      </c>
      <c r="AG40" s="21">
        <f t="shared" ca="1" si="34"/>
        <v>0</v>
      </c>
      <c r="AH40" s="21">
        <f t="shared" ca="1" si="34"/>
        <v>0</v>
      </c>
      <c r="AI40" s="21">
        <f t="shared" ca="1" si="34"/>
        <v>0</v>
      </c>
      <c r="AJ40" s="21">
        <f t="shared" ca="1" si="34"/>
        <v>0</v>
      </c>
      <c r="AK40" s="21">
        <f t="shared" ca="1" si="31"/>
        <v>0</v>
      </c>
      <c r="AL40" s="21">
        <f t="shared" ca="1" si="31"/>
        <v>0</v>
      </c>
      <c r="AM40" s="21">
        <f t="shared" ca="1" si="31"/>
        <v>0</v>
      </c>
      <c r="AN40" s="21">
        <f t="shared" ca="1" si="31"/>
        <v>0</v>
      </c>
      <c r="AO40" s="21">
        <f t="shared" ca="1" si="31"/>
        <v>0</v>
      </c>
      <c r="AP40" s="21">
        <f t="shared" ca="1" si="31"/>
        <v>0</v>
      </c>
      <c r="AQ40" s="21">
        <f t="shared" ca="1" si="31"/>
        <v>0</v>
      </c>
      <c r="AR40" s="21">
        <f t="shared" ca="1" si="31"/>
        <v>0</v>
      </c>
      <c r="AS40" s="21">
        <f t="shared" ca="1" si="31"/>
        <v>0</v>
      </c>
      <c r="AT40" s="21">
        <f t="shared" ca="1" si="31"/>
        <v>2108708.9500000002</v>
      </c>
      <c r="AU40" s="21">
        <f t="shared" ca="1" si="31"/>
        <v>12575.28</v>
      </c>
      <c r="AV40" s="21">
        <f t="shared" ca="1" si="31"/>
        <v>0</v>
      </c>
      <c r="AW40" s="21">
        <f t="shared" ca="1" si="31"/>
        <v>0</v>
      </c>
      <c r="AX40" s="21">
        <f t="shared" ca="1" si="31"/>
        <v>0</v>
      </c>
      <c r="AY40" s="21">
        <f t="shared" ca="1" si="31"/>
        <v>0</v>
      </c>
      <c r="AZ40" s="21">
        <f t="shared" ca="1" si="28"/>
        <v>0</v>
      </c>
      <c r="BA40" s="21">
        <f t="shared" ca="1" si="28"/>
        <v>0</v>
      </c>
      <c r="BB40" s="21">
        <f t="shared" ca="1" si="28"/>
        <v>0</v>
      </c>
      <c r="BC40" s="21">
        <f t="shared" ca="1" si="28"/>
        <v>0</v>
      </c>
      <c r="BD40" s="21">
        <f t="shared" ca="1" si="28"/>
        <v>15136.49</v>
      </c>
      <c r="BE40" s="21">
        <f t="shared" ca="1" si="28"/>
        <v>0</v>
      </c>
      <c r="BF40" s="21">
        <f t="shared" ca="1" si="28"/>
        <v>0</v>
      </c>
      <c r="BG40" s="21">
        <f t="shared" ca="1" si="28"/>
        <v>0</v>
      </c>
      <c r="BH40" s="21">
        <f t="shared" ca="1" si="28"/>
        <v>0</v>
      </c>
      <c r="BI40" s="21">
        <f t="shared" ca="1" si="28"/>
        <v>0</v>
      </c>
      <c r="BJ40" s="21">
        <f t="shared" ca="1" si="28"/>
        <v>0</v>
      </c>
      <c r="BK40" s="21">
        <f t="shared" ca="1" si="28"/>
        <v>0</v>
      </c>
      <c r="BL40" s="21">
        <f t="shared" ca="1" si="28"/>
        <v>0</v>
      </c>
      <c r="BM40" s="21">
        <f t="shared" ca="1" si="28"/>
        <v>0</v>
      </c>
      <c r="BN40" s="21">
        <f t="shared" ca="1" si="28"/>
        <v>13031.77</v>
      </c>
      <c r="BO40" s="21">
        <f t="shared" ca="1" si="35"/>
        <v>0</v>
      </c>
      <c r="BP40" s="21">
        <f t="shared" ca="1" si="35"/>
        <v>20126.54</v>
      </c>
      <c r="BQ40" s="21">
        <f t="shared" ca="1" si="35"/>
        <v>0</v>
      </c>
      <c r="BR40" s="21">
        <f t="shared" ca="1" si="35"/>
        <v>0</v>
      </c>
      <c r="BS40" s="21">
        <f t="shared" ca="1" si="35"/>
        <v>14875.74</v>
      </c>
      <c r="BT40" s="21">
        <f t="shared" ca="1" si="35"/>
        <v>0</v>
      </c>
      <c r="BU40" s="21">
        <f t="shared" ca="1" si="35"/>
        <v>0</v>
      </c>
      <c r="BV40" s="21">
        <f t="shared" ca="1" si="35"/>
        <v>0</v>
      </c>
      <c r="BW40" s="21">
        <f t="shared" ca="1" si="35"/>
        <v>0</v>
      </c>
      <c r="BX40" s="21">
        <f t="shared" ca="1" si="35"/>
        <v>0</v>
      </c>
      <c r="BY40" s="21">
        <f t="shared" ca="1" si="35"/>
        <v>0</v>
      </c>
      <c r="BZ40" s="21">
        <f t="shared" ca="1" si="35"/>
        <v>0</v>
      </c>
      <c r="CA40" s="21">
        <f t="shared" ca="1" si="35"/>
        <v>0</v>
      </c>
      <c r="CB40" s="21">
        <f t="shared" ca="1" si="35"/>
        <v>0</v>
      </c>
      <c r="CC40" s="21">
        <f t="shared" ca="1" si="35"/>
        <v>0</v>
      </c>
      <c r="CD40" s="21">
        <f t="shared" ca="1" si="32"/>
        <v>0</v>
      </c>
      <c r="CE40" s="21">
        <f t="shared" ca="1" si="32"/>
        <v>0</v>
      </c>
      <c r="CF40" s="21">
        <f t="shared" ca="1" si="32"/>
        <v>0</v>
      </c>
      <c r="CG40" s="21">
        <f t="shared" ca="1" si="32"/>
        <v>0</v>
      </c>
      <c r="CH40" s="21">
        <f t="shared" ca="1" si="32"/>
        <v>0</v>
      </c>
      <c r="CI40" s="21">
        <f t="shared" ca="1" si="32"/>
        <v>0</v>
      </c>
      <c r="CJ40" s="22">
        <f t="shared" ca="1" si="25"/>
        <v>0</v>
      </c>
      <c r="CK40" s="21">
        <f t="shared" ca="1" si="21"/>
        <v>0</v>
      </c>
      <c r="CL40" s="21">
        <f t="shared" ca="1" si="21"/>
        <v>0</v>
      </c>
      <c r="CM40" s="22">
        <f t="shared" ca="1" si="26"/>
        <v>0</v>
      </c>
      <c r="CN40" s="21">
        <f t="shared" ca="1" si="22"/>
        <v>0</v>
      </c>
      <c r="CO40" s="21">
        <f t="shared" ca="1" si="22"/>
        <v>0</v>
      </c>
      <c r="CP40" s="22">
        <f t="shared" ca="1" si="27"/>
        <v>0</v>
      </c>
      <c r="CQ40" s="21">
        <f t="shared" ca="1" si="36"/>
        <v>0</v>
      </c>
      <c r="CR40" s="21">
        <f t="shared" ca="1" si="36"/>
        <v>0</v>
      </c>
      <c r="CS40" s="21">
        <f t="shared" ca="1" si="36"/>
        <v>5064.8900000000003</v>
      </c>
      <c r="CT40" s="21">
        <f t="shared" ca="1" si="36"/>
        <v>0</v>
      </c>
      <c r="CU40" s="21">
        <f t="shared" ca="1" si="36"/>
        <v>0</v>
      </c>
      <c r="CV40" s="22">
        <f t="shared" ca="1" si="9"/>
        <v>20973043.299999997</v>
      </c>
    </row>
    <row r="41" spans="1:100" ht="12.75" customHeight="1" x14ac:dyDescent="0.3">
      <c r="A41" s="64" t="s">
        <v>214</v>
      </c>
      <c r="B41" s="20">
        <v>1048</v>
      </c>
      <c r="C41" s="65" t="s">
        <v>147</v>
      </c>
      <c r="D41" s="22">
        <f t="shared" ca="1" si="24"/>
        <v>69407.47000000003</v>
      </c>
      <c r="E41" s="21">
        <f t="shared" ca="1" si="33"/>
        <v>28236.140000000014</v>
      </c>
      <c r="F41" s="21">
        <f t="shared" ca="1" si="33"/>
        <v>3118.1800000000003</v>
      </c>
      <c r="G41" s="21">
        <f t="shared" ca="1" si="33"/>
        <v>38053.150000000009</v>
      </c>
      <c r="H41" s="21">
        <f t="shared" ca="1" si="33"/>
        <v>0</v>
      </c>
      <c r="I41" s="21">
        <f t="shared" ca="1" si="33"/>
        <v>172731.88</v>
      </c>
      <c r="J41" s="21">
        <f t="shared" ca="1" si="33"/>
        <v>0</v>
      </c>
      <c r="K41" s="21">
        <f t="shared" ca="1" si="33"/>
        <v>0</v>
      </c>
      <c r="L41" s="21">
        <f t="shared" ca="1" si="33"/>
        <v>0</v>
      </c>
      <c r="M41" s="21">
        <f t="shared" ca="1" si="33"/>
        <v>0</v>
      </c>
      <c r="N41" s="21">
        <f t="shared" ca="1" si="33"/>
        <v>0</v>
      </c>
      <c r="O41" s="21">
        <f t="shared" ca="1" si="33"/>
        <v>-6192.86</v>
      </c>
      <c r="P41" s="21">
        <f t="shared" ca="1" si="33"/>
        <v>0</v>
      </c>
      <c r="Q41" s="21">
        <f t="shared" ca="1" si="33"/>
        <v>63477.79</v>
      </c>
      <c r="R41" s="21">
        <f t="shared" ca="1" si="33"/>
        <v>0</v>
      </c>
      <c r="S41" s="21">
        <f t="shared" ca="1" si="33"/>
        <v>0</v>
      </c>
      <c r="T41" s="21">
        <f t="shared" ca="1" si="33"/>
        <v>221981869.13999999</v>
      </c>
      <c r="U41" s="21">
        <f t="shared" ca="1" si="34"/>
        <v>40666398.159999996</v>
      </c>
      <c r="V41" s="21">
        <f t="shared" ca="1" si="34"/>
        <v>827457.23999999953</v>
      </c>
      <c r="W41" s="21">
        <f t="shared" ca="1" si="34"/>
        <v>26735228.779999983</v>
      </c>
      <c r="X41" s="21">
        <f t="shared" ca="1" si="34"/>
        <v>0</v>
      </c>
      <c r="Y41" s="21">
        <f t="shared" ca="1" si="34"/>
        <v>75</v>
      </c>
      <c r="Z41" s="21">
        <f t="shared" ca="1" si="34"/>
        <v>711.51999999999964</v>
      </c>
      <c r="AA41" s="21">
        <f t="shared" ca="1" si="34"/>
        <v>0</v>
      </c>
      <c r="AB41" s="21">
        <f t="shared" ca="1" si="34"/>
        <v>0</v>
      </c>
      <c r="AC41" s="21">
        <f t="shared" ca="1" si="34"/>
        <v>2417.0200000000004</v>
      </c>
      <c r="AD41" s="21">
        <f t="shared" ca="1" si="34"/>
        <v>555.78999999999985</v>
      </c>
      <c r="AE41" s="21">
        <f t="shared" ca="1" si="34"/>
        <v>0</v>
      </c>
      <c r="AF41" s="21">
        <f t="shared" ca="1" si="34"/>
        <v>0</v>
      </c>
      <c r="AG41" s="21">
        <f t="shared" ca="1" si="34"/>
        <v>0</v>
      </c>
      <c r="AH41" s="21">
        <f t="shared" ca="1" si="34"/>
        <v>0</v>
      </c>
      <c r="AI41" s="21">
        <f t="shared" ca="1" si="34"/>
        <v>0</v>
      </c>
      <c r="AJ41" s="21">
        <f t="shared" ca="1" si="34"/>
        <v>1546721.67</v>
      </c>
      <c r="AK41" s="21">
        <f t="shared" ca="1" si="31"/>
        <v>0</v>
      </c>
      <c r="AL41" s="21">
        <f t="shared" ca="1" si="31"/>
        <v>0</v>
      </c>
      <c r="AM41" s="21">
        <f t="shared" ca="1" si="31"/>
        <v>0</v>
      </c>
      <c r="AN41" s="21">
        <f t="shared" ca="1" si="31"/>
        <v>0</v>
      </c>
      <c r="AO41" s="21">
        <f t="shared" ca="1" si="31"/>
        <v>0</v>
      </c>
      <c r="AP41" s="21">
        <f t="shared" ca="1" si="31"/>
        <v>0</v>
      </c>
      <c r="AQ41" s="21">
        <f t="shared" ca="1" si="31"/>
        <v>0</v>
      </c>
      <c r="AR41" s="21">
        <f t="shared" ca="1" si="31"/>
        <v>0</v>
      </c>
      <c r="AS41" s="21">
        <f t="shared" ca="1" si="31"/>
        <v>0</v>
      </c>
      <c r="AT41" s="21">
        <f t="shared" ca="1" si="31"/>
        <v>390461.75999999989</v>
      </c>
      <c r="AU41" s="21">
        <f t="shared" ca="1" si="31"/>
        <v>102384.40000000002</v>
      </c>
      <c r="AV41" s="21">
        <f t="shared" ca="1" si="31"/>
        <v>868.8100000000004</v>
      </c>
      <c r="AW41" s="21">
        <f t="shared" ca="1" si="31"/>
        <v>0</v>
      </c>
      <c r="AX41" s="21">
        <f t="shared" ca="1" si="31"/>
        <v>6504.1599999999971</v>
      </c>
      <c r="AY41" s="21">
        <f t="shared" ca="1" si="31"/>
        <v>0</v>
      </c>
      <c r="AZ41" s="21">
        <f t="shared" ca="1" si="28"/>
        <v>0</v>
      </c>
      <c r="BA41" s="21">
        <f t="shared" ca="1" si="28"/>
        <v>0</v>
      </c>
      <c r="BB41" s="21">
        <f t="shared" ca="1" si="28"/>
        <v>0</v>
      </c>
      <c r="BC41" s="21">
        <f t="shared" ca="1" si="28"/>
        <v>0</v>
      </c>
      <c r="BD41" s="21">
        <f t="shared" ca="1" si="28"/>
        <v>162017.36999999979</v>
      </c>
      <c r="BE41" s="21">
        <f t="shared" ca="1" si="28"/>
        <v>0</v>
      </c>
      <c r="BF41" s="21">
        <f t="shared" ca="1" si="28"/>
        <v>0</v>
      </c>
      <c r="BG41" s="21">
        <f t="shared" ca="1" si="28"/>
        <v>0</v>
      </c>
      <c r="BH41" s="21">
        <f t="shared" ca="1" si="28"/>
        <v>0</v>
      </c>
      <c r="BI41" s="21">
        <f t="shared" ca="1" si="28"/>
        <v>0</v>
      </c>
      <c r="BJ41" s="21">
        <f t="shared" ca="1" si="28"/>
        <v>0</v>
      </c>
      <c r="BK41" s="21">
        <f t="shared" ca="1" si="28"/>
        <v>0</v>
      </c>
      <c r="BL41" s="21">
        <f t="shared" ca="1" si="28"/>
        <v>-1.9500000000000004</v>
      </c>
      <c r="BM41" s="21">
        <f t="shared" ca="1" si="28"/>
        <v>0</v>
      </c>
      <c r="BN41" s="21">
        <f t="shared" ca="1" si="28"/>
        <v>61089.720000000045</v>
      </c>
      <c r="BO41" s="21">
        <f t="shared" ca="1" si="35"/>
        <v>0</v>
      </c>
      <c r="BP41" s="21">
        <f t="shared" ca="1" si="35"/>
        <v>3327.5800000000008</v>
      </c>
      <c r="BQ41" s="21">
        <f t="shared" ca="1" si="35"/>
        <v>0</v>
      </c>
      <c r="BR41" s="21">
        <f t="shared" ca="1" si="35"/>
        <v>-155.89000000000001</v>
      </c>
      <c r="BS41" s="21">
        <f t="shared" ca="1" si="35"/>
        <v>1914.16</v>
      </c>
      <c r="BT41" s="21">
        <f t="shared" ca="1" si="35"/>
        <v>0</v>
      </c>
      <c r="BU41" s="21">
        <f t="shared" ca="1" si="35"/>
        <v>0</v>
      </c>
      <c r="BV41" s="21">
        <f t="shared" ca="1" si="35"/>
        <v>0</v>
      </c>
      <c r="BW41" s="21">
        <f t="shared" ca="1" si="35"/>
        <v>0</v>
      </c>
      <c r="BX41" s="21">
        <f t="shared" ca="1" si="35"/>
        <v>1915084.49</v>
      </c>
      <c r="BY41" s="21">
        <f t="shared" ca="1" si="35"/>
        <v>0</v>
      </c>
      <c r="BZ41" s="21">
        <f t="shared" ca="1" si="35"/>
        <v>0</v>
      </c>
      <c r="CA41" s="21">
        <f t="shared" ca="1" si="35"/>
        <v>18243933.739999998</v>
      </c>
      <c r="CB41" s="21">
        <f t="shared" ca="1" si="35"/>
        <v>595572158.88</v>
      </c>
      <c r="CC41" s="21">
        <f t="shared" ca="1" si="35"/>
        <v>2777646.08</v>
      </c>
      <c r="CD41" s="21">
        <f t="shared" ca="1" si="32"/>
        <v>167395606.75</v>
      </c>
      <c r="CE41" s="21">
        <f t="shared" ca="1" si="32"/>
        <v>0</v>
      </c>
      <c r="CF41" s="21">
        <f t="shared" ca="1" si="32"/>
        <v>0</v>
      </c>
      <c r="CG41" s="21">
        <f t="shared" ca="1" si="32"/>
        <v>4061365.37</v>
      </c>
      <c r="CH41" s="21">
        <f t="shared" ca="1" si="32"/>
        <v>30495492.870000001</v>
      </c>
      <c r="CI41" s="21">
        <f t="shared" ca="1" si="32"/>
        <v>0</v>
      </c>
      <c r="CJ41" s="22">
        <f t="shared" ca="1" si="25"/>
        <v>34379698.100000001</v>
      </c>
      <c r="CK41" s="21">
        <f t="shared" ca="1" si="21"/>
        <v>0</v>
      </c>
      <c r="CL41" s="21">
        <f t="shared" ca="1" si="21"/>
        <v>0</v>
      </c>
      <c r="CM41" s="22">
        <f t="shared" ca="1" si="26"/>
        <v>30280271.129999999</v>
      </c>
      <c r="CN41" s="21">
        <f t="shared" ca="1" si="22"/>
        <v>0</v>
      </c>
      <c r="CO41" s="21">
        <f t="shared" ca="1" si="22"/>
        <v>30280271.129999999</v>
      </c>
      <c r="CP41" s="22">
        <f t="shared" ca="1" si="27"/>
        <v>4099426.97</v>
      </c>
      <c r="CQ41" s="21">
        <f t="shared" ca="1" si="36"/>
        <v>0</v>
      </c>
      <c r="CR41" s="21">
        <f t="shared" ca="1" si="36"/>
        <v>4099426.97</v>
      </c>
      <c r="CS41" s="21">
        <f t="shared" ca="1" si="36"/>
        <v>54492.1</v>
      </c>
      <c r="CT41" s="21">
        <f t="shared" ca="1" si="36"/>
        <v>0</v>
      </c>
      <c r="CU41" s="21">
        <f t="shared" ca="1" si="36"/>
        <v>0</v>
      </c>
      <c r="CV41" s="22">
        <f t="shared" ca="1" si="9"/>
        <v>1147684747.0999997</v>
      </c>
    </row>
    <row r="42" spans="1:100" ht="12.75" customHeight="1" x14ac:dyDescent="0.3">
      <c r="A42" s="64" t="s">
        <v>216</v>
      </c>
      <c r="B42" s="20">
        <v>1049</v>
      </c>
      <c r="C42" s="65" t="s">
        <v>147</v>
      </c>
      <c r="D42" s="22">
        <f t="shared" ca="1" si="24"/>
        <v>2857.9600000000009</v>
      </c>
      <c r="E42" s="21">
        <f t="shared" ca="1" si="33"/>
        <v>2750.9600000000009</v>
      </c>
      <c r="F42" s="21">
        <f t="shared" ca="1" si="33"/>
        <v>0</v>
      </c>
      <c r="G42" s="21">
        <f t="shared" ca="1" si="33"/>
        <v>107</v>
      </c>
      <c r="H42" s="21">
        <f t="shared" ca="1" si="33"/>
        <v>0</v>
      </c>
      <c r="I42" s="21">
        <f t="shared" ca="1" si="33"/>
        <v>27925.119999999999</v>
      </c>
      <c r="J42" s="21">
        <f t="shared" ca="1" si="33"/>
        <v>0</v>
      </c>
      <c r="K42" s="21">
        <f t="shared" ca="1" si="33"/>
        <v>0</v>
      </c>
      <c r="L42" s="21">
        <f t="shared" ca="1" si="33"/>
        <v>0</v>
      </c>
      <c r="M42" s="21">
        <f t="shared" ca="1" si="33"/>
        <v>0</v>
      </c>
      <c r="N42" s="21">
        <f t="shared" ca="1" si="33"/>
        <v>0</v>
      </c>
      <c r="O42" s="21">
        <f t="shared" ca="1" si="33"/>
        <v>0</v>
      </c>
      <c r="P42" s="21">
        <f t="shared" ca="1" si="33"/>
        <v>0</v>
      </c>
      <c r="Q42" s="21">
        <f t="shared" ca="1" si="33"/>
        <v>0</v>
      </c>
      <c r="R42" s="21">
        <f t="shared" ca="1" si="33"/>
        <v>0</v>
      </c>
      <c r="S42" s="21">
        <f t="shared" ca="1" si="33"/>
        <v>0</v>
      </c>
      <c r="T42" s="21">
        <f t="shared" ca="1" si="33"/>
        <v>136214.57</v>
      </c>
      <c r="U42" s="21">
        <f t="shared" ca="1" si="34"/>
        <v>0</v>
      </c>
      <c r="V42" s="21">
        <f t="shared" ca="1" si="34"/>
        <v>45089.490000000005</v>
      </c>
      <c r="W42" s="21">
        <f t="shared" ca="1" si="34"/>
        <v>75892.160000000018</v>
      </c>
      <c r="X42" s="21">
        <f t="shared" ca="1" si="34"/>
        <v>0</v>
      </c>
      <c r="Y42" s="21">
        <f t="shared" ca="1" si="34"/>
        <v>0</v>
      </c>
      <c r="Z42" s="21">
        <f t="shared" ca="1" si="34"/>
        <v>31315.510000000002</v>
      </c>
      <c r="AA42" s="21">
        <f t="shared" ca="1" si="34"/>
        <v>0</v>
      </c>
      <c r="AB42" s="21">
        <f t="shared" ca="1" si="34"/>
        <v>0</v>
      </c>
      <c r="AC42" s="21">
        <f t="shared" ca="1" si="34"/>
        <v>264.3</v>
      </c>
      <c r="AD42" s="21">
        <f t="shared" ca="1" si="34"/>
        <v>385.33000000000004</v>
      </c>
      <c r="AE42" s="21">
        <f t="shared" ca="1" si="34"/>
        <v>0</v>
      </c>
      <c r="AF42" s="21">
        <f t="shared" ca="1" si="34"/>
        <v>0</v>
      </c>
      <c r="AG42" s="21">
        <f t="shared" ca="1" si="34"/>
        <v>0</v>
      </c>
      <c r="AH42" s="21">
        <f t="shared" ca="1" si="34"/>
        <v>0</v>
      </c>
      <c r="AI42" s="21">
        <f t="shared" ca="1" si="34"/>
        <v>0</v>
      </c>
      <c r="AJ42" s="21">
        <f t="shared" ca="1" si="34"/>
        <v>0</v>
      </c>
      <c r="AK42" s="21">
        <f t="shared" ca="1" si="31"/>
        <v>0</v>
      </c>
      <c r="AL42" s="21">
        <f t="shared" ca="1" si="31"/>
        <v>0</v>
      </c>
      <c r="AM42" s="21">
        <f t="shared" ca="1" si="31"/>
        <v>0</v>
      </c>
      <c r="AN42" s="21">
        <f t="shared" ca="1" si="31"/>
        <v>0</v>
      </c>
      <c r="AO42" s="21">
        <f t="shared" ca="1" si="31"/>
        <v>0</v>
      </c>
      <c r="AP42" s="21">
        <f t="shared" ca="1" si="31"/>
        <v>0</v>
      </c>
      <c r="AQ42" s="21">
        <f t="shared" ca="1" si="31"/>
        <v>0</v>
      </c>
      <c r="AR42" s="21">
        <f t="shared" ca="1" si="31"/>
        <v>0</v>
      </c>
      <c r="AS42" s="21">
        <f t="shared" ca="1" si="31"/>
        <v>0</v>
      </c>
      <c r="AT42" s="21">
        <f t="shared" ca="1" si="31"/>
        <v>82831.430000000008</v>
      </c>
      <c r="AU42" s="21">
        <f t="shared" ca="1" si="31"/>
        <v>85.740000000000009</v>
      </c>
      <c r="AV42" s="21">
        <f t="shared" ca="1" si="31"/>
        <v>85.740000000000009</v>
      </c>
      <c r="AW42" s="21">
        <f t="shared" ca="1" si="31"/>
        <v>0</v>
      </c>
      <c r="AX42" s="21">
        <f t="shared" ca="1" si="31"/>
        <v>85.740000000000009</v>
      </c>
      <c r="AY42" s="21">
        <f t="shared" ca="1" si="31"/>
        <v>0</v>
      </c>
      <c r="AZ42" s="21">
        <f t="shared" ca="1" si="31"/>
        <v>0</v>
      </c>
      <c r="BA42" s="21">
        <f t="shared" ca="1" si="28"/>
        <v>0</v>
      </c>
      <c r="BB42" s="21">
        <f t="shared" ca="1" si="28"/>
        <v>0</v>
      </c>
      <c r="BC42" s="21">
        <f t="shared" ca="1" si="28"/>
        <v>0</v>
      </c>
      <c r="BD42" s="21">
        <f t="shared" ca="1" si="28"/>
        <v>267691.42999999993</v>
      </c>
      <c r="BE42" s="21">
        <f t="shared" ca="1" si="28"/>
        <v>0</v>
      </c>
      <c r="BF42" s="21">
        <f t="shared" ca="1" si="28"/>
        <v>0</v>
      </c>
      <c r="BG42" s="21">
        <f t="shared" ca="1" si="28"/>
        <v>0</v>
      </c>
      <c r="BH42" s="21">
        <f t="shared" ca="1" si="28"/>
        <v>0</v>
      </c>
      <c r="BI42" s="21">
        <f t="shared" ca="1" si="28"/>
        <v>0</v>
      </c>
      <c r="BJ42" s="21">
        <f t="shared" ca="1" si="28"/>
        <v>0</v>
      </c>
      <c r="BK42" s="21">
        <f t="shared" ca="1" si="28"/>
        <v>0</v>
      </c>
      <c r="BL42" s="21">
        <f t="shared" ca="1" si="28"/>
        <v>0</v>
      </c>
      <c r="BM42" s="21">
        <f t="shared" ca="1" si="28"/>
        <v>0</v>
      </c>
      <c r="BN42" s="21">
        <f t="shared" ca="1" si="28"/>
        <v>381.02000000000004</v>
      </c>
      <c r="BO42" s="21">
        <f t="shared" ca="1" si="35"/>
        <v>0</v>
      </c>
      <c r="BP42" s="21">
        <f t="shared" ca="1" si="35"/>
        <v>176.23000000000002</v>
      </c>
      <c r="BQ42" s="21">
        <f t="shared" ca="1" si="35"/>
        <v>0</v>
      </c>
      <c r="BR42" s="21">
        <f t="shared" ca="1" si="35"/>
        <v>0</v>
      </c>
      <c r="BS42" s="21">
        <f t="shared" ca="1" si="35"/>
        <v>494.48999999999995</v>
      </c>
      <c r="BT42" s="21">
        <f t="shared" ca="1" si="35"/>
        <v>0</v>
      </c>
      <c r="BU42" s="21">
        <f t="shared" ca="1" si="35"/>
        <v>0</v>
      </c>
      <c r="BV42" s="21">
        <f t="shared" ca="1" si="35"/>
        <v>0</v>
      </c>
      <c r="BW42" s="21">
        <f t="shared" ca="1" si="35"/>
        <v>0</v>
      </c>
      <c r="BX42" s="21">
        <f t="shared" ca="1" si="35"/>
        <v>0</v>
      </c>
      <c r="BY42" s="21">
        <f t="shared" ca="1" si="35"/>
        <v>0</v>
      </c>
      <c r="BZ42" s="21">
        <f t="shared" ca="1" si="35"/>
        <v>0</v>
      </c>
      <c r="CA42" s="21">
        <f t="shared" ca="1" si="35"/>
        <v>0</v>
      </c>
      <c r="CB42" s="21">
        <f t="shared" ca="1" si="35"/>
        <v>0</v>
      </c>
      <c r="CC42" s="21">
        <f t="shared" ca="1" si="35"/>
        <v>0</v>
      </c>
      <c r="CD42" s="21">
        <f t="shared" ca="1" si="35"/>
        <v>0</v>
      </c>
      <c r="CE42" s="21">
        <f t="shared" ca="1" si="35"/>
        <v>0</v>
      </c>
      <c r="CF42" s="21">
        <f t="shared" ca="1" si="32"/>
        <v>0</v>
      </c>
      <c r="CG42" s="21">
        <f t="shared" ca="1" si="32"/>
        <v>0</v>
      </c>
      <c r="CH42" s="21">
        <f t="shared" ca="1" si="32"/>
        <v>0</v>
      </c>
      <c r="CI42" s="21">
        <f t="shared" ca="1" si="32"/>
        <v>0</v>
      </c>
      <c r="CJ42" s="22">
        <f t="shared" ca="1" si="25"/>
        <v>141329.28999999998</v>
      </c>
      <c r="CK42" s="21">
        <f t="shared" ref="CK42:CL57" ca="1" si="37">IFERROR(INDIRECT("'"&amp;$B$2&amp;"'!"&amp;ADDRESS(MATCH($B42,INDIRECT("'"&amp;$B$2&amp;"'!$B$1:$B$1095"),0),MATCH(CK$5,INDIRECT("'"&amp;$B$2&amp;"'!5:5"),0))),0)</f>
        <v>0</v>
      </c>
      <c r="CL42" s="21">
        <f t="shared" ca="1" si="37"/>
        <v>0</v>
      </c>
      <c r="CM42" s="22">
        <f t="shared" ca="1" si="26"/>
        <v>141329.28999999998</v>
      </c>
      <c r="CN42" s="21">
        <f t="shared" ref="CN42:CO57" ca="1" si="38">IFERROR(INDIRECT("'"&amp;$B$2&amp;"'!"&amp;ADDRESS(MATCH($B42,INDIRECT("'"&amp;$B$2&amp;"'!$B$1:$B$1095"),0),MATCH(CN$5,INDIRECT("'"&amp;$B$2&amp;"'!5:5"),0))),0)</f>
        <v>1152.300000000002</v>
      </c>
      <c r="CO42" s="21">
        <f t="shared" ca="1" si="38"/>
        <v>140176.99</v>
      </c>
      <c r="CP42" s="22">
        <f t="shared" ca="1" si="27"/>
        <v>0</v>
      </c>
      <c r="CQ42" s="21">
        <f t="shared" ca="1" si="36"/>
        <v>0</v>
      </c>
      <c r="CR42" s="21">
        <f t="shared" ca="1" si="36"/>
        <v>0</v>
      </c>
      <c r="CS42" s="21">
        <f t="shared" ca="1" si="36"/>
        <v>60177.639999999927</v>
      </c>
      <c r="CT42" s="21">
        <f t="shared" ca="1" si="36"/>
        <v>0</v>
      </c>
      <c r="CU42" s="21">
        <f t="shared" ca="1" si="36"/>
        <v>0</v>
      </c>
      <c r="CV42" s="22">
        <f t="shared" ca="1" si="9"/>
        <v>873283.18999999971</v>
      </c>
    </row>
    <row r="43" spans="1:100" ht="12.75" customHeight="1" x14ac:dyDescent="0.3">
      <c r="A43" s="64" t="s">
        <v>218</v>
      </c>
      <c r="B43" s="20">
        <v>1051</v>
      </c>
      <c r="C43" s="65" t="s">
        <v>147</v>
      </c>
      <c r="D43" s="22">
        <f t="shared" ca="1" si="24"/>
        <v>-401482.67</v>
      </c>
      <c r="E43" s="21">
        <f t="shared" ca="1" si="33"/>
        <v>0</v>
      </c>
      <c r="F43" s="21">
        <f t="shared" ca="1" si="33"/>
        <v>-401482.67</v>
      </c>
      <c r="G43" s="21">
        <f t="shared" ca="1" si="33"/>
        <v>0</v>
      </c>
      <c r="H43" s="21">
        <f t="shared" ca="1" si="33"/>
        <v>0</v>
      </c>
      <c r="I43" s="21">
        <f t="shared" ca="1" si="33"/>
        <v>0</v>
      </c>
      <c r="J43" s="21">
        <f t="shared" ca="1" si="33"/>
        <v>0</v>
      </c>
      <c r="K43" s="21">
        <f t="shared" ca="1" si="33"/>
        <v>0</v>
      </c>
      <c r="L43" s="21">
        <f t="shared" ca="1" si="33"/>
        <v>0</v>
      </c>
      <c r="M43" s="21">
        <f t="shared" ca="1" si="33"/>
        <v>0</v>
      </c>
      <c r="N43" s="21">
        <f t="shared" ca="1" si="33"/>
        <v>0</v>
      </c>
      <c r="O43" s="21">
        <f t="shared" ca="1" si="33"/>
        <v>0</v>
      </c>
      <c r="P43" s="21">
        <f t="shared" ca="1" si="33"/>
        <v>0</v>
      </c>
      <c r="Q43" s="21">
        <f t="shared" ca="1" si="33"/>
        <v>0</v>
      </c>
      <c r="R43" s="21">
        <f t="shared" ca="1" si="33"/>
        <v>0</v>
      </c>
      <c r="S43" s="21">
        <f t="shared" ca="1" si="33"/>
        <v>0</v>
      </c>
      <c r="T43" s="21">
        <f t="shared" ca="1" si="33"/>
        <v>0</v>
      </c>
      <c r="U43" s="21">
        <f t="shared" ca="1" si="34"/>
        <v>0</v>
      </c>
      <c r="V43" s="21">
        <f t="shared" ca="1" si="34"/>
        <v>0</v>
      </c>
      <c r="W43" s="21">
        <f t="shared" ca="1" si="34"/>
        <v>0</v>
      </c>
      <c r="X43" s="21">
        <f t="shared" ca="1" si="34"/>
        <v>0</v>
      </c>
      <c r="Y43" s="21">
        <f t="shared" ca="1" si="34"/>
        <v>0</v>
      </c>
      <c r="Z43" s="21">
        <f t="shared" ca="1" si="34"/>
        <v>0</v>
      </c>
      <c r="AA43" s="21">
        <f t="shared" ca="1" si="34"/>
        <v>0</v>
      </c>
      <c r="AB43" s="21">
        <f t="shared" ca="1" si="34"/>
        <v>0</v>
      </c>
      <c r="AC43" s="21">
        <f t="shared" ca="1" si="34"/>
        <v>0</v>
      </c>
      <c r="AD43" s="21">
        <f t="shared" ca="1" si="34"/>
        <v>-370507.99</v>
      </c>
      <c r="AE43" s="21">
        <f t="shared" ca="1" si="34"/>
        <v>0</v>
      </c>
      <c r="AF43" s="21">
        <f t="shared" ca="1" si="34"/>
        <v>0</v>
      </c>
      <c r="AG43" s="21">
        <f t="shared" ca="1" si="34"/>
        <v>0</v>
      </c>
      <c r="AH43" s="21">
        <f t="shared" ca="1" si="34"/>
        <v>0</v>
      </c>
      <c r="AI43" s="21">
        <f t="shared" ca="1" si="34"/>
        <v>0</v>
      </c>
      <c r="AJ43" s="21">
        <f t="shared" ca="1" si="34"/>
        <v>-3025067.7199999997</v>
      </c>
      <c r="AK43" s="21">
        <f t="shared" ca="1" si="31"/>
        <v>0</v>
      </c>
      <c r="AL43" s="21">
        <f t="shared" ca="1" si="31"/>
        <v>0</v>
      </c>
      <c r="AM43" s="21">
        <f t="shared" ca="1" si="31"/>
        <v>0</v>
      </c>
      <c r="AN43" s="21">
        <f t="shared" ca="1" si="31"/>
        <v>0</v>
      </c>
      <c r="AO43" s="21">
        <f t="shared" ca="1" si="31"/>
        <v>0</v>
      </c>
      <c r="AP43" s="21">
        <f t="shared" ca="1" si="31"/>
        <v>0</v>
      </c>
      <c r="AQ43" s="21">
        <f t="shared" ca="1" si="31"/>
        <v>0</v>
      </c>
      <c r="AR43" s="21">
        <f t="shared" ca="1" si="31"/>
        <v>0</v>
      </c>
      <c r="AS43" s="21">
        <f t="shared" ca="1" si="31"/>
        <v>0</v>
      </c>
      <c r="AT43" s="21">
        <f t="shared" ca="1" si="31"/>
        <v>0</v>
      </c>
      <c r="AU43" s="21">
        <f t="shared" ca="1" si="31"/>
        <v>-342603.05</v>
      </c>
      <c r="AV43" s="21">
        <f t="shared" ca="1" si="31"/>
        <v>-80.180000000000007</v>
      </c>
      <c r="AW43" s="21">
        <f t="shared" ca="1" si="31"/>
        <v>0</v>
      </c>
      <c r="AX43" s="21">
        <f t="shared" ca="1" si="31"/>
        <v>-80.180000000000007</v>
      </c>
      <c r="AY43" s="21">
        <f t="shared" ca="1" si="31"/>
        <v>0</v>
      </c>
      <c r="AZ43" s="21">
        <f t="shared" ca="1" si="31"/>
        <v>0</v>
      </c>
      <c r="BA43" s="21">
        <f t="shared" ca="1" si="28"/>
        <v>139458.06</v>
      </c>
      <c r="BB43" s="21">
        <f t="shared" ca="1" si="28"/>
        <v>0</v>
      </c>
      <c r="BC43" s="21">
        <f t="shared" ca="1" si="28"/>
        <v>0</v>
      </c>
      <c r="BD43" s="21">
        <f t="shared" ca="1" si="28"/>
        <v>0</v>
      </c>
      <c r="BE43" s="21">
        <f t="shared" ca="1" si="28"/>
        <v>0</v>
      </c>
      <c r="BF43" s="21">
        <f t="shared" ca="1" si="28"/>
        <v>0</v>
      </c>
      <c r="BG43" s="21">
        <f t="shared" ca="1" si="28"/>
        <v>0</v>
      </c>
      <c r="BH43" s="21">
        <f t="shared" ca="1" si="28"/>
        <v>0</v>
      </c>
      <c r="BI43" s="21">
        <f t="shared" ca="1" si="28"/>
        <v>0</v>
      </c>
      <c r="BJ43" s="21">
        <f t="shared" ca="1" si="28"/>
        <v>0</v>
      </c>
      <c r="BK43" s="21">
        <f t="shared" ca="1" si="28"/>
        <v>0</v>
      </c>
      <c r="BL43" s="21">
        <f t="shared" ca="1" si="28"/>
        <v>0</v>
      </c>
      <c r="BM43" s="21">
        <f t="shared" ca="1" si="28"/>
        <v>0</v>
      </c>
      <c r="BN43" s="21">
        <f t="shared" ca="1" si="28"/>
        <v>0</v>
      </c>
      <c r="BO43" s="21">
        <f t="shared" ca="1" si="35"/>
        <v>0</v>
      </c>
      <c r="BP43" s="21">
        <f t="shared" ca="1" si="35"/>
        <v>0</v>
      </c>
      <c r="BQ43" s="21">
        <f t="shared" ca="1" si="35"/>
        <v>0</v>
      </c>
      <c r="BR43" s="21">
        <f t="shared" ca="1" si="35"/>
        <v>0</v>
      </c>
      <c r="BS43" s="21">
        <f t="shared" ca="1" si="35"/>
        <v>0</v>
      </c>
      <c r="BT43" s="21">
        <f t="shared" ca="1" si="35"/>
        <v>0</v>
      </c>
      <c r="BU43" s="21">
        <f t="shared" ca="1" si="35"/>
        <v>0</v>
      </c>
      <c r="BV43" s="21">
        <f t="shared" ca="1" si="35"/>
        <v>0</v>
      </c>
      <c r="BW43" s="21">
        <f t="shared" ca="1" si="35"/>
        <v>0</v>
      </c>
      <c r="BX43" s="21">
        <f t="shared" ca="1" si="32"/>
        <v>0</v>
      </c>
      <c r="BY43" s="21">
        <f t="shared" ca="1" si="32"/>
        <v>0</v>
      </c>
      <c r="BZ43" s="21">
        <f t="shared" ca="1" si="32"/>
        <v>0</v>
      </c>
      <c r="CA43" s="21">
        <f t="shared" ca="1" si="32"/>
        <v>0</v>
      </c>
      <c r="CB43" s="21">
        <f t="shared" ca="1" si="32"/>
        <v>0</v>
      </c>
      <c r="CC43" s="21">
        <f t="shared" ca="1" si="32"/>
        <v>0</v>
      </c>
      <c r="CD43" s="21">
        <f t="shared" ca="1" si="32"/>
        <v>0</v>
      </c>
      <c r="CE43" s="21">
        <f t="shared" ca="1" si="32"/>
        <v>0</v>
      </c>
      <c r="CF43" s="21">
        <f t="shared" ca="1" si="32"/>
        <v>0</v>
      </c>
      <c r="CG43" s="21">
        <f t="shared" ca="1" si="32"/>
        <v>0</v>
      </c>
      <c r="CH43" s="21">
        <f t="shared" ca="1" si="32"/>
        <v>0</v>
      </c>
      <c r="CI43" s="21">
        <f t="shared" ca="1" si="32"/>
        <v>0</v>
      </c>
      <c r="CJ43" s="22">
        <f t="shared" ca="1" si="25"/>
        <v>0</v>
      </c>
      <c r="CK43" s="21">
        <f t="shared" ca="1" si="37"/>
        <v>0</v>
      </c>
      <c r="CL43" s="21">
        <f t="shared" ca="1" si="37"/>
        <v>0</v>
      </c>
      <c r="CM43" s="22">
        <f t="shared" ca="1" si="26"/>
        <v>0</v>
      </c>
      <c r="CN43" s="21">
        <f t="shared" ca="1" si="38"/>
        <v>0</v>
      </c>
      <c r="CO43" s="21">
        <f t="shared" ca="1" si="38"/>
        <v>0</v>
      </c>
      <c r="CP43" s="22">
        <f t="shared" ca="1" si="27"/>
        <v>0</v>
      </c>
      <c r="CQ43" s="21">
        <f t="shared" ca="1" si="36"/>
        <v>0</v>
      </c>
      <c r="CR43" s="21">
        <f t="shared" ca="1" si="36"/>
        <v>0</v>
      </c>
      <c r="CS43" s="21">
        <f t="shared" ca="1" si="36"/>
        <v>0</v>
      </c>
      <c r="CT43" s="21">
        <f t="shared" ca="1" si="36"/>
        <v>0</v>
      </c>
      <c r="CU43" s="21">
        <f t="shared" ca="1" si="36"/>
        <v>0</v>
      </c>
      <c r="CV43" s="22">
        <f t="shared" ca="1" si="9"/>
        <v>-4000363.73</v>
      </c>
    </row>
    <row r="44" spans="1:100" ht="12.75" customHeight="1" x14ac:dyDescent="0.3">
      <c r="A44" s="64" t="s">
        <v>220</v>
      </c>
      <c r="B44" s="20">
        <v>1052</v>
      </c>
      <c r="C44" s="65" t="s">
        <v>147</v>
      </c>
      <c r="D44" s="22">
        <f t="shared" ca="1" si="24"/>
        <v>740.24999999999977</v>
      </c>
      <c r="E44" s="21">
        <f t="shared" ca="1" si="33"/>
        <v>750.40999999999974</v>
      </c>
      <c r="F44" s="21">
        <f t="shared" ca="1" si="33"/>
        <v>0</v>
      </c>
      <c r="G44" s="21">
        <f t="shared" ca="1" si="33"/>
        <v>-10.16</v>
      </c>
      <c r="H44" s="21">
        <f t="shared" ca="1" si="33"/>
        <v>-0.05</v>
      </c>
      <c r="I44" s="21">
        <f t="shared" ca="1" si="33"/>
        <v>8457.36</v>
      </c>
      <c r="J44" s="21">
        <f t="shared" ca="1" si="33"/>
        <v>0</v>
      </c>
      <c r="K44" s="21">
        <f t="shared" ca="1" si="33"/>
        <v>1920.0000000000146</v>
      </c>
      <c r="L44" s="21">
        <f t="shared" ca="1" si="33"/>
        <v>0</v>
      </c>
      <c r="M44" s="21">
        <f t="shared" ca="1" si="33"/>
        <v>0</v>
      </c>
      <c r="N44" s="21">
        <f t="shared" ca="1" si="33"/>
        <v>0</v>
      </c>
      <c r="O44" s="21">
        <f t="shared" ca="1" si="33"/>
        <v>0</v>
      </c>
      <c r="P44" s="21">
        <f t="shared" ca="1" si="33"/>
        <v>0</v>
      </c>
      <c r="Q44" s="21">
        <f t="shared" ca="1" si="33"/>
        <v>0</v>
      </c>
      <c r="R44" s="21">
        <f t="shared" ca="1" si="33"/>
        <v>0</v>
      </c>
      <c r="S44" s="21">
        <f t="shared" ca="1" si="33"/>
        <v>0</v>
      </c>
      <c r="T44" s="21">
        <f t="shared" ca="1" si="33"/>
        <v>0</v>
      </c>
      <c r="U44" s="21">
        <f t="shared" ca="1" si="34"/>
        <v>0</v>
      </c>
      <c r="V44" s="21">
        <f t="shared" ca="1" si="34"/>
        <v>11100</v>
      </c>
      <c r="W44" s="21">
        <f t="shared" ca="1" si="34"/>
        <v>22404.719999999998</v>
      </c>
      <c r="X44" s="21">
        <f t="shared" ca="1" si="34"/>
        <v>0</v>
      </c>
      <c r="Y44" s="21">
        <f t="shared" ca="1" si="34"/>
        <v>150214.79</v>
      </c>
      <c r="Z44" s="21">
        <f t="shared" ca="1" si="34"/>
        <v>1263140.6100000001</v>
      </c>
      <c r="AA44" s="21">
        <f t="shared" ca="1" si="34"/>
        <v>0</v>
      </c>
      <c r="AB44" s="21">
        <f t="shared" ca="1" si="34"/>
        <v>0</v>
      </c>
      <c r="AC44" s="21">
        <f t="shared" ca="1" si="34"/>
        <v>0.01</v>
      </c>
      <c r="AD44" s="21">
        <f t="shared" ca="1" si="34"/>
        <v>-0.14999999999999858</v>
      </c>
      <c r="AE44" s="21">
        <f t="shared" ca="1" si="34"/>
        <v>0</v>
      </c>
      <c r="AF44" s="21">
        <f t="shared" ca="1" si="34"/>
        <v>0</v>
      </c>
      <c r="AG44" s="21">
        <f t="shared" ca="1" si="34"/>
        <v>0</v>
      </c>
      <c r="AH44" s="21">
        <f t="shared" ca="1" si="34"/>
        <v>1996783.76</v>
      </c>
      <c r="AI44" s="21">
        <f t="shared" ca="1" si="34"/>
        <v>0</v>
      </c>
      <c r="AJ44" s="21">
        <f t="shared" ca="1" si="34"/>
        <v>0</v>
      </c>
      <c r="AK44" s="21">
        <f t="shared" ca="1" si="31"/>
        <v>0</v>
      </c>
      <c r="AL44" s="21">
        <f t="shared" ca="1" si="31"/>
        <v>0</v>
      </c>
      <c r="AM44" s="21">
        <f t="shared" ca="1" si="31"/>
        <v>0</v>
      </c>
      <c r="AN44" s="21">
        <f t="shared" ca="1" si="31"/>
        <v>0</v>
      </c>
      <c r="AO44" s="21">
        <f t="shared" ca="1" si="31"/>
        <v>0</v>
      </c>
      <c r="AP44" s="21">
        <f t="shared" ca="1" si="31"/>
        <v>-0.08</v>
      </c>
      <c r="AQ44" s="21">
        <f t="shared" ca="1" si="31"/>
        <v>0</v>
      </c>
      <c r="AR44" s="21">
        <f t="shared" ca="1" si="31"/>
        <v>0</v>
      </c>
      <c r="AS44" s="21">
        <f t="shared" ca="1" si="31"/>
        <v>0</v>
      </c>
      <c r="AT44" s="21">
        <f t="shared" ca="1" si="31"/>
        <v>2242826.7700000005</v>
      </c>
      <c r="AU44" s="21">
        <f t="shared" ca="1" si="31"/>
        <v>115.10999999999999</v>
      </c>
      <c r="AV44" s="21">
        <f t="shared" ca="1" si="31"/>
        <v>-0.26000000000000156</v>
      </c>
      <c r="AW44" s="21">
        <f t="shared" ca="1" si="31"/>
        <v>0</v>
      </c>
      <c r="AX44" s="21">
        <f t="shared" ca="1" si="31"/>
        <v>-0.12999999999999901</v>
      </c>
      <c r="AY44" s="21">
        <f t="shared" ca="1" si="31"/>
        <v>0</v>
      </c>
      <c r="AZ44" s="21">
        <f t="shared" ca="1" si="31"/>
        <v>0</v>
      </c>
      <c r="BA44" s="21">
        <f t="shared" ca="1" si="28"/>
        <v>0</v>
      </c>
      <c r="BB44" s="21">
        <f t="shared" ca="1" si="28"/>
        <v>0</v>
      </c>
      <c r="BC44" s="21">
        <f t="shared" ca="1" si="28"/>
        <v>0</v>
      </c>
      <c r="BD44" s="21">
        <f t="shared" ca="1" si="28"/>
        <v>10672.7</v>
      </c>
      <c r="BE44" s="21">
        <f t="shared" ca="1" si="28"/>
        <v>0</v>
      </c>
      <c r="BF44" s="21">
        <f t="shared" ca="1" si="28"/>
        <v>0</v>
      </c>
      <c r="BG44" s="21">
        <f t="shared" ca="1" si="28"/>
        <v>0</v>
      </c>
      <c r="BH44" s="21">
        <f t="shared" ca="1" si="28"/>
        <v>0</v>
      </c>
      <c r="BI44" s="21">
        <f t="shared" ca="1" si="28"/>
        <v>0</v>
      </c>
      <c r="BJ44" s="21">
        <f t="shared" ca="1" si="28"/>
        <v>0</v>
      </c>
      <c r="BK44" s="21">
        <f t="shared" ca="1" si="28"/>
        <v>0</v>
      </c>
      <c r="BL44" s="21">
        <f t="shared" ca="1" si="28"/>
        <v>0.06</v>
      </c>
      <c r="BM44" s="21">
        <f t="shared" ca="1" si="28"/>
        <v>0</v>
      </c>
      <c r="BN44" s="21">
        <f t="shared" ca="1" si="28"/>
        <v>1230</v>
      </c>
      <c r="BO44" s="21">
        <f t="shared" ca="1" si="35"/>
        <v>0</v>
      </c>
      <c r="BP44" s="21">
        <f t="shared" ca="1" si="35"/>
        <v>-9.9999997764825821E-3</v>
      </c>
      <c r="BQ44" s="21">
        <f t="shared" ca="1" si="35"/>
        <v>0</v>
      </c>
      <c r="BR44" s="21">
        <f t="shared" ca="1" si="35"/>
        <v>385185.8</v>
      </c>
      <c r="BS44" s="21">
        <f t="shared" ca="1" si="35"/>
        <v>91.46</v>
      </c>
      <c r="BT44" s="21">
        <f t="shared" ca="1" si="35"/>
        <v>0</v>
      </c>
      <c r="BU44" s="21">
        <f t="shared" ca="1" si="35"/>
        <v>0</v>
      </c>
      <c r="BV44" s="21">
        <f t="shared" ca="1" si="35"/>
        <v>0</v>
      </c>
      <c r="BW44" s="21">
        <f t="shared" ca="1" si="35"/>
        <v>0</v>
      </c>
      <c r="BX44" s="21">
        <f t="shared" ca="1" si="32"/>
        <v>0</v>
      </c>
      <c r="BY44" s="21">
        <f t="shared" ca="1" si="32"/>
        <v>0</v>
      </c>
      <c r="BZ44" s="21">
        <f t="shared" ca="1" si="32"/>
        <v>0</v>
      </c>
      <c r="CA44" s="21">
        <f t="shared" ca="1" si="32"/>
        <v>0</v>
      </c>
      <c r="CB44" s="21">
        <f t="shared" ca="1" si="32"/>
        <v>0</v>
      </c>
      <c r="CC44" s="21">
        <f t="shared" ca="1" si="32"/>
        <v>0</v>
      </c>
      <c r="CD44" s="21">
        <f t="shared" ca="1" si="32"/>
        <v>0</v>
      </c>
      <c r="CE44" s="21">
        <f t="shared" ca="1" si="32"/>
        <v>0</v>
      </c>
      <c r="CF44" s="21">
        <f t="shared" ca="1" si="32"/>
        <v>0</v>
      </c>
      <c r="CG44" s="21">
        <f t="shared" ca="1" si="32"/>
        <v>0</v>
      </c>
      <c r="CH44" s="21">
        <f t="shared" ca="1" si="32"/>
        <v>0</v>
      </c>
      <c r="CI44" s="21">
        <f t="shared" ca="1" si="32"/>
        <v>0</v>
      </c>
      <c r="CJ44" s="22">
        <f t="shared" ca="1" si="25"/>
        <v>325139.93</v>
      </c>
      <c r="CK44" s="21">
        <f t="shared" ca="1" si="37"/>
        <v>0</v>
      </c>
      <c r="CL44" s="21">
        <f t="shared" ca="1" si="37"/>
        <v>0</v>
      </c>
      <c r="CM44" s="22">
        <f t="shared" ca="1" si="26"/>
        <v>325139.93</v>
      </c>
      <c r="CN44" s="21">
        <f t="shared" ca="1" si="38"/>
        <v>0</v>
      </c>
      <c r="CO44" s="21">
        <f t="shared" ca="1" si="38"/>
        <v>325139.93</v>
      </c>
      <c r="CP44" s="22">
        <f t="shared" ca="1" si="27"/>
        <v>0</v>
      </c>
      <c r="CQ44" s="21">
        <f t="shared" ca="1" si="36"/>
        <v>0</v>
      </c>
      <c r="CR44" s="21">
        <f t="shared" ca="1" si="36"/>
        <v>0</v>
      </c>
      <c r="CS44" s="21">
        <f t="shared" ca="1" si="36"/>
        <v>20349.390000000007</v>
      </c>
      <c r="CT44" s="21">
        <f t="shared" ca="1" si="36"/>
        <v>0</v>
      </c>
      <c r="CU44" s="21">
        <f t="shared" ca="1" si="36"/>
        <v>0</v>
      </c>
      <c r="CV44" s="22">
        <f t="shared" ca="1" si="9"/>
        <v>6440372.04</v>
      </c>
    </row>
    <row r="45" spans="1:100" ht="12.75" customHeight="1" x14ac:dyDescent="0.3">
      <c r="A45" s="64" t="s">
        <v>222</v>
      </c>
      <c r="B45" s="20">
        <v>1053</v>
      </c>
      <c r="C45" s="65" t="s">
        <v>147</v>
      </c>
      <c r="D45" s="22">
        <f t="shared" ca="1" si="24"/>
        <v>0</v>
      </c>
      <c r="E45" s="21">
        <f t="shared" ca="1" si="33"/>
        <v>0</v>
      </c>
      <c r="F45" s="21">
        <f t="shared" ca="1" si="33"/>
        <v>0</v>
      </c>
      <c r="G45" s="21">
        <f t="shared" ca="1" si="33"/>
        <v>0</v>
      </c>
      <c r="H45" s="21">
        <f t="shared" ca="1" si="33"/>
        <v>0</v>
      </c>
      <c r="I45" s="21">
        <f t="shared" ca="1" si="33"/>
        <v>0</v>
      </c>
      <c r="J45" s="21">
        <f t="shared" ca="1" si="33"/>
        <v>0</v>
      </c>
      <c r="K45" s="21">
        <f t="shared" ca="1" si="33"/>
        <v>0</v>
      </c>
      <c r="L45" s="21">
        <f t="shared" ca="1" si="33"/>
        <v>0</v>
      </c>
      <c r="M45" s="21">
        <f t="shared" ca="1" si="33"/>
        <v>0</v>
      </c>
      <c r="N45" s="21">
        <f t="shared" ca="1" si="33"/>
        <v>0</v>
      </c>
      <c r="O45" s="21">
        <f t="shared" ca="1" si="33"/>
        <v>0</v>
      </c>
      <c r="P45" s="21">
        <f t="shared" ca="1" si="33"/>
        <v>0</v>
      </c>
      <c r="Q45" s="21">
        <f t="shared" ca="1" si="33"/>
        <v>0</v>
      </c>
      <c r="R45" s="21">
        <f t="shared" ca="1" si="33"/>
        <v>0</v>
      </c>
      <c r="S45" s="21">
        <f t="shared" ca="1" si="33"/>
        <v>0</v>
      </c>
      <c r="T45" s="21">
        <f t="shared" ca="1" si="33"/>
        <v>0</v>
      </c>
      <c r="U45" s="21">
        <f t="shared" ca="1" si="34"/>
        <v>0</v>
      </c>
      <c r="V45" s="21">
        <f t="shared" ca="1" si="34"/>
        <v>0</v>
      </c>
      <c r="W45" s="21">
        <f t="shared" ca="1" si="34"/>
        <v>0</v>
      </c>
      <c r="X45" s="21">
        <f t="shared" ca="1" si="34"/>
        <v>0</v>
      </c>
      <c r="Y45" s="21">
        <f t="shared" ca="1" si="34"/>
        <v>0</v>
      </c>
      <c r="Z45" s="21">
        <f t="shared" ca="1" si="34"/>
        <v>0</v>
      </c>
      <c r="AA45" s="21">
        <f t="shared" ca="1" si="34"/>
        <v>0</v>
      </c>
      <c r="AB45" s="21">
        <f t="shared" ca="1" si="34"/>
        <v>0</v>
      </c>
      <c r="AC45" s="21">
        <f t="shared" ca="1" si="34"/>
        <v>0</v>
      </c>
      <c r="AD45" s="21">
        <f t="shared" ca="1" si="34"/>
        <v>0</v>
      </c>
      <c r="AE45" s="21">
        <f t="shared" ca="1" si="34"/>
        <v>0</v>
      </c>
      <c r="AF45" s="21">
        <f t="shared" ca="1" si="34"/>
        <v>0</v>
      </c>
      <c r="AG45" s="21">
        <f t="shared" ca="1" si="34"/>
        <v>0</v>
      </c>
      <c r="AH45" s="21">
        <f t="shared" ca="1" si="34"/>
        <v>0</v>
      </c>
      <c r="AI45" s="21">
        <f t="shared" ca="1" si="34"/>
        <v>0</v>
      </c>
      <c r="AJ45" s="21">
        <f t="shared" ca="1" si="34"/>
        <v>0</v>
      </c>
      <c r="AK45" s="21">
        <f t="shared" ca="1" si="31"/>
        <v>0</v>
      </c>
      <c r="AL45" s="21">
        <f t="shared" ca="1" si="31"/>
        <v>0</v>
      </c>
      <c r="AM45" s="21">
        <f t="shared" ca="1" si="31"/>
        <v>0</v>
      </c>
      <c r="AN45" s="21">
        <f t="shared" ca="1" si="31"/>
        <v>0</v>
      </c>
      <c r="AO45" s="21">
        <f t="shared" ca="1" si="31"/>
        <v>0</v>
      </c>
      <c r="AP45" s="21">
        <f t="shared" ca="1" si="31"/>
        <v>0</v>
      </c>
      <c r="AQ45" s="21">
        <f t="shared" ca="1" si="31"/>
        <v>0</v>
      </c>
      <c r="AR45" s="21">
        <f t="shared" ca="1" si="31"/>
        <v>0</v>
      </c>
      <c r="AS45" s="21">
        <f t="shared" ca="1" si="31"/>
        <v>0</v>
      </c>
      <c r="AT45" s="21">
        <f t="shared" ca="1" si="31"/>
        <v>0</v>
      </c>
      <c r="AU45" s="21">
        <f t="shared" ca="1" si="31"/>
        <v>0</v>
      </c>
      <c r="AV45" s="21">
        <f t="shared" ca="1" si="31"/>
        <v>0</v>
      </c>
      <c r="AW45" s="21">
        <f t="shared" ca="1" si="31"/>
        <v>0</v>
      </c>
      <c r="AX45" s="21">
        <f t="shared" ca="1" si="31"/>
        <v>0</v>
      </c>
      <c r="AY45" s="21">
        <f t="shared" ca="1" si="31"/>
        <v>0</v>
      </c>
      <c r="AZ45" s="21">
        <f t="shared" ca="1" si="31"/>
        <v>0</v>
      </c>
      <c r="BA45" s="21">
        <f t="shared" ca="1" si="28"/>
        <v>0</v>
      </c>
      <c r="BB45" s="21">
        <f t="shared" ca="1" si="28"/>
        <v>0</v>
      </c>
      <c r="BC45" s="21">
        <f t="shared" ca="1" si="28"/>
        <v>0</v>
      </c>
      <c r="BD45" s="21">
        <f t="shared" ca="1" si="28"/>
        <v>0</v>
      </c>
      <c r="BE45" s="21">
        <f t="shared" ca="1" si="28"/>
        <v>0</v>
      </c>
      <c r="BF45" s="21">
        <f t="shared" ca="1" si="28"/>
        <v>0</v>
      </c>
      <c r="BG45" s="21">
        <f t="shared" ca="1" si="28"/>
        <v>0</v>
      </c>
      <c r="BH45" s="21">
        <f t="shared" ca="1" si="28"/>
        <v>0</v>
      </c>
      <c r="BI45" s="21">
        <f t="shared" ca="1" si="28"/>
        <v>0</v>
      </c>
      <c r="BJ45" s="21">
        <f t="shared" ca="1" si="28"/>
        <v>0</v>
      </c>
      <c r="BK45" s="21">
        <f t="shared" ca="1" si="28"/>
        <v>0</v>
      </c>
      <c r="BL45" s="21">
        <f t="shared" ca="1" si="28"/>
        <v>0</v>
      </c>
      <c r="BM45" s="21">
        <f t="shared" ca="1" si="28"/>
        <v>0</v>
      </c>
      <c r="BN45" s="21">
        <f t="shared" ca="1" si="28"/>
        <v>0</v>
      </c>
      <c r="BO45" s="21">
        <f t="shared" ca="1" si="35"/>
        <v>0</v>
      </c>
      <c r="BP45" s="21">
        <f t="shared" ca="1" si="35"/>
        <v>0</v>
      </c>
      <c r="BQ45" s="21">
        <f t="shared" ca="1" si="35"/>
        <v>0</v>
      </c>
      <c r="BR45" s="21">
        <f t="shared" ca="1" si="35"/>
        <v>0</v>
      </c>
      <c r="BS45" s="21">
        <f t="shared" ca="1" si="35"/>
        <v>0</v>
      </c>
      <c r="BT45" s="21">
        <f t="shared" ca="1" si="35"/>
        <v>0</v>
      </c>
      <c r="BU45" s="21">
        <f t="shared" ca="1" si="35"/>
        <v>0</v>
      </c>
      <c r="BV45" s="21">
        <f t="shared" ca="1" si="35"/>
        <v>0</v>
      </c>
      <c r="BW45" s="21">
        <f t="shared" ca="1" si="35"/>
        <v>0</v>
      </c>
      <c r="BX45" s="21">
        <f t="shared" ca="1" si="32"/>
        <v>0</v>
      </c>
      <c r="BY45" s="21">
        <f t="shared" ca="1" si="32"/>
        <v>0</v>
      </c>
      <c r="BZ45" s="21">
        <f t="shared" ca="1" si="32"/>
        <v>0</v>
      </c>
      <c r="CA45" s="21">
        <f t="shared" ca="1" si="32"/>
        <v>0</v>
      </c>
      <c r="CB45" s="21">
        <f t="shared" ca="1" si="32"/>
        <v>0</v>
      </c>
      <c r="CC45" s="21">
        <f t="shared" ca="1" si="32"/>
        <v>0</v>
      </c>
      <c r="CD45" s="21">
        <f t="shared" ca="1" si="32"/>
        <v>0</v>
      </c>
      <c r="CE45" s="21">
        <f t="shared" ca="1" si="32"/>
        <v>0</v>
      </c>
      <c r="CF45" s="21">
        <f t="shared" ca="1" si="32"/>
        <v>0</v>
      </c>
      <c r="CG45" s="21">
        <f t="shared" ca="1" si="32"/>
        <v>0</v>
      </c>
      <c r="CH45" s="21">
        <f t="shared" ca="1" si="32"/>
        <v>0</v>
      </c>
      <c r="CI45" s="21">
        <f t="shared" ca="1" si="32"/>
        <v>0</v>
      </c>
      <c r="CJ45" s="22">
        <f t="shared" ca="1" si="25"/>
        <v>0</v>
      </c>
      <c r="CK45" s="21">
        <f t="shared" ca="1" si="37"/>
        <v>0</v>
      </c>
      <c r="CL45" s="21">
        <f t="shared" ca="1" si="37"/>
        <v>0</v>
      </c>
      <c r="CM45" s="22">
        <f t="shared" ca="1" si="26"/>
        <v>0</v>
      </c>
      <c r="CN45" s="21">
        <f t="shared" ca="1" si="38"/>
        <v>0</v>
      </c>
      <c r="CO45" s="21">
        <f t="shared" ca="1" si="38"/>
        <v>0</v>
      </c>
      <c r="CP45" s="22">
        <f t="shared" ca="1" si="27"/>
        <v>0</v>
      </c>
      <c r="CQ45" s="21">
        <f t="shared" ca="1" si="36"/>
        <v>0</v>
      </c>
      <c r="CR45" s="21">
        <f t="shared" ca="1" si="36"/>
        <v>0</v>
      </c>
      <c r="CS45" s="21">
        <f t="shared" ca="1" si="36"/>
        <v>0</v>
      </c>
      <c r="CT45" s="21">
        <f t="shared" ca="1" si="36"/>
        <v>0</v>
      </c>
      <c r="CU45" s="21">
        <f t="shared" ca="1" si="36"/>
        <v>0</v>
      </c>
      <c r="CV45" s="22">
        <f t="shared" ca="1" si="9"/>
        <v>0</v>
      </c>
    </row>
    <row r="46" spans="1:100" ht="12.75" customHeight="1" x14ac:dyDescent="0.3">
      <c r="A46" s="64" t="s">
        <v>224</v>
      </c>
      <c r="B46" s="20">
        <v>1055</v>
      </c>
      <c r="C46" s="65" t="s">
        <v>147</v>
      </c>
      <c r="D46" s="22">
        <f t="shared" ca="1" si="24"/>
        <v>0</v>
      </c>
      <c r="E46" s="21">
        <f t="shared" ca="1" si="33"/>
        <v>0</v>
      </c>
      <c r="F46" s="21">
        <f t="shared" ca="1" si="33"/>
        <v>0</v>
      </c>
      <c r="G46" s="21">
        <f t="shared" ca="1" si="33"/>
        <v>0</v>
      </c>
      <c r="H46" s="21">
        <f t="shared" ca="1" si="33"/>
        <v>0</v>
      </c>
      <c r="I46" s="21">
        <f t="shared" ca="1" si="33"/>
        <v>0</v>
      </c>
      <c r="J46" s="21">
        <f t="shared" ca="1" si="33"/>
        <v>0</v>
      </c>
      <c r="K46" s="21">
        <f t="shared" ca="1" si="33"/>
        <v>0</v>
      </c>
      <c r="L46" s="21">
        <f t="shared" ca="1" si="33"/>
        <v>0</v>
      </c>
      <c r="M46" s="21">
        <f t="shared" ca="1" si="33"/>
        <v>0</v>
      </c>
      <c r="N46" s="21">
        <f t="shared" ca="1" si="33"/>
        <v>0</v>
      </c>
      <c r="O46" s="21">
        <f t="shared" ca="1" si="33"/>
        <v>0</v>
      </c>
      <c r="P46" s="21">
        <f t="shared" ca="1" si="33"/>
        <v>0</v>
      </c>
      <c r="Q46" s="21">
        <f t="shared" ca="1" si="33"/>
        <v>0</v>
      </c>
      <c r="R46" s="21">
        <f t="shared" ca="1" si="33"/>
        <v>0</v>
      </c>
      <c r="S46" s="21">
        <f t="shared" ca="1" si="33"/>
        <v>0</v>
      </c>
      <c r="T46" s="21">
        <f t="shared" ca="1" si="33"/>
        <v>0</v>
      </c>
      <c r="U46" s="21">
        <f t="shared" ca="1" si="34"/>
        <v>0</v>
      </c>
      <c r="V46" s="21">
        <f t="shared" ca="1" si="34"/>
        <v>0</v>
      </c>
      <c r="W46" s="21">
        <f t="shared" ca="1" si="34"/>
        <v>0</v>
      </c>
      <c r="X46" s="21">
        <f t="shared" ca="1" si="34"/>
        <v>0</v>
      </c>
      <c r="Y46" s="21">
        <f t="shared" ca="1" si="34"/>
        <v>0</v>
      </c>
      <c r="Z46" s="21">
        <f t="shared" ca="1" si="34"/>
        <v>0</v>
      </c>
      <c r="AA46" s="21">
        <f t="shared" ca="1" si="34"/>
        <v>0</v>
      </c>
      <c r="AB46" s="21">
        <f t="shared" ca="1" si="34"/>
        <v>0</v>
      </c>
      <c r="AC46" s="21">
        <f t="shared" ca="1" si="34"/>
        <v>0</v>
      </c>
      <c r="AD46" s="21">
        <f t="shared" ca="1" si="34"/>
        <v>0</v>
      </c>
      <c r="AE46" s="21">
        <f t="shared" ca="1" si="34"/>
        <v>0</v>
      </c>
      <c r="AF46" s="21">
        <f t="shared" ca="1" si="34"/>
        <v>0</v>
      </c>
      <c r="AG46" s="21">
        <f t="shared" ca="1" si="34"/>
        <v>0</v>
      </c>
      <c r="AH46" s="21">
        <f t="shared" ca="1" si="34"/>
        <v>0</v>
      </c>
      <c r="AI46" s="21">
        <f t="shared" ca="1" si="34"/>
        <v>0</v>
      </c>
      <c r="AJ46" s="21">
        <f t="shared" ca="1" si="34"/>
        <v>-3703639.16</v>
      </c>
      <c r="AK46" s="21">
        <f t="shared" ca="1" si="31"/>
        <v>0</v>
      </c>
      <c r="AL46" s="21">
        <f t="shared" ca="1" si="31"/>
        <v>0</v>
      </c>
      <c r="AM46" s="21">
        <f t="shared" ca="1" si="31"/>
        <v>0</v>
      </c>
      <c r="AN46" s="21">
        <f t="shared" ca="1" si="31"/>
        <v>0</v>
      </c>
      <c r="AO46" s="21">
        <f t="shared" ca="1" si="31"/>
        <v>0</v>
      </c>
      <c r="AP46" s="21">
        <f t="shared" ca="1" si="31"/>
        <v>0</v>
      </c>
      <c r="AQ46" s="21">
        <f t="shared" ca="1" si="31"/>
        <v>0</v>
      </c>
      <c r="AR46" s="21">
        <f t="shared" ca="1" si="31"/>
        <v>0</v>
      </c>
      <c r="AS46" s="21">
        <f t="shared" ca="1" si="31"/>
        <v>0</v>
      </c>
      <c r="AT46" s="21">
        <f t="shared" ca="1" si="31"/>
        <v>0</v>
      </c>
      <c r="AU46" s="21">
        <f t="shared" ca="1" si="31"/>
        <v>0</v>
      </c>
      <c r="AV46" s="21">
        <f t="shared" ca="1" si="31"/>
        <v>0</v>
      </c>
      <c r="AW46" s="21">
        <f t="shared" ca="1" si="31"/>
        <v>0</v>
      </c>
      <c r="AX46" s="21">
        <f t="shared" ca="1" si="31"/>
        <v>0</v>
      </c>
      <c r="AY46" s="21">
        <f t="shared" ca="1" si="31"/>
        <v>0</v>
      </c>
      <c r="AZ46" s="21">
        <f t="shared" ca="1" si="31"/>
        <v>0</v>
      </c>
      <c r="BA46" s="21">
        <f t="shared" ca="1" si="28"/>
        <v>0</v>
      </c>
      <c r="BB46" s="21">
        <f t="shared" ca="1" si="28"/>
        <v>0</v>
      </c>
      <c r="BC46" s="21">
        <f t="shared" ca="1" si="28"/>
        <v>0</v>
      </c>
      <c r="BD46" s="21">
        <f t="shared" ca="1" si="28"/>
        <v>0</v>
      </c>
      <c r="BE46" s="21">
        <f t="shared" ca="1" si="28"/>
        <v>0</v>
      </c>
      <c r="BF46" s="21">
        <f t="shared" ca="1" si="28"/>
        <v>0</v>
      </c>
      <c r="BG46" s="21">
        <f t="shared" ca="1" si="28"/>
        <v>0</v>
      </c>
      <c r="BH46" s="21">
        <f t="shared" ca="1" si="28"/>
        <v>0</v>
      </c>
      <c r="BI46" s="21">
        <f t="shared" ca="1" si="28"/>
        <v>0</v>
      </c>
      <c r="BJ46" s="21">
        <f t="shared" ca="1" si="28"/>
        <v>0</v>
      </c>
      <c r="BK46" s="21">
        <f t="shared" ca="1" si="28"/>
        <v>0</v>
      </c>
      <c r="BL46" s="21">
        <f t="shared" ca="1" si="28"/>
        <v>0</v>
      </c>
      <c r="BM46" s="21">
        <f t="shared" ca="1" si="28"/>
        <v>0</v>
      </c>
      <c r="BN46" s="21">
        <f t="shared" ca="1" si="28"/>
        <v>0</v>
      </c>
      <c r="BO46" s="21">
        <f t="shared" ca="1" si="35"/>
        <v>0</v>
      </c>
      <c r="BP46" s="21">
        <f t="shared" ca="1" si="35"/>
        <v>0</v>
      </c>
      <c r="BQ46" s="21">
        <f t="shared" ca="1" si="35"/>
        <v>0</v>
      </c>
      <c r="BR46" s="21">
        <f t="shared" ca="1" si="35"/>
        <v>0</v>
      </c>
      <c r="BS46" s="21">
        <f t="shared" ca="1" si="35"/>
        <v>0</v>
      </c>
      <c r="BT46" s="21">
        <f t="shared" ca="1" si="35"/>
        <v>0</v>
      </c>
      <c r="BU46" s="21">
        <f t="shared" ca="1" si="35"/>
        <v>0</v>
      </c>
      <c r="BV46" s="21">
        <f t="shared" ca="1" si="35"/>
        <v>0</v>
      </c>
      <c r="BW46" s="21">
        <f t="shared" ca="1" si="35"/>
        <v>0</v>
      </c>
      <c r="BX46" s="21">
        <f t="shared" ca="1" si="32"/>
        <v>0</v>
      </c>
      <c r="BY46" s="21">
        <f t="shared" ca="1" si="32"/>
        <v>0</v>
      </c>
      <c r="BZ46" s="21">
        <f t="shared" ca="1" si="32"/>
        <v>0</v>
      </c>
      <c r="CA46" s="21">
        <f t="shared" ca="1" si="32"/>
        <v>0</v>
      </c>
      <c r="CB46" s="21">
        <f t="shared" ca="1" si="32"/>
        <v>0</v>
      </c>
      <c r="CC46" s="21">
        <f t="shared" ca="1" si="32"/>
        <v>0</v>
      </c>
      <c r="CD46" s="21">
        <f t="shared" ca="1" si="32"/>
        <v>0</v>
      </c>
      <c r="CE46" s="21">
        <f t="shared" ca="1" si="32"/>
        <v>0</v>
      </c>
      <c r="CF46" s="21">
        <f t="shared" ca="1" si="32"/>
        <v>0</v>
      </c>
      <c r="CG46" s="21">
        <f t="shared" ca="1" si="32"/>
        <v>0</v>
      </c>
      <c r="CH46" s="21">
        <f t="shared" ca="1" si="32"/>
        <v>0</v>
      </c>
      <c r="CI46" s="21">
        <f t="shared" ca="1" si="32"/>
        <v>0</v>
      </c>
      <c r="CJ46" s="22">
        <f t="shared" ca="1" si="25"/>
        <v>0</v>
      </c>
      <c r="CK46" s="21">
        <f t="shared" ca="1" si="37"/>
        <v>0</v>
      </c>
      <c r="CL46" s="21">
        <f t="shared" ca="1" si="37"/>
        <v>0</v>
      </c>
      <c r="CM46" s="22">
        <f t="shared" ca="1" si="26"/>
        <v>0</v>
      </c>
      <c r="CN46" s="21">
        <f t="shared" ca="1" si="38"/>
        <v>0</v>
      </c>
      <c r="CO46" s="21">
        <f t="shared" ca="1" si="38"/>
        <v>0</v>
      </c>
      <c r="CP46" s="22">
        <f t="shared" ca="1" si="27"/>
        <v>0</v>
      </c>
      <c r="CQ46" s="21">
        <f t="shared" ca="1" si="36"/>
        <v>0</v>
      </c>
      <c r="CR46" s="21">
        <f t="shared" ca="1" si="36"/>
        <v>0</v>
      </c>
      <c r="CS46" s="21">
        <f t="shared" ca="1" si="36"/>
        <v>0</v>
      </c>
      <c r="CT46" s="21">
        <f t="shared" ca="1" si="36"/>
        <v>0</v>
      </c>
      <c r="CU46" s="21">
        <f t="shared" ca="1" si="36"/>
        <v>0</v>
      </c>
      <c r="CV46" s="22">
        <f t="shared" ca="1" si="9"/>
        <v>-3703639.16</v>
      </c>
    </row>
    <row r="47" spans="1:100" ht="12.75" customHeight="1" x14ac:dyDescent="0.3">
      <c r="A47" s="64" t="s">
        <v>226</v>
      </c>
      <c r="B47" s="20">
        <v>1056</v>
      </c>
      <c r="C47" s="65" t="s">
        <v>147</v>
      </c>
      <c r="D47" s="22">
        <f t="shared" ca="1" si="24"/>
        <v>0</v>
      </c>
      <c r="E47" s="21">
        <f t="shared" ca="1" si="33"/>
        <v>0</v>
      </c>
      <c r="F47" s="21">
        <f t="shared" ca="1" si="33"/>
        <v>0</v>
      </c>
      <c r="G47" s="21">
        <f t="shared" ca="1" si="33"/>
        <v>0</v>
      </c>
      <c r="H47" s="21">
        <f t="shared" ca="1" si="33"/>
        <v>0</v>
      </c>
      <c r="I47" s="21">
        <f t="shared" ca="1" si="33"/>
        <v>0</v>
      </c>
      <c r="J47" s="21">
        <f t="shared" ca="1" si="33"/>
        <v>0</v>
      </c>
      <c r="K47" s="21">
        <f t="shared" ca="1" si="33"/>
        <v>0</v>
      </c>
      <c r="L47" s="21">
        <f t="shared" ca="1" si="33"/>
        <v>0</v>
      </c>
      <c r="M47" s="21">
        <f t="shared" ca="1" si="33"/>
        <v>0</v>
      </c>
      <c r="N47" s="21">
        <f t="shared" ca="1" si="33"/>
        <v>0</v>
      </c>
      <c r="O47" s="21">
        <f t="shared" ca="1" si="33"/>
        <v>0</v>
      </c>
      <c r="P47" s="21">
        <f t="shared" ca="1" si="33"/>
        <v>0</v>
      </c>
      <c r="Q47" s="21">
        <f t="shared" ca="1" si="33"/>
        <v>0</v>
      </c>
      <c r="R47" s="21">
        <f t="shared" ca="1" si="33"/>
        <v>0</v>
      </c>
      <c r="S47" s="21">
        <f t="shared" ca="1" si="33"/>
        <v>0</v>
      </c>
      <c r="T47" s="21">
        <f t="shared" ca="1" si="33"/>
        <v>132745899.31</v>
      </c>
      <c r="U47" s="21">
        <f t="shared" ca="1" si="34"/>
        <v>5433645.0300000003</v>
      </c>
      <c r="V47" s="21">
        <f t="shared" ca="1" si="34"/>
        <v>0</v>
      </c>
      <c r="W47" s="21">
        <f t="shared" ca="1" si="34"/>
        <v>0</v>
      </c>
      <c r="X47" s="21">
        <f t="shared" ca="1" si="34"/>
        <v>0</v>
      </c>
      <c r="Y47" s="21">
        <f t="shared" ca="1" si="34"/>
        <v>0</v>
      </c>
      <c r="Z47" s="21">
        <f t="shared" ca="1" si="34"/>
        <v>0</v>
      </c>
      <c r="AA47" s="21">
        <f t="shared" ca="1" si="34"/>
        <v>0</v>
      </c>
      <c r="AB47" s="21">
        <f t="shared" ca="1" si="34"/>
        <v>0</v>
      </c>
      <c r="AC47" s="21">
        <f t="shared" ca="1" si="34"/>
        <v>0</v>
      </c>
      <c r="AD47" s="21">
        <f t="shared" ca="1" si="34"/>
        <v>0</v>
      </c>
      <c r="AE47" s="21">
        <f t="shared" ca="1" si="34"/>
        <v>0</v>
      </c>
      <c r="AF47" s="21">
        <f t="shared" ca="1" si="34"/>
        <v>0</v>
      </c>
      <c r="AG47" s="21">
        <f t="shared" ca="1" si="34"/>
        <v>0</v>
      </c>
      <c r="AH47" s="21">
        <f t="shared" ca="1" si="34"/>
        <v>0</v>
      </c>
      <c r="AI47" s="21">
        <f t="shared" ca="1" si="34"/>
        <v>0</v>
      </c>
      <c r="AJ47" s="21">
        <f t="shared" ca="1" si="34"/>
        <v>1319965.0900000001</v>
      </c>
      <c r="AK47" s="21">
        <f t="shared" ca="1" si="31"/>
        <v>0</v>
      </c>
      <c r="AL47" s="21">
        <f t="shared" ca="1" si="31"/>
        <v>0</v>
      </c>
      <c r="AM47" s="21">
        <f t="shared" ca="1" si="31"/>
        <v>0</v>
      </c>
      <c r="AN47" s="21">
        <f t="shared" ca="1" si="31"/>
        <v>0</v>
      </c>
      <c r="AO47" s="21">
        <f t="shared" ca="1" si="31"/>
        <v>0</v>
      </c>
      <c r="AP47" s="21">
        <f t="shared" ca="1" si="31"/>
        <v>0</v>
      </c>
      <c r="AQ47" s="21">
        <f t="shared" ca="1" si="31"/>
        <v>0</v>
      </c>
      <c r="AR47" s="21">
        <f t="shared" ca="1" si="31"/>
        <v>0</v>
      </c>
      <c r="AS47" s="21">
        <f t="shared" ca="1" si="31"/>
        <v>0</v>
      </c>
      <c r="AT47" s="21">
        <f t="shared" ca="1" si="31"/>
        <v>0</v>
      </c>
      <c r="AU47" s="21">
        <f t="shared" ca="1" si="31"/>
        <v>0</v>
      </c>
      <c r="AV47" s="21">
        <f t="shared" ca="1" si="31"/>
        <v>0</v>
      </c>
      <c r="AW47" s="21">
        <f t="shared" ca="1" si="31"/>
        <v>0</v>
      </c>
      <c r="AX47" s="21">
        <f t="shared" ca="1" si="31"/>
        <v>0</v>
      </c>
      <c r="AY47" s="21">
        <f t="shared" ca="1" si="31"/>
        <v>0</v>
      </c>
      <c r="AZ47" s="21">
        <f t="shared" ca="1" si="31"/>
        <v>0</v>
      </c>
      <c r="BA47" s="21">
        <f t="shared" ca="1" si="28"/>
        <v>0</v>
      </c>
      <c r="BB47" s="21">
        <f t="shared" ca="1" si="28"/>
        <v>0</v>
      </c>
      <c r="BC47" s="21">
        <f t="shared" ca="1" si="28"/>
        <v>0</v>
      </c>
      <c r="BD47" s="21">
        <f t="shared" ca="1" si="28"/>
        <v>0</v>
      </c>
      <c r="BE47" s="21">
        <f t="shared" ca="1" si="28"/>
        <v>0</v>
      </c>
      <c r="BF47" s="21">
        <f t="shared" ca="1" si="28"/>
        <v>0</v>
      </c>
      <c r="BG47" s="21">
        <f t="shared" ca="1" si="28"/>
        <v>0</v>
      </c>
      <c r="BH47" s="21">
        <f t="shared" ca="1" si="28"/>
        <v>0</v>
      </c>
      <c r="BI47" s="21">
        <f t="shared" ca="1" si="28"/>
        <v>0</v>
      </c>
      <c r="BJ47" s="21">
        <f t="shared" ca="1" si="28"/>
        <v>0</v>
      </c>
      <c r="BK47" s="21">
        <f t="shared" ca="1" si="28"/>
        <v>0</v>
      </c>
      <c r="BL47" s="21">
        <f t="shared" ca="1" si="28"/>
        <v>0</v>
      </c>
      <c r="BM47" s="21">
        <f t="shared" ca="1" si="28"/>
        <v>0</v>
      </c>
      <c r="BN47" s="21">
        <f t="shared" ca="1" si="28"/>
        <v>0</v>
      </c>
      <c r="BO47" s="21">
        <f t="shared" ca="1" si="35"/>
        <v>0</v>
      </c>
      <c r="BP47" s="21">
        <f t="shared" ca="1" si="35"/>
        <v>0</v>
      </c>
      <c r="BQ47" s="21">
        <f t="shared" ca="1" si="35"/>
        <v>0</v>
      </c>
      <c r="BR47" s="21">
        <f t="shared" ca="1" si="35"/>
        <v>0</v>
      </c>
      <c r="BS47" s="21">
        <f t="shared" ca="1" si="35"/>
        <v>0</v>
      </c>
      <c r="BT47" s="21">
        <f t="shared" ca="1" si="35"/>
        <v>0</v>
      </c>
      <c r="BU47" s="21">
        <f t="shared" ca="1" si="35"/>
        <v>0</v>
      </c>
      <c r="BV47" s="21">
        <f t="shared" ca="1" si="35"/>
        <v>0</v>
      </c>
      <c r="BW47" s="21">
        <f t="shared" ca="1" si="35"/>
        <v>0</v>
      </c>
      <c r="BX47" s="21">
        <f t="shared" ca="1" si="32"/>
        <v>0</v>
      </c>
      <c r="BY47" s="21">
        <f t="shared" ca="1" si="32"/>
        <v>0</v>
      </c>
      <c r="BZ47" s="21">
        <f t="shared" ca="1" si="32"/>
        <v>0</v>
      </c>
      <c r="CA47" s="21">
        <f t="shared" ca="1" si="32"/>
        <v>0</v>
      </c>
      <c r="CB47" s="21">
        <f t="shared" ca="1" si="32"/>
        <v>0</v>
      </c>
      <c r="CC47" s="21">
        <f t="shared" ca="1" si="32"/>
        <v>0</v>
      </c>
      <c r="CD47" s="21">
        <f t="shared" ca="1" si="32"/>
        <v>0</v>
      </c>
      <c r="CE47" s="21">
        <f t="shared" ca="1" si="32"/>
        <v>0</v>
      </c>
      <c r="CF47" s="21">
        <f t="shared" ca="1" si="32"/>
        <v>0</v>
      </c>
      <c r="CG47" s="21">
        <f t="shared" ca="1" si="32"/>
        <v>0</v>
      </c>
      <c r="CH47" s="21">
        <f t="shared" ca="1" si="32"/>
        <v>0</v>
      </c>
      <c r="CI47" s="21">
        <f t="shared" ca="1" si="32"/>
        <v>0</v>
      </c>
      <c r="CJ47" s="22">
        <f t="shared" ca="1" si="25"/>
        <v>0</v>
      </c>
      <c r="CK47" s="21">
        <f t="shared" ca="1" si="37"/>
        <v>0</v>
      </c>
      <c r="CL47" s="21">
        <f t="shared" ca="1" si="37"/>
        <v>0</v>
      </c>
      <c r="CM47" s="22">
        <f t="shared" ca="1" si="26"/>
        <v>0</v>
      </c>
      <c r="CN47" s="21">
        <f t="shared" ca="1" si="38"/>
        <v>0</v>
      </c>
      <c r="CO47" s="21">
        <f t="shared" ca="1" si="38"/>
        <v>0</v>
      </c>
      <c r="CP47" s="22">
        <f t="shared" ca="1" si="27"/>
        <v>0</v>
      </c>
      <c r="CQ47" s="21">
        <f t="shared" ca="1" si="36"/>
        <v>0</v>
      </c>
      <c r="CR47" s="21">
        <f t="shared" ca="1" si="36"/>
        <v>0</v>
      </c>
      <c r="CS47" s="21">
        <f t="shared" ca="1" si="36"/>
        <v>0</v>
      </c>
      <c r="CT47" s="21">
        <f t="shared" ca="1" si="36"/>
        <v>0</v>
      </c>
      <c r="CU47" s="21">
        <f t="shared" ca="1" si="36"/>
        <v>0</v>
      </c>
      <c r="CV47" s="22">
        <f t="shared" ca="1" si="9"/>
        <v>139499509.43000001</v>
      </c>
    </row>
    <row r="48" spans="1:100" ht="12.75" customHeight="1" x14ac:dyDescent="0.3">
      <c r="A48" s="64" t="s">
        <v>228</v>
      </c>
      <c r="B48" s="20">
        <v>1057</v>
      </c>
      <c r="C48" s="65" t="s">
        <v>147</v>
      </c>
      <c r="D48" s="22">
        <f t="shared" ca="1" si="24"/>
        <v>8027.4399999999987</v>
      </c>
      <c r="E48" s="21">
        <f t="shared" ca="1" si="33"/>
        <v>0</v>
      </c>
      <c r="F48" s="21">
        <f t="shared" ca="1" si="33"/>
        <v>8027.4399999999987</v>
      </c>
      <c r="G48" s="21">
        <f t="shared" ca="1" si="33"/>
        <v>0</v>
      </c>
      <c r="H48" s="21">
        <f t="shared" ca="1" si="33"/>
        <v>0</v>
      </c>
      <c r="I48" s="21">
        <f t="shared" ca="1" si="33"/>
        <v>5451.08</v>
      </c>
      <c r="J48" s="21">
        <f t="shared" ca="1" si="33"/>
        <v>0</v>
      </c>
      <c r="K48" s="21">
        <f t="shared" ca="1" si="33"/>
        <v>0</v>
      </c>
      <c r="L48" s="21">
        <f t="shared" ca="1" si="33"/>
        <v>0</v>
      </c>
      <c r="M48" s="21">
        <f t="shared" ca="1" si="33"/>
        <v>0</v>
      </c>
      <c r="N48" s="21">
        <f t="shared" ca="1" si="33"/>
        <v>0</v>
      </c>
      <c r="O48" s="21">
        <f t="shared" ca="1" si="33"/>
        <v>0</v>
      </c>
      <c r="P48" s="21">
        <f t="shared" ca="1" si="33"/>
        <v>0</v>
      </c>
      <c r="Q48" s="21">
        <f t="shared" ca="1" si="33"/>
        <v>0</v>
      </c>
      <c r="R48" s="21">
        <f t="shared" ca="1" si="33"/>
        <v>0</v>
      </c>
      <c r="S48" s="21">
        <f t="shared" ca="1" si="33"/>
        <v>0</v>
      </c>
      <c r="T48" s="21">
        <f t="shared" ca="1" si="33"/>
        <v>0</v>
      </c>
      <c r="U48" s="21">
        <f t="shared" ca="1" si="34"/>
        <v>0</v>
      </c>
      <c r="V48" s="21">
        <f t="shared" ca="1" si="34"/>
        <v>-1121.26</v>
      </c>
      <c r="W48" s="21">
        <f t="shared" ca="1" si="34"/>
        <v>-6929.2199999999966</v>
      </c>
      <c r="X48" s="21">
        <f t="shared" ca="1" si="34"/>
        <v>0</v>
      </c>
      <c r="Y48" s="21">
        <f t="shared" ca="1" si="34"/>
        <v>0</v>
      </c>
      <c r="Z48" s="21">
        <f t="shared" ca="1" si="34"/>
        <v>55.81</v>
      </c>
      <c r="AA48" s="21">
        <f t="shared" ca="1" si="34"/>
        <v>0</v>
      </c>
      <c r="AB48" s="21">
        <f t="shared" ca="1" si="34"/>
        <v>0</v>
      </c>
      <c r="AC48" s="21">
        <f t="shared" ca="1" si="34"/>
        <v>150.29999999999998</v>
      </c>
      <c r="AD48" s="21">
        <f t="shared" ca="1" si="34"/>
        <v>-1.55</v>
      </c>
      <c r="AE48" s="21">
        <f t="shared" ca="1" si="34"/>
        <v>0</v>
      </c>
      <c r="AF48" s="21">
        <f t="shared" ca="1" si="34"/>
        <v>0</v>
      </c>
      <c r="AG48" s="21">
        <f t="shared" ca="1" si="34"/>
        <v>0</v>
      </c>
      <c r="AH48" s="21">
        <f t="shared" ca="1" si="34"/>
        <v>0</v>
      </c>
      <c r="AI48" s="21">
        <f t="shared" ca="1" si="34"/>
        <v>0</v>
      </c>
      <c r="AJ48" s="21">
        <f t="shared" ca="1" si="34"/>
        <v>1549116.75</v>
      </c>
      <c r="AK48" s="21">
        <f t="shared" ca="1" si="31"/>
        <v>0</v>
      </c>
      <c r="AL48" s="21">
        <f t="shared" ca="1" si="31"/>
        <v>0</v>
      </c>
      <c r="AM48" s="21">
        <f t="shared" ca="1" si="31"/>
        <v>0</v>
      </c>
      <c r="AN48" s="21">
        <f t="shared" ca="1" si="31"/>
        <v>0</v>
      </c>
      <c r="AO48" s="21">
        <f t="shared" ca="1" si="31"/>
        <v>0</v>
      </c>
      <c r="AP48" s="21">
        <f t="shared" ca="1" si="31"/>
        <v>0</v>
      </c>
      <c r="AQ48" s="21">
        <f t="shared" ca="1" si="31"/>
        <v>0</v>
      </c>
      <c r="AR48" s="21">
        <f t="shared" ca="1" si="31"/>
        <v>0</v>
      </c>
      <c r="AS48" s="21">
        <f t="shared" ca="1" si="31"/>
        <v>0</v>
      </c>
      <c r="AT48" s="21">
        <f t="shared" ca="1" si="31"/>
        <v>54974.49</v>
      </c>
      <c r="AU48" s="21">
        <f t="shared" ca="1" si="31"/>
        <v>1875.29</v>
      </c>
      <c r="AV48" s="21">
        <f t="shared" ca="1" si="31"/>
        <v>2147.23</v>
      </c>
      <c r="AW48" s="21">
        <f t="shared" ca="1" si="31"/>
        <v>0</v>
      </c>
      <c r="AX48" s="21">
        <f t="shared" ca="1" si="31"/>
        <v>669.34</v>
      </c>
      <c r="AY48" s="21">
        <f t="shared" ca="1" si="31"/>
        <v>0</v>
      </c>
      <c r="AZ48" s="21">
        <f t="shared" ca="1" si="31"/>
        <v>0</v>
      </c>
      <c r="BA48" s="21">
        <f t="shared" ca="1" si="28"/>
        <v>0</v>
      </c>
      <c r="BB48" s="21">
        <f t="shared" ca="1" si="28"/>
        <v>0</v>
      </c>
      <c r="BC48" s="21">
        <f t="shared" ca="1" si="28"/>
        <v>0</v>
      </c>
      <c r="BD48" s="21">
        <f t="shared" ca="1" si="28"/>
        <v>-36</v>
      </c>
      <c r="BE48" s="21">
        <f t="shared" ca="1" si="28"/>
        <v>0</v>
      </c>
      <c r="BF48" s="21">
        <f t="shared" ca="1" si="28"/>
        <v>0</v>
      </c>
      <c r="BG48" s="21">
        <f t="shared" ca="1" si="28"/>
        <v>0</v>
      </c>
      <c r="BH48" s="21">
        <f t="shared" ca="1" si="28"/>
        <v>0</v>
      </c>
      <c r="BI48" s="21">
        <f t="shared" ca="1" si="28"/>
        <v>0</v>
      </c>
      <c r="BJ48" s="21">
        <f t="shared" ca="1" si="28"/>
        <v>0</v>
      </c>
      <c r="BK48" s="21">
        <f t="shared" ca="1" si="28"/>
        <v>0</v>
      </c>
      <c r="BL48" s="21">
        <f t="shared" ca="1" si="28"/>
        <v>0</v>
      </c>
      <c r="BM48" s="21">
        <f t="shared" ca="1" si="28"/>
        <v>0</v>
      </c>
      <c r="BN48" s="21">
        <f t="shared" ca="1" si="28"/>
        <v>473.08000000000004</v>
      </c>
      <c r="BO48" s="21">
        <f t="shared" ca="1" si="35"/>
        <v>0</v>
      </c>
      <c r="BP48" s="21">
        <f t="shared" ca="1" si="35"/>
        <v>0</v>
      </c>
      <c r="BQ48" s="21">
        <f t="shared" ca="1" si="35"/>
        <v>0</v>
      </c>
      <c r="BR48" s="21">
        <f t="shared" ca="1" si="35"/>
        <v>0</v>
      </c>
      <c r="BS48" s="21">
        <f t="shared" ca="1" si="35"/>
        <v>0</v>
      </c>
      <c r="BT48" s="21">
        <f t="shared" ca="1" si="35"/>
        <v>0</v>
      </c>
      <c r="BU48" s="21">
        <f t="shared" ca="1" si="35"/>
        <v>0</v>
      </c>
      <c r="BV48" s="21">
        <f t="shared" ca="1" si="35"/>
        <v>0</v>
      </c>
      <c r="BW48" s="21">
        <f t="shared" ca="1" si="35"/>
        <v>0</v>
      </c>
      <c r="BX48" s="21">
        <f t="shared" ca="1" si="32"/>
        <v>0</v>
      </c>
      <c r="BY48" s="21">
        <f t="shared" ca="1" si="32"/>
        <v>0</v>
      </c>
      <c r="BZ48" s="21">
        <f t="shared" ca="1" si="32"/>
        <v>0</v>
      </c>
      <c r="CA48" s="21">
        <f t="shared" ca="1" si="32"/>
        <v>0</v>
      </c>
      <c r="CB48" s="21">
        <f t="shared" ca="1" si="32"/>
        <v>0</v>
      </c>
      <c r="CC48" s="21">
        <f t="shared" ca="1" si="32"/>
        <v>0</v>
      </c>
      <c r="CD48" s="21">
        <f t="shared" ca="1" si="32"/>
        <v>0</v>
      </c>
      <c r="CE48" s="21">
        <f t="shared" ca="1" si="32"/>
        <v>0</v>
      </c>
      <c r="CF48" s="21">
        <f t="shared" ca="1" si="32"/>
        <v>0</v>
      </c>
      <c r="CG48" s="21">
        <f t="shared" ca="1" si="32"/>
        <v>0</v>
      </c>
      <c r="CH48" s="21">
        <f t="shared" ca="1" si="32"/>
        <v>0</v>
      </c>
      <c r="CI48" s="21">
        <f t="shared" ca="1" si="32"/>
        <v>0</v>
      </c>
      <c r="CJ48" s="22">
        <f t="shared" ca="1" si="25"/>
        <v>0</v>
      </c>
      <c r="CK48" s="21">
        <f t="shared" ca="1" si="37"/>
        <v>0</v>
      </c>
      <c r="CL48" s="21">
        <f t="shared" ca="1" si="37"/>
        <v>0</v>
      </c>
      <c r="CM48" s="22">
        <f t="shared" ca="1" si="26"/>
        <v>0</v>
      </c>
      <c r="CN48" s="21">
        <f t="shared" ca="1" si="38"/>
        <v>0</v>
      </c>
      <c r="CO48" s="21">
        <f t="shared" ca="1" si="38"/>
        <v>0</v>
      </c>
      <c r="CP48" s="22">
        <f t="shared" ca="1" si="27"/>
        <v>0</v>
      </c>
      <c r="CQ48" s="21">
        <f t="shared" ca="1" si="36"/>
        <v>0</v>
      </c>
      <c r="CR48" s="21">
        <f t="shared" ca="1" si="36"/>
        <v>0</v>
      </c>
      <c r="CS48" s="21">
        <f t="shared" ca="1" si="36"/>
        <v>-110.74000000000001</v>
      </c>
      <c r="CT48" s="21">
        <f t="shared" ca="1" si="36"/>
        <v>0</v>
      </c>
      <c r="CU48" s="21">
        <f t="shared" ca="1" si="36"/>
        <v>0</v>
      </c>
      <c r="CV48" s="22">
        <f t="shared" ca="1" si="9"/>
        <v>1614742.04</v>
      </c>
    </row>
    <row r="49" spans="1:100" ht="12.75" customHeight="1" x14ac:dyDescent="0.3">
      <c r="A49" s="64" t="s">
        <v>230</v>
      </c>
      <c r="B49" s="20">
        <v>1058</v>
      </c>
      <c r="C49" s="65" t="s">
        <v>147</v>
      </c>
      <c r="D49" s="22">
        <f t="shared" ca="1" si="24"/>
        <v>142179.63</v>
      </c>
      <c r="E49" s="21">
        <f t="shared" ca="1" si="33"/>
        <v>137027.04</v>
      </c>
      <c r="F49" s="21">
        <f t="shared" ca="1" si="33"/>
        <v>5152.59</v>
      </c>
      <c r="G49" s="21">
        <f t="shared" ca="1" si="33"/>
        <v>0</v>
      </c>
      <c r="H49" s="21">
        <f t="shared" ca="1" si="33"/>
        <v>0</v>
      </c>
      <c r="I49" s="21">
        <f t="shared" ca="1" si="33"/>
        <v>483288.83</v>
      </c>
      <c r="J49" s="21">
        <f t="shared" ca="1" si="33"/>
        <v>0</v>
      </c>
      <c r="K49" s="21">
        <f t="shared" ca="1" si="33"/>
        <v>0</v>
      </c>
      <c r="L49" s="21">
        <f t="shared" ca="1" si="33"/>
        <v>0</v>
      </c>
      <c r="M49" s="21">
        <f t="shared" ca="1" si="33"/>
        <v>0</v>
      </c>
      <c r="N49" s="21">
        <f t="shared" ca="1" si="33"/>
        <v>0</v>
      </c>
      <c r="O49" s="21">
        <f t="shared" ca="1" si="33"/>
        <v>1090.94</v>
      </c>
      <c r="P49" s="21">
        <f t="shared" ca="1" si="33"/>
        <v>0</v>
      </c>
      <c r="Q49" s="21">
        <f t="shared" ca="1" si="33"/>
        <v>0</v>
      </c>
      <c r="R49" s="21">
        <f t="shared" ca="1" si="33"/>
        <v>0</v>
      </c>
      <c r="S49" s="21">
        <f t="shared" ca="1" si="33"/>
        <v>0</v>
      </c>
      <c r="T49" s="21">
        <f t="shared" ca="1" si="33"/>
        <v>0</v>
      </c>
      <c r="U49" s="21">
        <f t="shared" ca="1" si="34"/>
        <v>0</v>
      </c>
      <c r="V49" s="21">
        <f t="shared" ca="1" si="34"/>
        <v>0</v>
      </c>
      <c r="W49" s="21">
        <f t="shared" ca="1" si="34"/>
        <v>6671602.2599999998</v>
      </c>
      <c r="X49" s="21">
        <f t="shared" ca="1" si="34"/>
        <v>0</v>
      </c>
      <c r="Y49" s="21">
        <f t="shared" ca="1" si="34"/>
        <v>9296.7100000000009</v>
      </c>
      <c r="Z49" s="21">
        <f t="shared" ca="1" si="34"/>
        <v>30890.93</v>
      </c>
      <c r="AA49" s="21">
        <f t="shared" ca="1" si="34"/>
        <v>0</v>
      </c>
      <c r="AB49" s="21">
        <f t="shared" ca="1" si="34"/>
        <v>0</v>
      </c>
      <c r="AC49" s="21">
        <f t="shared" ca="1" si="34"/>
        <v>9507417.7399999984</v>
      </c>
      <c r="AD49" s="21">
        <f t="shared" ca="1" si="34"/>
        <v>28442.73</v>
      </c>
      <c r="AE49" s="21">
        <f t="shared" ca="1" si="34"/>
        <v>0</v>
      </c>
      <c r="AF49" s="21">
        <f t="shared" ca="1" si="34"/>
        <v>0</v>
      </c>
      <c r="AG49" s="21">
        <f t="shared" ca="1" si="34"/>
        <v>0</v>
      </c>
      <c r="AH49" s="21">
        <f t="shared" ca="1" si="34"/>
        <v>0</v>
      </c>
      <c r="AI49" s="21">
        <f t="shared" ca="1" si="34"/>
        <v>0</v>
      </c>
      <c r="AJ49" s="21">
        <f t="shared" ca="1" si="34"/>
        <v>0</v>
      </c>
      <c r="AK49" s="21">
        <f t="shared" ca="1" si="31"/>
        <v>0</v>
      </c>
      <c r="AL49" s="21">
        <f t="shared" ca="1" si="31"/>
        <v>0</v>
      </c>
      <c r="AM49" s="21">
        <f t="shared" ca="1" si="31"/>
        <v>0</v>
      </c>
      <c r="AN49" s="21">
        <f t="shared" ca="1" si="31"/>
        <v>0</v>
      </c>
      <c r="AO49" s="21">
        <f t="shared" ca="1" si="31"/>
        <v>0</v>
      </c>
      <c r="AP49" s="21">
        <f t="shared" ca="1" si="31"/>
        <v>8977.2800000000007</v>
      </c>
      <c r="AQ49" s="21">
        <f t="shared" ca="1" si="31"/>
        <v>0</v>
      </c>
      <c r="AR49" s="21">
        <f t="shared" ca="1" si="31"/>
        <v>0</v>
      </c>
      <c r="AS49" s="21">
        <f t="shared" ca="1" si="31"/>
        <v>0</v>
      </c>
      <c r="AT49" s="21">
        <f t="shared" ca="1" si="31"/>
        <v>975291.87000000011</v>
      </c>
      <c r="AU49" s="21">
        <f t="shared" ca="1" si="31"/>
        <v>18664</v>
      </c>
      <c r="AV49" s="21">
        <f t="shared" ca="1" si="31"/>
        <v>17232.310000000001</v>
      </c>
      <c r="AW49" s="21">
        <f t="shared" ca="1" si="31"/>
        <v>0</v>
      </c>
      <c r="AX49" s="21">
        <f t="shared" ca="1" si="31"/>
        <v>6606.84</v>
      </c>
      <c r="AY49" s="21">
        <f t="shared" ca="1" si="31"/>
        <v>0</v>
      </c>
      <c r="AZ49" s="21">
        <f t="shared" ca="1" si="31"/>
        <v>0</v>
      </c>
      <c r="BA49" s="21">
        <f t="shared" ca="1" si="28"/>
        <v>0</v>
      </c>
      <c r="BB49" s="21">
        <f t="shared" ca="1" si="28"/>
        <v>0</v>
      </c>
      <c r="BC49" s="21">
        <f t="shared" ca="1" si="28"/>
        <v>0</v>
      </c>
      <c r="BD49" s="21">
        <f t="shared" ca="1" si="28"/>
        <v>69265.960000000006</v>
      </c>
      <c r="BE49" s="21">
        <f t="shared" ca="1" si="28"/>
        <v>0</v>
      </c>
      <c r="BF49" s="21">
        <f t="shared" ca="1" si="28"/>
        <v>0</v>
      </c>
      <c r="BG49" s="21">
        <f t="shared" ca="1" si="28"/>
        <v>0</v>
      </c>
      <c r="BH49" s="21">
        <f t="shared" ca="1" si="28"/>
        <v>0</v>
      </c>
      <c r="BI49" s="21">
        <f t="shared" ca="1" si="28"/>
        <v>0</v>
      </c>
      <c r="BJ49" s="21">
        <f t="shared" ca="1" si="28"/>
        <v>0</v>
      </c>
      <c r="BK49" s="21">
        <f t="shared" ca="1" si="28"/>
        <v>0</v>
      </c>
      <c r="BL49" s="21">
        <f t="shared" ca="1" si="28"/>
        <v>262.97000000000003</v>
      </c>
      <c r="BM49" s="21">
        <f t="shared" ca="1" si="28"/>
        <v>29280416.25</v>
      </c>
      <c r="BN49" s="21">
        <f t="shared" ca="1" si="28"/>
        <v>7003.5300000000007</v>
      </c>
      <c r="BO49" s="21">
        <f t="shared" ca="1" si="35"/>
        <v>0</v>
      </c>
      <c r="BP49" s="21">
        <f t="shared" ca="1" si="35"/>
        <v>4487</v>
      </c>
      <c r="BQ49" s="21">
        <f t="shared" ca="1" si="35"/>
        <v>0</v>
      </c>
      <c r="BR49" s="21">
        <f t="shared" ca="1" si="35"/>
        <v>17370</v>
      </c>
      <c r="BS49" s="21">
        <f t="shared" ca="1" si="35"/>
        <v>323350484.69999999</v>
      </c>
      <c r="BT49" s="21">
        <f t="shared" ca="1" si="35"/>
        <v>0</v>
      </c>
      <c r="BU49" s="21">
        <f t="shared" ca="1" si="35"/>
        <v>0</v>
      </c>
      <c r="BV49" s="21">
        <f t="shared" ca="1" si="35"/>
        <v>0</v>
      </c>
      <c r="BW49" s="21">
        <f t="shared" ca="1" si="35"/>
        <v>0</v>
      </c>
      <c r="BX49" s="21">
        <f t="shared" ca="1" si="32"/>
        <v>0</v>
      </c>
      <c r="BY49" s="21">
        <f t="shared" ca="1" si="32"/>
        <v>0</v>
      </c>
      <c r="BZ49" s="21">
        <f t="shared" ca="1" si="32"/>
        <v>0</v>
      </c>
      <c r="CA49" s="21">
        <f t="shared" ca="1" si="32"/>
        <v>0</v>
      </c>
      <c r="CB49" s="21">
        <f t="shared" ca="1" si="32"/>
        <v>0</v>
      </c>
      <c r="CC49" s="21">
        <f t="shared" ca="1" si="32"/>
        <v>0</v>
      </c>
      <c r="CD49" s="21">
        <f t="shared" ca="1" si="32"/>
        <v>0</v>
      </c>
      <c r="CE49" s="21">
        <f t="shared" ca="1" si="32"/>
        <v>742391.66</v>
      </c>
      <c r="CF49" s="21">
        <f t="shared" ca="1" si="32"/>
        <v>0</v>
      </c>
      <c r="CG49" s="21">
        <f t="shared" ca="1" si="32"/>
        <v>0</v>
      </c>
      <c r="CH49" s="21">
        <f t="shared" ca="1" si="32"/>
        <v>0</v>
      </c>
      <c r="CI49" s="21">
        <f t="shared" ca="1" si="32"/>
        <v>0</v>
      </c>
      <c r="CJ49" s="22">
        <f t="shared" ca="1" si="25"/>
        <v>0</v>
      </c>
      <c r="CK49" s="21">
        <f t="shared" ca="1" si="37"/>
        <v>0</v>
      </c>
      <c r="CL49" s="21">
        <f t="shared" ca="1" si="37"/>
        <v>0</v>
      </c>
      <c r="CM49" s="22">
        <f t="shared" ca="1" si="26"/>
        <v>0</v>
      </c>
      <c r="CN49" s="21">
        <f t="shared" ca="1" si="38"/>
        <v>0</v>
      </c>
      <c r="CO49" s="21">
        <f t="shared" ca="1" si="38"/>
        <v>0</v>
      </c>
      <c r="CP49" s="22">
        <f t="shared" ca="1" si="27"/>
        <v>0</v>
      </c>
      <c r="CQ49" s="21">
        <f t="shared" ca="1" si="36"/>
        <v>0</v>
      </c>
      <c r="CR49" s="21">
        <f t="shared" ca="1" si="36"/>
        <v>0</v>
      </c>
      <c r="CS49" s="21">
        <f t="shared" ca="1" si="36"/>
        <v>59704.34</v>
      </c>
      <c r="CT49" s="21">
        <f t="shared" ca="1" si="36"/>
        <v>0</v>
      </c>
      <c r="CU49" s="21">
        <f t="shared" ca="1" si="36"/>
        <v>0</v>
      </c>
      <c r="CV49" s="22">
        <f t="shared" ref="CV49:CV52" ca="1" si="39">+D49+SUM(H49:CJ49)+SUM(CS49:CU49)</f>
        <v>371432368.47999996</v>
      </c>
    </row>
    <row r="50" spans="1:100" ht="12.75" customHeight="1" x14ac:dyDescent="0.3">
      <c r="A50" s="64" t="s">
        <v>232</v>
      </c>
      <c r="B50" s="20">
        <v>1059</v>
      </c>
      <c r="C50" s="65" t="s">
        <v>147</v>
      </c>
      <c r="D50" s="22">
        <f t="shared" ca="1" si="24"/>
        <v>0</v>
      </c>
      <c r="E50" s="21">
        <f t="shared" ca="1" si="33"/>
        <v>0</v>
      </c>
      <c r="F50" s="21">
        <f t="shared" ca="1" si="33"/>
        <v>0</v>
      </c>
      <c r="G50" s="21">
        <f t="shared" ca="1" si="33"/>
        <v>0</v>
      </c>
      <c r="H50" s="21">
        <f t="shared" ca="1" si="33"/>
        <v>0</v>
      </c>
      <c r="I50" s="21">
        <f t="shared" ca="1" si="33"/>
        <v>42115.9</v>
      </c>
      <c r="J50" s="21">
        <f t="shared" ca="1" si="33"/>
        <v>0</v>
      </c>
      <c r="K50" s="21">
        <f t="shared" ca="1" si="33"/>
        <v>0</v>
      </c>
      <c r="L50" s="21">
        <f t="shared" ca="1" si="33"/>
        <v>0</v>
      </c>
      <c r="M50" s="21">
        <f t="shared" ca="1" si="33"/>
        <v>0</v>
      </c>
      <c r="N50" s="21">
        <f t="shared" ca="1" si="33"/>
        <v>0</v>
      </c>
      <c r="O50" s="21">
        <f t="shared" ca="1" si="33"/>
        <v>0</v>
      </c>
      <c r="P50" s="21">
        <f t="shared" ca="1" si="33"/>
        <v>0</v>
      </c>
      <c r="Q50" s="21">
        <f t="shared" ca="1" si="33"/>
        <v>0</v>
      </c>
      <c r="R50" s="21">
        <f t="shared" ca="1" si="33"/>
        <v>0</v>
      </c>
      <c r="S50" s="21">
        <f t="shared" ca="1" si="33"/>
        <v>0</v>
      </c>
      <c r="T50" s="21">
        <f t="shared" ca="1" si="33"/>
        <v>0</v>
      </c>
      <c r="U50" s="21">
        <f t="shared" ca="1" si="34"/>
        <v>0</v>
      </c>
      <c r="V50" s="21">
        <f t="shared" ca="1" si="34"/>
        <v>0</v>
      </c>
      <c r="W50" s="21">
        <f t="shared" ca="1" si="34"/>
        <v>0</v>
      </c>
      <c r="X50" s="21">
        <f t="shared" ca="1" si="34"/>
        <v>0</v>
      </c>
      <c r="Y50" s="21">
        <f t="shared" ca="1" si="34"/>
        <v>0</v>
      </c>
      <c r="Z50" s="21">
        <f t="shared" ca="1" si="34"/>
        <v>0</v>
      </c>
      <c r="AA50" s="21">
        <f t="shared" ca="1" si="34"/>
        <v>0</v>
      </c>
      <c r="AB50" s="21">
        <f t="shared" ca="1" si="34"/>
        <v>0</v>
      </c>
      <c r="AC50" s="21">
        <f t="shared" ca="1" si="34"/>
        <v>0</v>
      </c>
      <c r="AD50" s="21">
        <f t="shared" ca="1" si="34"/>
        <v>0</v>
      </c>
      <c r="AE50" s="21">
        <f t="shared" ca="1" si="34"/>
        <v>0</v>
      </c>
      <c r="AF50" s="21">
        <f t="shared" ca="1" si="34"/>
        <v>0</v>
      </c>
      <c r="AG50" s="21">
        <f t="shared" ca="1" si="34"/>
        <v>0</v>
      </c>
      <c r="AH50" s="21">
        <f t="shared" ca="1" si="34"/>
        <v>0</v>
      </c>
      <c r="AI50" s="21">
        <f t="shared" ca="1" si="34"/>
        <v>0</v>
      </c>
      <c r="AJ50" s="21">
        <f t="shared" ca="1" si="34"/>
        <v>0</v>
      </c>
      <c r="AK50" s="21">
        <f t="shared" ca="1" si="31"/>
        <v>0</v>
      </c>
      <c r="AL50" s="21">
        <f t="shared" ca="1" si="31"/>
        <v>0</v>
      </c>
      <c r="AM50" s="21">
        <f t="shared" ca="1" si="31"/>
        <v>0</v>
      </c>
      <c r="AN50" s="21">
        <f t="shared" ca="1" si="31"/>
        <v>0</v>
      </c>
      <c r="AO50" s="21">
        <f t="shared" ca="1" si="31"/>
        <v>0</v>
      </c>
      <c r="AP50" s="21">
        <f t="shared" ca="1" si="31"/>
        <v>0</v>
      </c>
      <c r="AQ50" s="21">
        <f t="shared" ca="1" si="31"/>
        <v>0</v>
      </c>
      <c r="AR50" s="21">
        <f t="shared" ca="1" si="31"/>
        <v>0</v>
      </c>
      <c r="AS50" s="21">
        <f t="shared" ca="1" si="31"/>
        <v>0</v>
      </c>
      <c r="AT50" s="21">
        <f t="shared" ca="1" si="31"/>
        <v>0</v>
      </c>
      <c r="AU50" s="21">
        <f t="shared" ca="1" si="31"/>
        <v>0</v>
      </c>
      <c r="AV50" s="21">
        <f t="shared" ca="1" si="31"/>
        <v>0</v>
      </c>
      <c r="AW50" s="21">
        <f t="shared" ca="1" si="31"/>
        <v>0</v>
      </c>
      <c r="AX50" s="21">
        <f t="shared" ca="1" si="31"/>
        <v>0</v>
      </c>
      <c r="AY50" s="21">
        <f t="shared" ca="1" si="31"/>
        <v>0</v>
      </c>
      <c r="AZ50" s="21">
        <f t="shared" ca="1" si="31"/>
        <v>0</v>
      </c>
      <c r="BA50" s="21">
        <f t="shared" ca="1" si="28"/>
        <v>0</v>
      </c>
      <c r="BB50" s="21">
        <f t="shared" ca="1" si="28"/>
        <v>0</v>
      </c>
      <c r="BC50" s="21">
        <f t="shared" ca="1" si="28"/>
        <v>0</v>
      </c>
      <c r="BD50" s="21">
        <f t="shared" ca="1" si="28"/>
        <v>15208357.920000002</v>
      </c>
      <c r="BE50" s="21">
        <f t="shared" ca="1" si="28"/>
        <v>0</v>
      </c>
      <c r="BF50" s="21">
        <f t="shared" ca="1" si="28"/>
        <v>0</v>
      </c>
      <c r="BG50" s="21">
        <f t="shared" ca="1" si="28"/>
        <v>0</v>
      </c>
      <c r="BH50" s="21">
        <f t="shared" ca="1" si="28"/>
        <v>0</v>
      </c>
      <c r="BI50" s="21">
        <f t="shared" ca="1" si="28"/>
        <v>0</v>
      </c>
      <c r="BJ50" s="21">
        <f t="shared" ca="1" si="28"/>
        <v>0</v>
      </c>
      <c r="BK50" s="21">
        <f t="shared" ca="1" si="28"/>
        <v>0</v>
      </c>
      <c r="BL50" s="21">
        <f t="shared" ca="1" si="28"/>
        <v>0</v>
      </c>
      <c r="BM50" s="21">
        <f t="shared" ca="1" si="28"/>
        <v>0</v>
      </c>
      <c r="BN50" s="21">
        <f t="shared" ca="1" si="28"/>
        <v>76100.09</v>
      </c>
      <c r="BO50" s="21">
        <f t="shared" ca="1" si="35"/>
        <v>0</v>
      </c>
      <c r="BP50" s="21">
        <f t="shared" ca="1" si="35"/>
        <v>0</v>
      </c>
      <c r="BQ50" s="21">
        <f t="shared" ca="1" si="35"/>
        <v>0</v>
      </c>
      <c r="BR50" s="21">
        <f t="shared" ca="1" si="35"/>
        <v>0</v>
      </c>
      <c r="BS50" s="21">
        <f t="shared" ca="1" si="35"/>
        <v>157710188.19999999</v>
      </c>
      <c r="BT50" s="21">
        <f t="shared" ca="1" si="35"/>
        <v>0</v>
      </c>
      <c r="BU50" s="21">
        <f t="shared" ca="1" si="35"/>
        <v>0</v>
      </c>
      <c r="BV50" s="21">
        <f t="shared" ca="1" si="35"/>
        <v>0</v>
      </c>
      <c r="BW50" s="21">
        <f t="shared" ca="1" si="35"/>
        <v>0</v>
      </c>
      <c r="BX50" s="21">
        <f t="shared" ca="1" si="32"/>
        <v>0</v>
      </c>
      <c r="BY50" s="21">
        <f t="shared" ca="1" si="32"/>
        <v>0</v>
      </c>
      <c r="BZ50" s="21">
        <f t="shared" ca="1" si="32"/>
        <v>0</v>
      </c>
      <c r="CA50" s="21">
        <f t="shared" ca="1" si="32"/>
        <v>0</v>
      </c>
      <c r="CB50" s="21">
        <f t="shared" ca="1" si="32"/>
        <v>0</v>
      </c>
      <c r="CC50" s="21">
        <f t="shared" ca="1" si="32"/>
        <v>0</v>
      </c>
      <c r="CD50" s="21">
        <f t="shared" ca="1" si="32"/>
        <v>0</v>
      </c>
      <c r="CE50" s="21">
        <f t="shared" ca="1" si="32"/>
        <v>0</v>
      </c>
      <c r="CF50" s="21">
        <f t="shared" ca="1" si="32"/>
        <v>0</v>
      </c>
      <c r="CG50" s="21">
        <f t="shared" ca="1" si="32"/>
        <v>0</v>
      </c>
      <c r="CH50" s="21">
        <f t="shared" ca="1" si="32"/>
        <v>0</v>
      </c>
      <c r="CI50" s="21">
        <f t="shared" ca="1" si="32"/>
        <v>4839331.0100000007</v>
      </c>
      <c r="CJ50" s="22">
        <f t="shared" ca="1" si="25"/>
        <v>0</v>
      </c>
      <c r="CK50" s="21">
        <f t="shared" ca="1" si="37"/>
        <v>0</v>
      </c>
      <c r="CL50" s="21">
        <f t="shared" ca="1" si="37"/>
        <v>0</v>
      </c>
      <c r="CM50" s="22">
        <f t="shared" ca="1" si="26"/>
        <v>0</v>
      </c>
      <c r="CN50" s="21">
        <f t="shared" ca="1" si="38"/>
        <v>0</v>
      </c>
      <c r="CO50" s="21">
        <f t="shared" ca="1" si="38"/>
        <v>0</v>
      </c>
      <c r="CP50" s="22">
        <f t="shared" ca="1" si="27"/>
        <v>0</v>
      </c>
      <c r="CQ50" s="21">
        <f t="shared" ca="1" si="36"/>
        <v>0</v>
      </c>
      <c r="CR50" s="21">
        <f t="shared" ca="1" si="36"/>
        <v>0</v>
      </c>
      <c r="CS50" s="21">
        <f t="shared" ca="1" si="36"/>
        <v>0</v>
      </c>
      <c r="CT50" s="21">
        <f t="shared" ca="1" si="36"/>
        <v>0</v>
      </c>
      <c r="CU50" s="21">
        <f t="shared" ca="1" si="36"/>
        <v>0</v>
      </c>
      <c r="CV50" s="22">
        <f t="shared" ca="1" si="39"/>
        <v>177876093.11999997</v>
      </c>
    </row>
    <row r="51" spans="1:100" ht="12.75" customHeight="1" x14ac:dyDescent="0.3">
      <c r="A51" s="64" t="s">
        <v>234</v>
      </c>
      <c r="B51" s="20">
        <v>1060</v>
      </c>
      <c r="C51" s="65" t="s">
        <v>147</v>
      </c>
      <c r="D51" s="22">
        <f t="shared" ca="1" si="24"/>
        <v>0</v>
      </c>
      <c r="E51" s="21">
        <f t="shared" ca="1" si="33"/>
        <v>0</v>
      </c>
      <c r="F51" s="21">
        <f t="shared" ca="1" si="33"/>
        <v>0</v>
      </c>
      <c r="G51" s="21">
        <f t="shared" ca="1" si="33"/>
        <v>0</v>
      </c>
      <c r="H51" s="21">
        <f t="shared" ca="1" si="33"/>
        <v>0</v>
      </c>
      <c r="I51" s="21">
        <f t="shared" ca="1" si="33"/>
        <v>0</v>
      </c>
      <c r="J51" s="21">
        <f t="shared" ca="1" si="33"/>
        <v>0</v>
      </c>
      <c r="K51" s="21">
        <f t="shared" ca="1" si="33"/>
        <v>0</v>
      </c>
      <c r="L51" s="21">
        <f t="shared" ca="1" si="33"/>
        <v>0</v>
      </c>
      <c r="M51" s="21">
        <f t="shared" ca="1" si="33"/>
        <v>0</v>
      </c>
      <c r="N51" s="21">
        <f t="shared" ca="1" si="33"/>
        <v>0</v>
      </c>
      <c r="O51" s="21">
        <f t="shared" ca="1" si="33"/>
        <v>0</v>
      </c>
      <c r="P51" s="21">
        <f t="shared" ca="1" si="33"/>
        <v>0</v>
      </c>
      <c r="Q51" s="21">
        <f t="shared" ca="1" si="33"/>
        <v>0</v>
      </c>
      <c r="R51" s="21">
        <f t="shared" ca="1" si="33"/>
        <v>0</v>
      </c>
      <c r="S51" s="21">
        <f t="shared" ca="1" si="33"/>
        <v>0</v>
      </c>
      <c r="T51" s="21">
        <f t="shared" ca="1" si="33"/>
        <v>0</v>
      </c>
      <c r="U51" s="21">
        <f t="shared" ca="1" si="34"/>
        <v>0</v>
      </c>
      <c r="V51" s="21">
        <f t="shared" ca="1" si="34"/>
        <v>0</v>
      </c>
      <c r="W51" s="21">
        <f t="shared" ca="1" si="34"/>
        <v>0</v>
      </c>
      <c r="X51" s="21">
        <f t="shared" ca="1" si="34"/>
        <v>0</v>
      </c>
      <c r="Y51" s="21">
        <f t="shared" ca="1" si="34"/>
        <v>0</v>
      </c>
      <c r="Z51" s="21">
        <f t="shared" ca="1" si="34"/>
        <v>0</v>
      </c>
      <c r="AA51" s="21">
        <f t="shared" ca="1" si="34"/>
        <v>0</v>
      </c>
      <c r="AB51" s="21">
        <f t="shared" ca="1" si="34"/>
        <v>0</v>
      </c>
      <c r="AC51" s="21">
        <f t="shared" ca="1" si="34"/>
        <v>0</v>
      </c>
      <c r="AD51" s="21">
        <f t="shared" ca="1" si="34"/>
        <v>0</v>
      </c>
      <c r="AE51" s="21">
        <f t="shared" ca="1" si="34"/>
        <v>0</v>
      </c>
      <c r="AF51" s="21">
        <f t="shared" ca="1" si="34"/>
        <v>0</v>
      </c>
      <c r="AG51" s="21">
        <f t="shared" ca="1" si="34"/>
        <v>0</v>
      </c>
      <c r="AH51" s="21">
        <f t="shared" ca="1" si="34"/>
        <v>0</v>
      </c>
      <c r="AI51" s="21">
        <f t="shared" ca="1" si="34"/>
        <v>0</v>
      </c>
      <c r="AJ51" s="21">
        <f t="shared" ca="1" si="34"/>
        <v>0</v>
      </c>
      <c r="AK51" s="21">
        <f t="shared" ca="1" si="31"/>
        <v>0</v>
      </c>
      <c r="AL51" s="21">
        <f t="shared" ca="1" si="31"/>
        <v>0</v>
      </c>
      <c r="AM51" s="21">
        <f t="shared" ca="1" si="31"/>
        <v>0</v>
      </c>
      <c r="AN51" s="21">
        <f t="shared" ca="1" si="31"/>
        <v>0</v>
      </c>
      <c r="AO51" s="21">
        <f t="shared" ca="1" si="31"/>
        <v>0</v>
      </c>
      <c r="AP51" s="21">
        <f t="shared" ca="1" si="31"/>
        <v>0</v>
      </c>
      <c r="AQ51" s="21">
        <f t="shared" ca="1" si="31"/>
        <v>0</v>
      </c>
      <c r="AR51" s="21">
        <f t="shared" ca="1" si="31"/>
        <v>0</v>
      </c>
      <c r="AS51" s="21">
        <f t="shared" ca="1" si="31"/>
        <v>0</v>
      </c>
      <c r="AT51" s="21">
        <f t="shared" ca="1" si="31"/>
        <v>0</v>
      </c>
      <c r="AU51" s="21">
        <f t="shared" ca="1" si="31"/>
        <v>0</v>
      </c>
      <c r="AV51" s="21">
        <f t="shared" ca="1" si="31"/>
        <v>0</v>
      </c>
      <c r="AW51" s="21">
        <f t="shared" ca="1" si="31"/>
        <v>0</v>
      </c>
      <c r="AX51" s="21">
        <f t="shared" ca="1" si="31"/>
        <v>0</v>
      </c>
      <c r="AY51" s="21">
        <f t="shared" ca="1" si="31"/>
        <v>0</v>
      </c>
      <c r="AZ51" s="21">
        <f t="shared" ca="1" si="31"/>
        <v>0</v>
      </c>
      <c r="BA51" s="21">
        <f t="shared" ca="1" si="28"/>
        <v>0</v>
      </c>
      <c r="BB51" s="21">
        <f t="shared" ca="1" si="28"/>
        <v>0</v>
      </c>
      <c r="BC51" s="21">
        <f t="shared" ca="1" si="28"/>
        <v>0</v>
      </c>
      <c r="BD51" s="21">
        <f t="shared" ca="1" si="28"/>
        <v>0</v>
      </c>
      <c r="BE51" s="21">
        <f t="shared" ca="1" si="28"/>
        <v>0</v>
      </c>
      <c r="BF51" s="21">
        <f t="shared" ca="1" si="28"/>
        <v>0</v>
      </c>
      <c r="BG51" s="21">
        <f t="shared" ca="1" si="28"/>
        <v>0</v>
      </c>
      <c r="BH51" s="21">
        <f t="shared" ca="1" si="28"/>
        <v>0</v>
      </c>
      <c r="BI51" s="21">
        <f t="shared" ca="1" si="28"/>
        <v>0</v>
      </c>
      <c r="BJ51" s="21">
        <f t="shared" ca="1" si="28"/>
        <v>0</v>
      </c>
      <c r="BK51" s="21">
        <f t="shared" ca="1" si="28"/>
        <v>0</v>
      </c>
      <c r="BL51" s="21">
        <f t="shared" ca="1" si="28"/>
        <v>0</v>
      </c>
      <c r="BM51" s="21">
        <f t="shared" ca="1" si="28"/>
        <v>0</v>
      </c>
      <c r="BN51" s="21">
        <f t="shared" ca="1" si="28"/>
        <v>0</v>
      </c>
      <c r="BO51" s="21">
        <f t="shared" ca="1" si="35"/>
        <v>0</v>
      </c>
      <c r="BP51" s="21">
        <f t="shared" ca="1" si="35"/>
        <v>0</v>
      </c>
      <c r="BQ51" s="21">
        <f t="shared" ca="1" si="35"/>
        <v>0</v>
      </c>
      <c r="BR51" s="21">
        <f t="shared" ca="1" si="35"/>
        <v>0</v>
      </c>
      <c r="BS51" s="21">
        <f t="shared" ca="1" si="35"/>
        <v>0</v>
      </c>
      <c r="BT51" s="21">
        <f t="shared" ca="1" si="35"/>
        <v>0</v>
      </c>
      <c r="BU51" s="21">
        <f t="shared" ca="1" si="35"/>
        <v>0</v>
      </c>
      <c r="BV51" s="21">
        <f t="shared" ca="1" si="35"/>
        <v>0</v>
      </c>
      <c r="BW51" s="21">
        <f t="shared" ca="1" si="35"/>
        <v>0</v>
      </c>
      <c r="BX51" s="21">
        <f t="shared" ca="1" si="32"/>
        <v>0</v>
      </c>
      <c r="BY51" s="21">
        <f t="shared" ca="1" si="32"/>
        <v>0</v>
      </c>
      <c r="BZ51" s="21">
        <f t="shared" ca="1" si="32"/>
        <v>0</v>
      </c>
      <c r="CA51" s="21">
        <f t="shared" ca="1" si="32"/>
        <v>0</v>
      </c>
      <c r="CB51" s="21">
        <f t="shared" ca="1" si="32"/>
        <v>0</v>
      </c>
      <c r="CC51" s="21">
        <f t="shared" ca="1" si="32"/>
        <v>0</v>
      </c>
      <c r="CD51" s="21">
        <f t="shared" ca="1" si="32"/>
        <v>0</v>
      </c>
      <c r="CE51" s="21">
        <f t="shared" ca="1" si="32"/>
        <v>0</v>
      </c>
      <c r="CF51" s="21">
        <f t="shared" ca="1" si="32"/>
        <v>0</v>
      </c>
      <c r="CG51" s="21">
        <f t="shared" ca="1" si="32"/>
        <v>0</v>
      </c>
      <c r="CH51" s="21">
        <f t="shared" ca="1" si="32"/>
        <v>0</v>
      </c>
      <c r="CI51" s="21">
        <f t="shared" ca="1" si="32"/>
        <v>0</v>
      </c>
      <c r="CJ51" s="22">
        <f t="shared" ca="1" si="25"/>
        <v>0</v>
      </c>
      <c r="CK51" s="21">
        <f t="shared" ca="1" si="37"/>
        <v>0</v>
      </c>
      <c r="CL51" s="21">
        <f t="shared" ca="1" si="37"/>
        <v>0</v>
      </c>
      <c r="CM51" s="22">
        <f t="shared" ca="1" si="26"/>
        <v>0</v>
      </c>
      <c r="CN51" s="21">
        <f t="shared" ca="1" si="38"/>
        <v>0</v>
      </c>
      <c r="CO51" s="21">
        <f t="shared" ca="1" si="38"/>
        <v>0</v>
      </c>
      <c r="CP51" s="22">
        <f t="shared" ca="1" si="27"/>
        <v>0</v>
      </c>
      <c r="CQ51" s="21">
        <f t="shared" ca="1" si="36"/>
        <v>0</v>
      </c>
      <c r="CR51" s="21">
        <f t="shared" ca="1" si="36"/>
        <v>0</v>
      </c>
      <c r="CS51" s="21">
        <f t="shared" ca="1" si="36"/>
        <v>0</v>
      </c>
      <c r="CT51" s="21">
        <f t="shared" ca="1" si="36"/>
        <v>0</v>
      </c>
      <c r="CU51" s="21">
        <f t="shared" ca="1" si="36"/>
        <v>0</v>
      </c>
      <c r="CV51" s="22">
        <f t="shared" ca="1" si="39"/>
        <v>0</v>
      </c>
    </row>
    <row r="52" spans="1:100" ht="12.75" customHeight="1" x14ac:dyDescent="0.3">
      <c r="A52" s="64" t="s">
        <v>236</v>
      </c>
      <c r="B52" s="20">
        <v>1061</v>
      </c>
      <c r="C52" s="65" t="s">
        <v>147</v>
      </c>
      <c r="D52" s="22">
        <f t="shared" ca="1" si="24"/>
        <v>0</v>
      </c>
      <c r="E52" s="21">
        <f t="shared" ca="1" si="33"/>
        <v>0</v>
      </c>
      <c r="F52" s="21">
        <f t="shared" ca="1" si="33"/>
        <v>0</v>
      </c>
      <c r="G52" s="21">
        <f t="shared" ca="1" si="33"/>
        <v>0</v>
      </c>
      <c r="H52" s="21">
        <f t="shared" ca="1" si="33"/>
        <v>0</v>
      </c>
      <c r="I52" s="21">
        <f t="shared" ca="1" si="33"/>
        <v>0</v>
      </c>
      <c r="J52" s="21">
        <f t="shared" ca="1" si="33"/>
        <v>0</v>
      </c>
      <c r="K52" s="21">
        <f t="shared" ca="1" si="33"/>
        <v>0</v>
      </c>
      <c r="L52" s="21">
        <f t="shared" ca="1" si="33"/>
        <v>0</v>
      </c>
      <c r="M52" s="21">
        <f t="shared" ca="1" si="33"/>
        <v>0</v>
      </c>
      <c r="N52" s="21">
        <f t="shared" ca="1" si="33"/>
        <v>0</v>
      </c>
      <c r="O52" s="21">
        <f t="shared" ca="1" si="33"/>
        <v>0</v>
      </c>
      <c r="P52" s="21">
        <f t="shared" ca="1" si="33"/>
        <v>0</v>
      </c>
      <c r="Q52" s="21">
        <f t="shared" ca="1" si="33"/>
        <v>0</v>
      </c>
      <c r="R52" s="21">
        <f t="shared" ca="1" si="33"/>
        <v>0</v>
      </c>
      <c r="S52" s="21">
        <f t="shared" ca="1" si="33"/>
        <v>0</v>
      </c>
      <c r="T52" s="21">
        <f t="shared" ca="1" si="33"/>
        <v>0</v>
      </c>
      <c r="U52" s="21">
        <f t="shared" ca="1" si="34"/>
        <v>0</v>
      </c>
      <c r="V52" s="21">
        <f t="shared" ca="1" si="34"/>
        <v>0</v>
      </c>
      <c r="W52" s="21">
        <f t="shared" ca="1" si="34"/>
        <v>0</v>
      </c>
      <c r="X52" s="21">
        <f t="shared" ca="1" si="34"/>
        <v>0</v>
      </c>
      <c r="Y52" s="21">
        <f t="shared" ca="1" si="34"/>
        <v>0</v>
      </c>
      <c r="Z52" s="21">
        <f t="shared" ca="1" si="34"/>
        <v>0</v>
      </c>
      <c r="AA52" s="21">
        <f t="shared" ca="1" si="34"/>
        <v>0</v>
      </c>
      <c r="AB52" s="21">
        <f t="shared" ca="1" si="34"/>
        <v>0</v>
      </c>
      <c r="AC52" s="21">
        <f t="shared" ca="1" si="34"/>
        <v>0</v>
      </c>
      <c r="AD52" s="21">
        <f t="shared" ca="1" si="34"/>
        <v>0</v>
      </c>
      <c r="AE52" s="21">
        <f t="shared" ca="1" si="34"/>
        <v>0</v>
      </c>
      <c r="AF52" s="21">
        <f t="shared" ca="1" si="34"/>
        <v>0</v>
      </c>
      <c r="AG52" s="21">
        <f t="shared" ca="1" si="34"/>
        <v>0</v>
      </c>
      <c r="AH52" s="21">
        <f t="shared" ca="1" si="34"/>
        <v>0</v>
      </c>
      <c r="AI52" s="21">
        <f t="shared" ca="1" si="34"/>
        <v>0</v>
      </c>
      <c r="AJ52" s="21">
        <f t="shared" ca="1" si="34"/>
        <v>0</v>
      </c>
      <c r="AK52" s="21">
        <f t="shared" ca="1" si="31"/>
        <v>0</v>
      </c>
      <c r="AL52" s="21">
        <f t="shared" ca="1" si="31"/>
        <v>0</v>
      </c>
      <c r="AM52" s="21">
        <f t="shared" ca="1" si="31"/>
        <v>0</v>
      </c>
      <c r="AN52" s="21">
        <f t="shared" ca="1" si="31"/>
        <v>0</v>
      </c>
      <c r="AO52" s="21">
        <f t="shared" ca="1" si="31"/>
        <v>0</v>
      </c>
      <c r="AP52" s="21">
        <f t="shared" ca="1" si="31"/>
        <v>0</v>
      </c>
      <c r="AQ52" s="21">
        <f t="shared" ca="1" si="31"/>
        <v>0</v>
      </c>
      <c r="AR52" s="21">
        <f t="shared" ca="1" si="31"/>
        <v>0</v>
      </c>
      <c r="AS52" s="21">
        <f t="shared" ca="1" si="31"/>
        <v>0</v>
      </c>
      <c r="AT52" s="21">
        <f t="shared" ca="1" si="31"/>
        <v>0</v>
      </c>
      <c r="AU52" s="21">
        <f t="shared" ca="1" si="31"/>
        <v>0</v>
      </c>
      <c r="AV52" s="21">
        <f t="shared" ca="1" si="31"/>
        <v>0</v>
      </c>
      <c r="AW52" s="21">
        <f t="shared" ca="1" si="31"/>
        <v>0</v>
      </c>
      <c r="AX52" s="21">
        <f t="shared" ca="1" si="31"/>
        <v>0</v>
      </c>
      <c r="AY52" s="21">
        <f t="shared" ca="1" si="31"/>
        <v>0</v>
      </c>
      <c r="AZ52" s="21">
        <f t="shared" ca="1" si="31"/>
        <v>0</v>
      </c>
      <c r="BA52" s="21">
        <f t="shared" ca="1" si="28"/>
        <v>0</v>
      </c>
      <c r="BB52" s="21">
        <f t="shared" ca="1" si="28"/>
        <v>0</v>
      </c>
      <c r="BC52" s="21">
        <f t="shared" ca="1" si="28"/>
        <v>0</v>
      </c>
      <c r="BD52" s="21">
        <f t="shared" ca="1" si="28"/>
        <v>0</v>
      </c>
      <c r="BE52" s="21">
        <f t="shared" ca="1" si="28"/>
        <v>0</v>
      </c>
      <c r="BF52" s="21">
        <f t="shared" ca="1" si="28"/>
        <v>0</v>
      </c>
      <c r="BG52" s="21">
        <f t="shared" ca="1" si="28"/>
        <v>0</v>
      </c>
      <c r="BH52" s="21">
        <f t="shared" ca="1" si="28"/>
        <v>0</v>
      </c>
      <c r="BI52" s="21">
        <f t="shared" ca="1" si="28"/>
        <v>0</v>
      </c>
      <c r="BJ52" s="21">
        <f t="shared" ca="1" si="28"/>
        <v>0</v>
      </c>
      <c r="BK52" s="21">
        <f t="shared" ca="1" si="28"/>
        <v>0</v>
      </c>
      <c r="BL52" s="21">
        <f t="shared" ca="1" si="28"/>
        <v>0</v>
      </c>
      <c r="BM52" s="21">
        <f t="shared" ca="1" si="28"/>
        <v>0</v>
      </c>
      <c r="BN52" s="21">
        <f t="shared" ca="1" si="28"/>
        <v>0</v>
      </c>
      <c r="BO52" s="21">
        <f t="shared" ca="1" si="35"/>
        <v>0</v>
      </c>
      <c r="BP52" s="21">
        <f t="shared" ca="1" si="35"/>
        <v>0</v>
      </c>
      <c r="BQ52" s="21">
        <f t="shared" ca="1" si="35"/>
        <v>0</v>
      </c>
      <c r="BR52" s="21">
        <f t="shared" ca="1" si="35"/>
        <v>0</v>
      </c>
      <c r="BS52" s="21">
        <f t="shared" ca="1" si="35"/>
        <v>0</v>
      </c>
      <c r="BT52" s="21">
        <f t="shared" ca="1" si="35"/>
        <v>0</v>
      </c>
      <c r="BU52" s="21">
        <f t="shared" ca="1" si="35"/>
        <v>0</v>
      </c>
      <c r="BV52" s="21">
        <f t="shared" ca="1" si="35"/>
        <v>0</v>
      </c>
      <c r="BW52" s="21">
        <f t="shared" ca="1" si="35"/>
        <v>0</v>
      </c>
      <c r="BX52" s="21">
        <f t="shared" ca="1" si="32"/>
        <v>0</v>
      </c>
      <c r="BY52" s="21">
        <f t="shared" ca="1" si="32"/>
        <v>0</v>
      </c>
      <c r="BZ52" s="21">
        <f t="shared" ca="1" si="32"/>
        <v>0</v>
      </c>
      <c r="CA52" s="21">
        <f t="shared" ca="1" si="32"/>
        <v>0</v>
      </c>
      <c r="CB52" s="21">
        <f t="shared" ca="1" si="32"/>
        <v>0</v>
      </c>
      <c r="CC52" s="21">
        <f t="shared" ca="1" si="32"/>
        <v>0</v>
      </c>
      <c r="CD52" s="21">
        <f t="shared" ca="1" si="32"/>
        <v>0</v>
      </c>
      <c r="CE52" s="21">
        <f t="shared" ca="1" si="32"/>
        <v>0</v>
      </c>
      <c r="CF52" s="21">
        <f t="shared" ca="1" si="32"/>
        <v>0</v>
      </c>
      <c r="CG52" s="21">
        <f t="shared" ca="1" si="32"/>
        <v>0</v>
      </c>
      <c r="CH52" s="21">
        <f t="shared" ca="1" si="32"/>
        <v>0</v>
      </c>
      <c r="CI52" s="21">
        <f t="shared" ca="1" si="32"/>
        <v>0</v>
      </c>
      <c r="CJ52" s="22">
        <f t="shared" ca="1" si="25"/>
        <v>4260433451.5499992</v>
      </c>
      <c r="CK52" s="21">
        <f t="shared" ca="1" si="37"/>
        <v>0</v>
      </c>
      <c r="CL52" s="21">
        <f t="shared" ca="1" si="37"/>
        <v>0</v>
      </c>
      <c r="CM52" s="22">
        <f t="shared" ca="1" si="26"/>
        <v>1464210656.9899995</v>
      </c>
      <c r="CN52" s="21">
        <f t="shared" ca="1" si="38"/>
        <v>124276585.32084878</v>
      </c>
      <c r="CO52" s="21">
        <f t="shared" ca="1" si="38"/>
        <v>1339934071.6691508</v>
      </c>
      <c r="CP52" s="22">
        <f t="shared" ca="1" si="27"/>
        <v>2796222794.5599995</v>
      </c>
      <c r="CQ52" s="21">
        <f t="shared" ca="1" si="36"/>
        <v>650783831.63994503</v>
      </c>
      <c r="CR52" s="21">
        <f t="shared" ca="1" si="36"/>
        <v>2145438962.9200544</v>
      </c>
      <c r="CS52" s="21">
        <f t="shared" ca="1" si="36"/>
        <v>0</v>
      </c>
      <c r="CT52" s="21">
        <f t="shared" ca="1" si="36"/>
        <v>0</v>
      </c>
      <c r="CU52" s="21">
        <f t="shared" ca="1" si="36"/>
        <v>0</v>
      </c>
      <c r="CV52" s="22">
        <f t="shared" ca="1" si="39"/>
        <v>4260433451.5499992</v>
      </c>
    </row>
    <row r="53" spans="1:100" ht="12.75" customHeight="1" x14ac:dyDescent="0.3">
      <c r="A53" s="64" t="s">
        <v>238</v>
      </c>
      <c r="B53" s="20">
        <v>2001</v>
      </c>
      <c r="C53" s="65" t="s">
        <v>147</v>
      </c>
      <c r="D53" s="22">
        <f t="shared" ca="1" si="24"/>
        <v>0</v>
      </c>
      <c r="E53" s="21">
        <f t="shared" ca="1" si="33"/>
        <v>0</v>
      </c>
      <c r="F53" s="21">
        <f t="shared" ca="1" si="33"/>
        <v>0</v>
      </c>
      <c r="G53" s="21">
        <f t="shared" ca="1" si="33"/>
        <v>0</v>
      </c>
      <c r="H53" s="21">
        <f t="shared" ca="1" si="33"/>
        <v>0</v>
      </c>
      <c r="I53" s="21">
        <f t="shared" ca="1" si="33"/>
        <v>0</v>
      </c>
      <c r="J53" s="21">
        <f t="shared" ca="1" si="33"/>
        <v>0</v>
      </c>
      <c r="K53" s="21">
        <f t="shared" ca="1" si="33"/>
        <v>0</v>
      </c>
      <c r="L53" s="21">
        <f t="shared" ca="1" si="33"/>
        <v>0</v>
      </c>
      <c r="M53" s="21">
        <f t="shared" ca="1" si="33"/>
        <v>0</v>
      </c>
      <c r="N53" s="21">
        <f t="shared" ca="1" si="33"/>
        <v>0</v>
      </c>
      <c r="O53" s="21">
        <f t="shared" ca="1" si="33"/>
        <v>0</v>
      </c>
      <c r="P53" s="21">
        <f t="shared" ca="1" si="33"/>
        <v>0</v>
      </c>
      <c r="Q53" s="21">
        <f t="shared" ca="1" si="33"/>
        <v>0</v>
      </c>
      <c r="R53" s="21">
        <f t="shared" ca="1" si="33"/>
        <v>0</v>
      </c>
      <c r="S53" s="21">
        <f t="shared" ca="1" si="33"/>
        <v>0</v>
      </c>
      <c r="T53" s="21">
        <f t="shared" ca="1" si="33"/>
        <v>0</v>
      </c>
      <c r="U53" s="21">
        <f t="shared" ca="1" si="34"/>
        <v>0</v>
      </c>
      <c r="V53" s="21">
        <f t="shared" ca="1" si="34"/>
        <v>0</v>
      </c>
      <c r="W53" s="21">
        <f t="shared" ca="1" si="34"/>
        <v>0</v>
      </c>
      <c r="X53" s="21">
        <f t="shared" ca="1" si="34"/>
        <v>0</v>
      </c>
      <c r="Y53" s="21">
        <f t="shared" ca="1" si="34"/>
        <v>0</v>
      </c>
      <c r="Z53" s="21">
        <f t="shared" ca="1" si="34"/>
        <v>0</v>
      </c>
      <c r="AA53" s="21">
        <f t="shared" ca="1" si="34"/>
        <v>0</v>
      </c>
      <c r="AB53" s="21">
        <f t="shared" ca="1" si="34"/>
        <v>0</v>
      </c>
      <c r="AC53" s="21">
        <f t="shared" ca="1" si="34"/>
        <v>0</v>
      </c>
      <c r="AD53" s="21">
        <f t="shared" ca="1" si="34"/>
        <v>0</v>
      </c>
      <c r="AE53" s="21">
        <f t="shared" ca="1" si="34"/>
        <v>0</v>
      </c>
      <c r="AF53" s="21">
        <f t="shared" ca="1" si="34"/>
        <v>0</v>
      </c>
      <c r="AG53" s="21">
        <f t="shared" ca="1" si="34"/>
        <v>0</v>
      </c>
      <c r="AH53" s="21">
        <f t="shared" ca="1" si="34"/>
        <v>0</v>
      </c>
      <c r="AI53" s="21">
        <f t="shared" ca="1" si="34"/>
        <v>0</v>
      </c>
      <c r="AJ53" s="21">
        <f t="shared" ca="1" si="34"/>
        <v>0</v>
      </c>
      <c r="AK53" s="21">
        <f t="shared" ca="1" si="31"/>
        <v>0</v>
      </c>
      <c r="AL53" s="21">
        <f t="shared" ca="1" si="31"/>
        <v>0</v>
      </c>
      <c r="AM53" s="21">
        <f t="shared" ca="1" si="31"/>
        <v>0</v>
      </c>
      <c r="AN53" s="21">
        <f t="shared" ca="1" si="31"/>
        <v>0</v>
      </c>
      <c r="AO53" s="21">
        <f t="shared" ca="1" si="31"/>
        <v>0</v>
      </c>
      <c r="AP53" s="21">
        <f t="shared" ca="1" si="31"/>
        <v>0</v>
      </c>
      <c r="AQ53" s="21">
        <f t="shared" ca="1" si="31"/>
        <v>0</v>
      </c>
      <c r="AR53" s="21">
        <f t="shared" ca="1" si="31"/>
        <v>0</v>
      </c>
      <c r="AS53" s="21">
        <f t="shared" ca="1" si="31"/>
        <v>0</v>
      </c>
      <c r="AT53" s="21">
        <f t="shared" ca="1" si="31"/>
        <v>0</v>
      </c>
      <c r="AU53" s="21">
        <f t="shared" ca="1" si="31"/>
        <v>0</v>
      </c>
      <c r="AV53" s="21">
        <f t="shared" ca="1" si="31"/>
        <v>0</v>
      </c>
      <c r="AW53" s="21">
        <f t="shared" ca="1" si="31"/>
        <v>0</v>
      </c>
      <c r="AX53" s="21">
        <f t="shared" ca="1" si="31"/>
        <v>0</v>
      </c>
      <c r="AY53" s="21">
        <f t="shared" ca="1" si="31"/>
        <v>0</v>
      </c>
      <c r="AZ53" s="21">
        <f t="shared" ca="1" si="31"/>
        <v>0</v>
      </c>
      <c r="BA53" s="21">
        <f t="shared" ref="BA53:BP68" ca="1" si="40">IFERROR(INDIRECT("'"&amp;$B$2&amp;"'!"&amp;ADDRESS(MATCH($B53,INDIRECT("'"&amp;$B$2&amp;"'!$B$1:$B$1095"),0),MATCH(BA$5,INDIRECT("'"&amp;$B$2&amp;"'!5:5"),0))),0)</f>
        <v>0</v>
      </c>
      <c r="BB53" s="21">
        <f t="shared" ca="1" si="40"/>
        <v>0</v>
      </c>
      <c r="BC53" s="21">
        <f t="shared" ca="1" si="40"/>
        <v>0</v>
      </c>
      <c r="BD53" s="21">
        <f t="shared" ca="1" si="40"/>
        <v>0</v>
      </c>
      <c r="BE53" s="21">
        <f t="shared" ca="1" si="40"/>
        <v>0</v>
      </c>
      <c r="BF53" s="21">
        <f t="shared" ca="1" si="40"/>
        <v>0</v>
      </c>
      <c r="BG53" s="21">
        <f t="shared" ca="1" si="40"/>
        <v>0</v>
      </c>
      <c r="BH53" s="21">
        <f t="shared" ca="1" si="40"/>
        <v>0</v>
      </c>
      <c r="BI53" s="21">
        <f t="shared" ca="1" si="40"/>
        <v>0</v>
      </c>
      <c r="BJ53" s="21">
        <f t="shared" ca="1" si="40"/>
        <v>0</v>
      </c>
      <c r="BK53" s="21">
        <f t="shared" ca="1" si="40"/>
        <v>0</v>
      </c>
      <c r="BL53" s="21">
        <f t="shared" ca="1" si="40"/>
        <v>0</v>
      </c>
      <c r="BM53" s="21">
        <f t="shared" ca="1" si="40"/>
        <v>0</v>
      </c>
      <c r="BN53" s="21">
        <f t="shared" ca="1" si="40"/>
        <v>0</v>
      </c>
      <c r="BO53" s="21">
        <f t="shared" ca="1" si="40"/>
        <v>0</v>
      </c>
      <c r="BP53" s="21">
        <f t="shared" ca="1" si="40"/>
        <v>0</v>
      </c>
      <c r="BQ53" s="21">
        <f t="shared" ca="1" si="35"/>
        <v>0</v>
      </c>
      <c r="BR53" s="21">
        <f t="shared" ca="1" si="35"/>
        <v>0</v>
      </c>
      <c r="BS53" s="21">
        <f t="shared" ca="1" si="35"/>
        <v>0</v>
      </c>
      <c r="BT53" s="21">
        <f t="shared" ca="1" si="35"/>
        <v>0</v>
      </c>
      <c r="BU53" s="21">
        <f t="shared" ca="1" si="35"/>
        <v>0</v>
      </c>
      <c r="BV53" s="21">
        <f t="shared" ca="1" si="35"/>
        <v>0</v>
      </c>
      <c r="BW53" s="21">
        <f t="shared" ca="1" si="35"/>
        <v>0</v>
      </c>
      <c r="BX53" s="21">
        <f t="shared" ca="1" si="32"/>
        <v>0</v>
      </c>
      <c r="BY53" s="21">
        <f t="shared" ca="1" si="32"/>
        <v>0</v>
      </c>
      <c r="BZ53" s="21">
        <f t="shared" ca="1" si="32"/>
        <v>0</v>
      </c>
      <c r="CA53" s="21">
        <f t="shared" ca="1" si="32"/>
        <v>0</v>
      </c>
      <c r="CB53" s="21">
        <f t="shared" ca="1" si="32"/>
        <v>0</v>
      </c>
      <c r="CC53" s="21">
        <f t="shared" ca="1" si="32"/>
        <v>0</v>
      </c>
      <c r="CD53" s="21">
        <f t="shared" ca="1" si="32"/>
        <v>0</v>
      </c>
      <c r="CE53" s="21">
        <f t="shared" ca="1" si="32"/>
        <v>0</v>
      </c>
      <c r="CF53" s="21">
        <f t="shared" ca="1" si="32"/>
        <v>0</v>
      </c>
      <c r="CG53" s="21">
        <f t="shared" ca="1" si="32"/>
        <v>0</v>
      </c>
      <c r="CH53" s="21">
        <f t="shared" ca="1" si="32"/>
        <v>0</v>
      </c>
      <c r="CI53" s="21">
        <f t="shared" ca="1" si="32"/>
        <v>0</v>
      </c>
      <c r="CJ53" s="22">
        <f t="shared" ca="1" si="25"/>
        <v>7556304121.4413872</v>
      </c>
      <c r="CK53" s="21">
        <f t="shared" ca="1" si="37"/>
        <v>-4004.7700000000023</v>
      </c>
      <c r="CL53" s="21">
        <f t="shared" ca="1" si="37"/>
        <v>0</v>
      </c>
      <c r="CM53" s="22">
        <f t="shared" ca="1" si="26"/>
        <v>2816612917.1059484</v>
      </c>
      <c r="CN53" s="21">
        <f t="shared" ca="1" si="38"/>
        <v>5125054.8210000033</v>
      </c>
      <c r="CO53" s="21">
        <f t="shared" ca="1" si="38"/>
        <v>2811487862.2849483</v>
      </c>
      <c r="CP53" s="22">
        <f t="shared" ca="1" si="27"/>
        <v>4739695209.1054382</v>
      </c>
      <c r="CQ53" s="21">
        <f t="shared" ca="1" si="36"/>
        <v>12216066.250000002</v>
      </c>
      <c r="CR53" s="21">
        <f t="shared" ca="1" si="36"/>
        <v>4727479142.8554382</v>
      </c>
      <c r="CS53" s="21">
        <f t="shared" ca="1" si="36"/>
        <v>0</v>
      </c>
      <c r="CT53" s="21">
        <f t="shared" ca="1" si="36"/>
        <v>0</v>
      </c>
      <c r="CU53" s="21">
        <f t="shared" ca="1" si="36"/>
        <v>0</v>
      </c>
      <c r="CV53" s="22">
        <f t="shared" ca="1" si="9"/>
        <v>7556304121.4413872</v>
      </c>
    </row>
    <row r="54" spans="1:100" ht="12.75" customHeight="1" x14ac:dyDescent="0.3">
      <c r="A54" s="64" t="s">
        <v>240</v>
      </c>
      <c r="B54" s="20">
        <v>2002</v>
      </c>
      <c r="C54" s="65" t="s">
        <v>241</v>
      </c>
      <c r="D54" s="22">
        <f t="shared" ca="1" si="24"/>
        <v>0</v>
      </c>
      <c r="E54" s="21">
        <f t="shared" ca="1" si="33"/>
        <v>0</v>
      </c>
      <c r="F54" s="21">
        <f t="shared" ca="1" si="33"/>
        <v>0</v>
      </c>
      <c r="G54" s="21">
        <f t="shared" ca="1" si="33"/>
        <v>0</v>
      </c>
      <c r="H54" s="21">
        <f t="shared" ca="1" si="33"/>
        <v>0</v>
      </c>
      <c r="I54" s="21">
        <f t="shared" ca="1" si="33"/>
        <v>0</v>
      </c>
      <c r="J54" s="21">
        <f t="shared" ca="1" si="33"/>
        <v>0</v>
      </c>
      <c r="K54" s="21">
        <f t="shared" ca="1" si="33"/>
        <v>0</v>
      </c>
      <c r="L54" s="21">
        <f t="shared" ca="1" si="33"/>
        <v>0</v>
      </c>
      <c r="M54" s="21">
        <f t="shared" ca="1" si="33"/>
        <v>0</v>
      </c>
      <c r="N54" s="21">
        <f t="shared" ca="1" si="33"/>
        <v>0</v>
      </c>
      <c r="O54" s="21">
        <f t="shared" ca="1" si="33"/>
        <v>0</v>
      </c>
      <c r="P54" s="21">
        <f t="shared" ca="1" si="33"/>
        <v>0</v>
      </c>
      <c r="Q54" s="21">
        <f t="shared" ca="1" si="33"/>
        <v>0</v>
      </c>
      <c r="R54" s="21">
        <f t="shared" ca="1" si="33"/>
        <v>0</v>
      </c>
      <c r="S54" s="21">
        <f t="shared" ca="1" si="33"/>
        <v>0</v>
      </c>
      <c r="T54" s="21">
        <f t="shared" ref="O54:AD69" ca="1" si="41">IFERROR(INDIRECT("'"&amp;$B$2&amp;"'!"&amp;ADDRESS(MATCH($B54,INDIRECT("'"&amp;$B$2&amp;"'!$B$1:$B$1095"),0),MATCH(T$5,INDIRECT("'"&amp;$B$2&amp;"'!5:5"),0))),0)</f>
        <v>0</v>
      </c>
      <c r="U54" s="21">
        <f t="shared" ca="1" si="41"/>
        <v>0</v>
      </c>
      <c r="V54" s="21">
        <f t="shared" ca="1" si="41"/>
        <v>0</v>
      </c>
      <c r="W54" s="21">
        <f t="shared" ca="1" si="41"/>
        <v>0</v>
      </c>
      <c r="X54" s="21">
        <f t="shared" ca="1" si="41"/>
        <v>0</v>
      </c>
      <c r="Y54" s="21">
        <f t="shared" ca="1" si="34"/>
        <v>0</v>
      </c>
      <c r="Z54" s="21">
        <f t="shared" ca="1" si="34"/>
        <v>0</v>
      </c>
      <c r="AA54" s="21">
        <f t="shared" ca="1" si="34"/>
        <v>0</v>
      </c>
      <c r="AB54" s="21">
        <f t="shared" ca="1" si="34"/>
        <v>0</v>
      </c>
      <c r="AC54" s="21">
        <f t="shared" ca="1" si="34"/>
        <v>0</v>
      </c>
      <c r="AD54" s="21">
        <f t="shared" ca="1" si="34"/>
        <v>0</v>
      </c>
      <c r="AE54" s="21">
        <f t="shared" ca="1" si="34"/>
        <v>0</v>
      </c>
      <c r="AF54" s="21">
        <f t="shared" ca="1" si="34"/>
        <v>0</v>
      </c>
      <c r="AG54" s="21">
        <f t="shared" ca="1" si="34"/>
        <v>0</v>
      </c>
      <c r="AH54" s="21">
        <f t="shared" ca="1" si="34"/>
        <v>0</v>
      </c>
      <c r="AI54" s="21">
        <f t="shared" ca="1" si="34"/>
        <v>0</v>
      </c>
      <c r="AJ54" s="21">
        <f t="shared" ca="1" si="34"/>
        <v>0</v>
      </c>
      <c r="AK54" s="21">
        <f t="shared" ref="AK54:AZ69" ca="1" si="42">IFERROR(INDIRECT("'"&amp;$B$2&amp;"'!"&amp;ADDRESS(MATCH($B54,INDIRECT("'"&amp;$B$2&amp;"'!$B$1:$B$1095"),0),MATCH(AK$5,INDIRECT("'"&amp;$B$2&amp;"'!5:5"),0))),0)</f>
        <v>0</v>
      </c>
      <c r="AL54" s="21">
        <f t="shared" ca="1" si="42"/>
        <v>0</v>
      </c>
      <c r="AM54" s="21">
        <f t="shared" ca="1" si="42"/>
        <v>0</v>
      </c>
      <c r="AN54" s="21">
        <f t="shared" ca="1" si="42"/>
        <v>0</v>
      </c>
      <c r="AO54" s="21">
        <f t="shared" ca="1" si="42"/>
        <v>0</v>
      </c>
      <c r="AP54" s="21">
        <f t="shared" ca="1" si="42"/>
        <v>0</v>
      </c>
      <c r="AQ54" s="21">
        <f t="shared" ca="1" si="42"/>
        <v>0</v>
      </c>
      <c r="AR54" s="21">
        <f t="shared" ca="1" si="42"/>
        <v>0</v>
      </c>
      <c r="AS54" s="21">
        <f t="shared" ca="1" si="42"/>
        <v>0</v>
      </c>
      <c r="AT54" s="21">
        <f t="shared" ca="1" si="42"/>
        <v>0</v>
      </c>
      <c r="AU54" s="21">
        <f t="shared" ca="1" si="42"/>
        <v>0</v>
      </c>
      <c r="AV54" s="21">
        <f t="shared" ca="1" si="42"/>
        <v>0</v>
      </c>
      <c r="AW54" s="21">
        <f t="shared" ca="1" si="42"/>
        <v>0</v>
      </c>
      <c r="AX54" s="21">
        <f t="shared" ca="1" si="42"/>
        <v>0</v>
      </c>
      <c r="AY54" s="21">
        <f t="shared" ca="1" si="42"/>
        <v>0</v>
      </c>
      <c r="AZ54" s="21">
        <f t="shared" ca="1" si="42"/>
        <v>0</v>
      </c>
      <c r="BA54" s="21">
        <f t="shared" ca="1" si="40"/>
        <v>0</v>
      </c>
      <c r="BB54" s="21">
        <f t="shared" ca="1" si="40"/>
        <v>0</v>
      </c>
      <c r="BC54" s="21">
        <f t="shared" ca="1" si="40"/>
        <v>0</v>
      </c>
      <c r="BD54" s="21">
        <f t="shared" ca="1" si="40"/>
        <v>2599639.0299999714</v>
      </c>
      <c r="BE54" s="21">
        <f t="shared" ca="1" si="40"/>
        <v>0</v>
      </c>
      <c r="BF54" s="21">
        <f t="shared" ca="1" si="40"/>
        <v>0</v>
      </c>
      <c r="BG54" s="21">
        <f t="shared" ca="1" si="40"/>
        <v>0</v>
      </c>
      <c r="BH54" s="21">
        <f t="shared" ca="1" si="40"/>
        <v>0</v>
      </c>
      <c r="BI54" s="21">
        <f t="shared" ca="1" si="40"/>
        <v>0</v>
      </c>
      <c r="BJ54" s="21">
        <f t="shared" ca="1" si="40"/>
        <v>0</v>
      </c>
      <c r="BK54" s="21">
        <f t="shared" ca="1" si="40"/>
        <v>0</v>
      </c>
      <c r="BL54" s="21">
        <f t="shared" ca="1" si="40"/>
        <v>0</v>
      </c>
      <c r="BM54" s="21">
        <f t="shared" ca="1" si="40"/>
        <v>0</v>
      </c>
      <c r="BN54" s="21">
        <f t="shared" ca="1" si="40"/>
        <v>0</v>
      </c>
      <c r="BO54" s="21">
        <f t="shared" ca="1" si="40"/>
        <v>0</v>
      </c>
      <c r="BP54" s="21">
        <f t="shared" ca="1" si="40"/>
        <v>0</v>
      </c>
      <c r="BQ54" s="21">
        <f t="shared" ca="1" si="35"/>
        <v>0</v>
      </c>
      <c r="BR54" s="21">
        <f t="shared" ca="1" si="35"/>
        <v>0</v>
      </c>
      <c r="BS54" s="21">
        <f t="shared" ca="1" si="35"/>
        <v>0</v>
      </c>
      <c r="BT54" s="21">
        <f t="shared" ca="1" si="35"/>
        <v>0</v>
      </c>
      <c r="BU54" s="21">
        <f t="shared" ca="1" si="35"/>
        <v>0</v>
      </c>
      <c r="BV54" s="21">
        <f t="shared" ca="1" si="35"/>
        <v>0</v>
      </c>
      <c r="BW54" s="21">
        <f t="shared" ca="1" si="35"/>
        <v>0</v>
      </c>
      <c r="BX54" s="21">
        <f t="shared" ca="1" si="35"/>
        <v>0</v>
      </c>
      <c r="BY54" s="21">
        <f t="shared" ca="1" si="35"/>
        <v>0</v>
      </c>
      <c r="BZ54" s="21">
        <f t="shared" ca="1" si="35"/>
        <v>0</v>
      </c>
      <c r="CA54" s="21">
        <f t="shared" ca="1" si="35"/>
        <v>0</v>
      </c>
      <c r="CB54" s="21">
        <f t="shared" ca="1" si="35"/>
        <v>0</v>
      </c>
      <c r="CC54" s="21">
        <f t="shared" ca="1" si="35"/>
        <v>0</v>
      </c>
      <c r="CD54" s="21">
        <f t="shared" ca="1" si="35"/>
        <v>0</v>
      </c>
      <c r="CE54" s="21">
        <f t="shared" ca="1" si="35"/>
        <v>0</v>
      </c>
      <c r="CF54" s="21">
        <f t="shared" ref="CF54:CI69" ca="1" si="43">IFERROR(INDIRECT("'"&amp;$B$2&amp;"'!"&amp;ADDRESS(MATCH($B54,INDIRECT("'"&amp;$B$2&amp;"'!$B$1:$B$1095"),0),MATCH(CF$5,INDIRECT("'"&amp;$B$2&amp;"'!5:5"),0))),0)</f>
        <v>0</v>
      </c>
      <c r="CG54" s="21">
        <f t="shared" ca="1" si="43"/>
        <v>0</v>
      </c>
      <c r="CH54" s="21">
        <f t="shared" ca="1" si="43"/>
        <v>0</v>
      </c>
      <c r="CI54" s="21">
        <f t="shared" ca="1" si="43"/>
        <v>363.48571428571427</v>
      </c>
      <c r="CJ54" s="22">
        <f t="shared" ca="1" si="25"/>
        <v>0</v>
      </c>
      <c r="CK54" s="21">
        <f t="shared" ca="1" si="37"/>
        <v>0</v>
      </c>
      <c r="CL54" s="21">
        <f t="shared" ca="1" si="37"/>
        <v>0</v>
      </c>
      <c r="CM54" s="22">
        <f t="shared" ca="1" si="26"/>
        <v>0</v>
      </c>
      <c r="CN54" s="21">
        <f t="shared" ca="1" si="38"/>
        <v>0</v>
      </c>
      <c r="CO54" s="21">
        <f t="shared" ca="1" si="38"/>
        <v>0</v>
      </c>
      <c r="CP54" s="22">
        <f t="shared" ca="1" si="27"/>
        <v>0</v>
      </c>
      <c r="CQ54" s="21">
        <f t="shared" ca="1" si="36"/>
        <v>0</v>
      </c>
      <c r="CR54" s="21">
        <f t="shared" ca="1" si="36"/>
        <v>0</v>
      </c>
      <c r="CS54" s="21">
        <f t="shared" ca="1" si="36"/>
        <v>0</v>
      </c>
      <c r="CT54" s="21">
        <f t="shared" ca="1" si="36"/>
        <v>0</v>
      </c>
      <c r="CU54" s="21">
        <f t="shared" ca="1" si="36"/>
        <v>0</v>
      </c>
      <c r="CV54" s="22">
        <f t="shared" ca="1" si="9"/>
        <v>2600002.515714257</v>
      </c>
    </row>
    <row r="55" spans="1:100" ht="12.75" customHeight="1" x14ac:dyDescent="0.3">
      <c r="A55" s="64" t="s">
        <v>243</v>
      </c>
      <c r="B55" s="20">
        <v>2005</v>
      </c>
      <c r="C55" s="65" t="s">
        <v>241</v>
      </c>
      <c r="D55" s="22">
        <f t="shared" ca="1" si="24"/>
        <v>0</v>
      </c>
      <c r="E55" s="21">
        <f t="shared" ref="E55:T70" ca="1" si="44">IFERROR(INDIRECT("'"&amp;$B$2&amp;"'!"&amp;ADDRESS(MATCH($B55,INDIRECT("'"&amp;$B$2&amp;"'!$B$1:$B$1095"),0),MATCH(E$5,INDIRECT("'"&amp;$B$2&amp;"'!5:5"),0))),0)</f>
        <v>0</v>
      </c>
      <c r="F55" s="21">
        <f t="shared" ca="1" si="44"/>
        <v>0</v>
      </c>
      <c r="G55" s="21">
        <f t="shared" ca="1" si="44"/>
        <v>0</v>
      </c>
      <c r="H55" s="21">
        <f t="shared" ca="1" si="44"/>
        <v>0</v>
      </c>
      <c r="I55" s="21">
        <f t="shared" ca="1" si="44"/>
        <v>0</v>
      </c>
      <c r="J55" s="21">
        <f t="shared" ca="1" si="44"/>
        <v>0</v>
      </c>
      <c r="K55" s="21">
        <f t="shared" ca="1" si="44"/>
        <v>0</v>
      </c>
      <c r="L55" s="21">
        <f t="shared" ca="1" si="44"/>
        <v>0</v>
      </c>
      <c r="M55" s="21">
        <f t="shared" ca="1" si="44"/>
        <v>0</v>
      </c>
      <c r="N55" s="21">
        <f t="shared" ca="1" si="44"/>
        <v>0</v>
      </c>
      <c r="O55" s="21">
        <f t="shared" ca="1" si="41"/>
        <v>0</v>
      </c>
      <c r="P55" s="21">
        <f t="shared" ca="1" si="41"/>
        <v>0</v>
      </c>
      <c r="Q55" s="21">
        <f t="shared" ca="1" si="41"/>
        <v>0</v>
      </c>
      <c r="R55" s="21">
        <f t="shared" ca="1" si="41"/>
        <v>0</v>
      </c>
      <c r="S55" s="21">
        <f t="shared" ca="1" si="41"/>
        <v>0</v>
      </c>
      <c r="T55" s="21">
        <f t="shared" ca="1" si="41"/>
        <v>0</v>
      </c>
      <c r="U55" s="21">
        <f t="shared" ca="1" si="41"/>
        <v>0</v>
      </c>
      <c r="V55" s="21">
        <f t="shared" ca="1" si="41"/>
        <v>0</v>
      </c>
      <c r="W55" s="21">
        <f t="shared" ca="1" si="41"/>
        <v>0</v>
      </c>
      <c r="X55" s="21">
        <f t="shared" ca="1" si="41"/>
        <v>0</v>
      </c>
      <c r="Y55" s="21">
        <f t="shared" ca="1" si="41"/>
        <v>0</v>
      </c>
      <c r="Z55" s="21">
        <f t="shared" ca="1" si="41"/>
        <v>0</v>
      </c>
      <c r="AA55" s="21">
        <f t="shared" ca="1" si="41"/>
        <v>0</v>
      </c>
      <c r="AB55" s="21">
        <f t="shared" ca="1" si="41"/>
        <v>0</v>
      </c>
      <c r="AC55" s="21">
        <f t="shared" ca="1" si="41"/>
        <v>0</v>
      </c>
      <c r="AD55" s="21">
        <f t="shared" ca="1" si="41"/>
        <v>0</v>
      </c>
      <c r="AE55" s="21">
        <f t="shared" ref="AE55:AT70" ca="1" si="45">IFERROR(INDIRECT("'"&amp;$B$2&amp;"'!"&amp;ADDRESS(MATCH($B55,INDIRECT("'"&amp;$B$2&amp;"'!$B$1:$B$1095"),0),MATCH(AE$5,INDIRECT("'"&amp;$B$2&amp;"'!5:5"),0))),0)</f>
        <v>0</v>
      </c>
      <c r="AF55" s="21">
        <f t="shared" ca="1" si="45"/>
        <v>0</v>
      </c>
      <c r="AG55" s="21">
        <f t="shared" ca="1" si="45"/>
        <v>0</v>
      </c>
      <c r="AH55" s="21">
        <f t="shared" ca="1" si="45"/>
        <v>0</v>
      </c>
      <c r="AI55" s="21">
        <f t="shared" ca="1" si="45"/>
        <v>0</v>
      </c>
      <c r="AJ55" s="21">
        <f t="shared" ca="1" si="45"/>
        <v>0</v>
      </c>
      <c r="AK55" s="21">
        <f t="shared" ca="1" si="45"/>
        <v>0</v>
      </c>
      <c r="AL55" s="21">
        <f t="shared" ca="1" si="45"/>
        <v>0</v>
      </c>
      <c r="AM55" s="21">
        <f t="shared" ca="1" si="45"/>
        <v>0</v>
      </c>
      <c r="AN55" s="21">
        <f t="shared" ca="1" si="45"/>
        <v>0</v>
      </c>
      <c r="AO55" s="21">
        <f t="shared" ca="1" si="45"/>
        <v>0</v>
      </c>
      <c r="AP55" s="21">
        <f t="shared" ca="1" si="45"/>
        <v>0</v>
      </c>
      <c r="AQ55" s="21">
        <f t="shared" ca="1" si="45"/>
        <v>0</v>
      </c>
      <c r="AR55" s="21">
        <f t="shared" ca="1" si="45"/>
        <v>0</v>
      </c>
      <c r="AS55" s="21">
        <f t="shared" ca="1" si="42"/>
        <v>0</v>
      </c>
      <c r="AT55" s="21">
        <f t="shared" ca="1" si="42"/>
        <v>0</v>
      </c>
      <c r="AU55" s="21">
        <f t="shared" ca="1" si="42"/>
        <v>0</v>
      </c>
      <c r="AV55" s="21">
        <f t="shared" ca="1" si="42"/>
        <v>0</v>
      </c>
      <c r="AW55" s="21">
        <f t="shared" ca="1" si="42"/>
        <v>0</v>
      </c>
      <c r="AX55" s="21">
        <f t="shared" ca="1" si="42"/>
        <v>0</v>
      </c>
      <c r="AY55" s="21">
        <f t="shared" ca="1" si="42"/>
        <v>0</v>
      </c>
      <c r="AZ55" s="21">
        <f t="shared" ca="1" si="42"/>
        <v>0</v>
      </c>
      <c r="BA55" s="21">
        <f t="shared" ca="1" si="40"/>
        <v>0</v>
      </c>
      <c r="BB55" s="21">
        <f t="shared" ca="1" si="40"/>
        <v>0</v>
      </c>
      <c r="BC55" s="21">
        <f t="shared" ca="1" si="40"/>
        <v>0</v>
      </c>
      <c r="BD55" s="21">
        <f t="shared" ca="1" si="40"/>
        <v>375329.45999999734</v>
      </c>
      <c r="BE55" s="21">
        <f t="shared" ca="1" si="40"/>
        <v>0</v>
      </c>
      <c r="BF55" s="21">
        <f t="shared" ca="1" si="40"/>
        <v>0</v>
      </c>
      <c r="BG55" s="21">
        <f t="shared" ca="1" si="40"/>
        <v>0</v>
      </c>
      <c r="BH55" s="21">
        <f t="shared" ca="1" si="40"/>
        <v>0</v>
      </c>
      <c r="BI55" s="21">
        <f t="shared" ca="1" si="40"/>
        <v>0</v>
      </c>
      <c r="BJ55" s="21">
        <f t="shared" ca="1" si="40"/>
        <v>0</v>
      </c>
      <c r="BK55" s="21">
        <f t="shared" ca="1" si="40"/>
        <v>0</v>
      </c>
      <c r="BL55" s="21">
        <f t="shared" ca="1" si="40"/>
        <v>0</v>
      </c>
      <c r="BM55" s="21">
        <f t="shared" ca="1" si="40"/>
        <v>0</v>
      </c>
      <c r="BN55" s="21">
        <f t="shared" ca="1" si="40"/>
        <v>0</v>
      </c>
      <c r="BO55" s="21">
        <f t="shared" ca="1" si="40"/>
        <v>0</v>
      </c>
      <c r="BP55" s="21">
        <f t="shared" ca="1" si="40"/>
        <v>0</v>
      </c>
      <c r="BQ55" s="21">
        <f t="shared" ref="BQ55:CF70" ca="1" si="46">IFERROR(INDIRECT("'"&amp;$B$2&amp;"'!"&amp;ADDRESS(MATCH($B55,INDIRECT("'"&amp;$B$2&amp;"'!$B$1:$B$1095"),0),MATCH(BQ$5,INDIRECT("'"&amp;$B$2&amp;"'!5:5"),0))),0)</f>
        <v>0</v>
      </c>
      <c r="BR55" s="21">
        <f t="shared" ca="1" si="46"/>
        <v>0</v>
      </c>
      <c r="BS55" s="21">
        <f t="shared" ca="1" si="46"/>
        <v>0</v>
      </c>
      <c r="BT55" s="21">
        <f t="shared" ca="1" si="46"/>
        <v>0</v>
      </c>
      <c r="BU55" s="21">
        <f t="shared" ca="1" si="46"/>
        <v>0</v>
      </c>
      <c r="BV55" s="21">
        <f t="shared" ca="1" si="46"/>
        <v>0</v>
      </c>
      <c r="BW55" s="21">
        <f t="shared" ca="1" si="46"/>
        <v>0</v>
      </c>
      <c r="BX55" s="21">
        <f t="shared" ca="1" si="46"/>
        <v>0</v>
      </c>
      <c r="BY55" s="21">
        <f t="shared" ca="1" si="46"/>
        <v>0</v>
      </c>
      <c r="BZ55" s="21">
        <f t="shared" ca="1" si="46"/>
        <v>0</v>
      </c>
      <c r="CA55" s="21">
        <f t="shared" ca="1" si="46"/>
        <v>0</v>
      </c>
      <c r="CB55" s="21">
        <f t="shared" ca="1" si="46"/>
        <v>0</v>
      </c>
      <c r="CC55" s="21">
        <f t="shared" ca="1" si="46"/>
        <v>0</v>
      </c>
      <c r="CD55" s="21">
        <f t="shared" ca="1" si="46"/>
        <v>0</v>
      </c>
      <c r="CE55" s="21">
        <f t="shared" ca="1" si="46"/>
        <v>0</v>
      </c>
      <c r="CF55" s="21">
        <f t="shared" ca="1" si="46"/>
        <v>0</v>
      </c>
      <c r="CG55" s="21">
        <f t="shared" ca="1" si="43"/>
        <v>0</v>
      </c>
      <c r="CH55" s="21">
        <f t="shared" ca="1" si="43"/>
        <v>0</v>
      </c>
      <c r="CI55" s="21">
        <f t="shared" ca="1" si="43"/>
        <v>0</v>
      </c>
      <c r="CJ55" s="22">
        <f t="shared" ca="1" si="25"/>
        <v>413039359.53999996</v>
      </c>
      <c r="CK55" s="21">
        <f t="shared" ca="1" si="37"/>
        <v>0</v>
      </c>
      <c r="CL55" s="21">
        <f t="shared" ca="1" si="37"/>
        <v>1350</v>
      </c>
      <c r="CM55" s="22">
        <f t="shared" ca="1" si="26"/>
        <v>379301650.06999999</v>
      </c>
      <c r="CN55" s="21">
        <f t="shared" ca="1" si="38"/>
        <v>564817.04</v>
      </c>
      <c r="CO55" s="21">
        <f t="shared" ca="1" si="38"/>
        <v>378736833.02999997</v>
      </c>
      <c r="CP55" s="22">
        <f t="shared" ca="1" si="27"/>
        <v>33736359.469999999</v>
      </c>
      <c r="CQ55" s="21">
        <f t="shared" ref="CQ55:CU70" ca="1" si="47">IFERROR(INDIRECT("'"&amp;$B$2&amp;"'!"&amp;ADDRESS(MATCH($B55,INDIRECT("'"&amp;$B$2&amp;"'!$B$1:$B$1095"),0),MATCH(CQ$5,INDIRECT("'"&amp;$B$2&amp;"'!5:5"),0))),0)</f>
        <v>11661486.700000001</v>
      </c>
      <c r="CR55" s="21">
        <f t="shared" ca="1" si="47"/>
        <v>22074872.77</v>
      </c>
      <c r="CS55" s="21">
        <f t="shared" ca="1" si="47"/>
        <v>13209022.449999999</v>
      </c>
      <c r="CT55" s="21">
        <f t="shared" ca="1" si="47"/>
        <v>0</v>
      </c>
      <c r="CU55" s="21">
        <f t="shared" ca="1" si="47"/>
        <v>0</v>
      </c>
      <c r="CV55" s="22">
        <f t="shared" ca="1" si="9"/>
        <v>426623711.44999993</v>
      </c>
    </row>
    <row r="56" spans="1:100" ht="12.75" customHeight="1" x14ac:dyDescent="0.3">
      <c r="A56" s="64" t="s">
        <v>245</v>
      </c>
      <c r="B56" s="20">
        <v>2006</v>
      </c>
      <c r="C56" s="65" t="s">
        <v>246</v>
      </c>
      <c r="D56" s="22">
        <f t="shared" ca="1" si="24"/>
        <v>0</v>
      </c>
      <c r="E56" s="21">
        <f t="shared" ca="1" si="44"/>
        <v>0</v>
      </c>
      <c r="F56" s="21">
        <f t="shared" ca="1" si="44"/>
        <v>0</v>
      </c>
      <c r="G56" s="21">
        <f t="shared" ca="1" si="44"/>
        <v>0</v>
      </c>
      <c r="H56" s="21">
        <f t="shared" ca="1" si="44"/>
        <v>0</v>
      </c>
      <c r="I56" s="21">
        <f t="shared" ca="1" si="44"/>
        <v>0</v>
      </c>
      <c r="J56" s="21">
        <f t="shared" ca="1" si="44"/>
        <v>0</v>
      </c>
      <c r="K56" s="21">
        <f t="shared" ca="1" si="44"/>
        <v>0</v>
      </c>
      <c r="L56" s="21">
        <f t="shared" ca="1" si="44"/>
        <v>0</v>
      </c>
      <c r="M56" s="21">
        <f t="shared" ca="1" si="44"/>
        <v>0</v>
      </c>
      <c r="N56" s="21">
        <f t="shared" ca="1" si="44"/>
        <v>0</v>
      </c>
      <c r="O56" s="21">
        <f t="shared" ca="1" si="41"/>
        <v>0</v>
      </c>
      <c r="P56" s="21">
        <f t="shared" ca="1" si="41"/>
        <v>0</v>
      </c>
      <c r="Q56" s="21">
        <f t="shared" ca="1" si="41"/>
        <v>0</v>
      </c>
      <c r="R56" s="21">
        <f t="shared" ca="1" si="41"/>
        <v>0</v>
      </c>
      <c r="S56" s="21">
        <f t="shared" ca="1" si="41"/>
        <v>0</v>
      </c>
      <c r="T56" s="21">
        <f t="shared" ca="1" si="41"/>
        <v>0</v>
      </c>
      <c r="U56" s="21">
        <f t="shared" ca="1" si="41"/>
        <v>0</v>
      </c>
      <c r="V56" s="21">
        <f t="shared" ca="1" si="41"/>
        <v>0</v>
      </c>
      <c r="W56" s="21">
        <f t="shared" ca="1" si="41"/>
        <v>0</v>
      </c>
      <c r="X56" s="21">
        <f t="shared" ca="1" si="41"/>
        <v>0</v>
      </c>
      <c r="Y56" s="21">
        <f t="shared" ca="1" si="41"/>
        <v>0</v>
      </c>
      <c r="Z56" s="21">
        <f t="shared" ca="1" si="41"/>
        <v>0</v>
      </c>
      <c r="AA56" s="21">
        <f t="shared" ca="1" si="41"/>
        <v>0</v>
      </c>
      <c r="AB56" s="21">
        <f t="shared" ca="1" si="41"/>
        <v>0</v>
      </c>
      <c r="AC56" s="21">
        <f t="shared" ca="1" si="41"/>
        <v>0</v>
      </c>
      <c r="AD56" s="21">
        <f t="shared" ca="1" si="41"/>
        <v>0</v>
      </c>
      <c r="AE56" s="21">
        <f t="shared" ca="1" si="45"/>
        <v>0</v>
      </c>
      <c r="AF56" s="21">
        <f t="shared" ca="1" si="45"/>
        <v>0</v>
      </c>
      <c r="AG56" s="21">
        <f t="shared" ca="1" si="45"/>
        <v>0</v>
      </c>
      <c r="AH56" s="21">
        <f t="shared" ca="1" si="45"/>
        <v>0</v>
      </c>
      <c r="AI56" s="21">
        <f t="shared" ca="1" si="45"/>
        <v>0</v>
      </c>
      <c r="AJ56" s="21">
        <f t="shared" ca="1" si="45"/>
        <v>0</v>
      </c>
      <c r="AK56" s="21">
        <f t="shared" ca="1" si="45"/>
        <v>0</v>
      </c>
      <c r="AL56" s="21">
        <f t="shared" ca="1" si="45"/>
        <v>0</v>
      </c>
      <c r="AM56" s="21">
        <f t="shared" ca="1" si="45"/>
        <v>0</v>
      </c>
      <c r="AN56" s="21">
        <f t="shared" ca="1" si="45"/>
        <v>0</v>
      </c>
      <c r="AO56" s="21">
        <f t="shared" ca="1" si="45"/>
        <v>0</v>
      </c>
      <c r="AP56" s="21">
        <f t="shared" ca="1" si="45"/>
        <v>0</v>
      </c>
      <c r="AQ56" s="21">
        <f t="shared" ca="1" si="45"/>
        <v>0</v>
      </c>
      <c r="AR56" s="21">
        <f t="shared" ca="1" si="45"/>
        <v>0</v>
      </c>
      <c r="AS56" s="21">
        <f t="shared" ca="1" si="42"/>
        <v>0</v>
      </c>
      <c r="AT56" s="21">
        <f t="shared" ca="1" si="42"/>
        <v>0</v>
      </c>
      <c r="AU56" s="21">
        <f t="shared" ca="1" si="42"/>
        <v>0</v>
      </c>
      <c r="AV56" s="21">
        <f t="shared" ca="1" si="42"/>
        <v>0</v>
      </c>
      <c r="AW56" s="21">
        <f t="shared" ca="1" si="42"/>
        <v>0</v>
      </c>
      <c r="AX56" s="21">
        <f t="shared" ca="1" si="42"/>
        <v>0</v>
      </c>
      <c r="AY56" s="21">
        <f t="shared" ca="1" si="42"/>
        <v>0</v>
      </c>
      <c r="AZ56" s="21">
        <f t="shared" ca="1" si="42"/>
        <v>0</v>
      </c>
      <c r="BA56" s="21">
        <f t="shared" ca="1" si="40"/>
        <v>0</v>
      </c>
      <c r="BB56" s="21">
        <f t="shared" ca="1" si="40"/>
        <v>0</v>
      </c>
      <c r="BC56" s="21">
        <f t="shared" ca="1" si="40"/>
        <v>0</v>
      </c>
      <c r="BD56" s="21">
        <f t="shared" ca="1" si="40"/>
        <v>76.19</v>
      </c>
      <c r="BE56" s="21">
        <f t="shared" ca="1" si="40"/>
        <v>0</v>
      </c>
      <c r="BF56" s="21">
        <f t="shared" ca="1" si="40"/>
        <v>0</v>
      </c>
      <c r="BG56" s="21">
        <f t="shared" ca="1" si="40"/>
        <v>0</v>
      </c>
      <c r="BH56" s="21">
        <f t="shared" ca="1" si="40"/>
        <v>0</v>
      </c>
      <c r="BI56" s="21">
        <f t="shared" ca="1" si="40"/>
        <v>0</v>
      </c>
      <c r="BJ56" s="21">
        <f t="shared" ca="1" si="40"/>
        <v>0</v>
      </c>
      <c r="BK56" s="21">
        <f t="shared" ca="1" si="40"/>
        <v>0</v>
      </c>
      <c r="BL56" s="21">
        <f t="shared" ca="1" si="40"/>
        <v>0</v>
      </c>
      <c r="BM56" s="21">
        <f t="shared" ca="1" si="40"/>
        <v>0</v>
      </c>
      <c r="BN56" s="21">
        <f t="shared" ca="1" si="40"/>
        <v>0</v>
      </c>
      <c r="BO56" s="21">
        <f t="shared" ca="1" si="40"/>
        <v>0</v>
      </c>
      <c r="BP56" s="21">
        <f t="shared" ca="1" si="40"/>
        <v>0</v>
      </c>
      <c r="BQ56" s="21">
        <f t="shared" ca="1" si="46"/>
        <v>0</v>
      </c>
      <c r="BR56" s="21">
        <f t="shared" ca="1" si="46"/>
        <v>0</v>
      </c>
      <c r="BS56" s="21">
        <f t="shared" ca="1" si="46"/>
        <v>0</v>
      </c>
      <c r="BT56" s="21">
        <f t="shared" ca="1" si="46"/>
        <v>0</v>
      </c>
      <c r="BU56" s="21">
        <f t="shared" ca="1" si="46"/>
        <v>0</v>
      </c>
      <c r="BV56" s="21">
        <f t="shared" ca="1" si="46"/>
        <v>0</v>
      </c>
      <c r="BW56" s="21">
        <f t="shared" ca="1" si="46"/>
        <v>0</v>
      </c>
      <c r="BX56" s="21">
        <f t="shared" ca="1" si="46"/>
        <v>0</v>
      </c>
      <c r="BY56" s="21">
        <f t="shared" ca="1" si="46"/>
        <v>0</v>
      </c>
      <c r="BZ56" s="21">
        <f t="shared" ca="1" si="46"/>
        <v>0</v>
      </c>
      <c r="CA56" s="21">
        <f t="shared" ca="1" si="46"/>
        <v>0</v>
      </c>
      <c r="CB56" s="21">
        <f t="shared" ca="1" si="46"/>
        <v>0</v>
      </c>
      <c r="CC56" s="21">
        <f t="shared" ca="1" si="46"/>
        <v>0</v>
      </c>
      <c r="CD56" s="21">
        <f t="shared" ca="1" si="46"/>
        <v>0</v>
      </c>
      <c r="CE56" s="21">
        <f t="shared" ca="1" si="46"/>
        <v>0</v>
      </c>
      <c r="CF56" s="21">
        <f t="shared" ca="1" si="46"/>
        <v>0</v>
      </c>
      <c r="CG56" s="21">
        <f t="shared" ca="1" si="43"/>
        <v>0</v>
      </c>
      <c r="CH56" s="21">
        <f t="shared" ca="1" si="43"/>
        <v>0</v>
      </c>
      <c r="CI56" s="21">
        <f t="shared" ca="1" si="43"/>
        <v>0</v>
      </c>
      <c r="CJ56" s="22">
        <f t="shared" ca="1" si="25"/>
        <v>-11106.76</v>
      </c>
      <c r="CK56" s="21">
        <f t="shared" ca="1" si="37"/>
        <v>0</v>
      </c>
      <c r="CL56" s="21">
        <f t="shared" ca="1" si="37"/>
        <v>0</v>
      </c>
      <c r="CM56" s="22">
        <f t="shared" ca="1" si="26"/>
        <v>-11106.76</v>
      </c>
      <c r="CN56" s="21">
        <f t="shared" ca="1" si="38"/>
        <v>0</v>
      </c>
      <c r="CO56" s="21">
        <f t="shared" ca="1" si="38"/>
        <v>-11106.76</v>
      </c>
      <c r="CP56" s="22">
        <f t="shared" ca="1" si="27"/>
        <v>0</v>
      </c>
      <c r="CQ56" s="21">
        <f t="shared" ca="1" si="47"/>
        <v>0</v>
      </c>
      <c r="CR56" s="21">
        <f t="shared" ca="1" si="47"/>
        <v>0</v>
      </c>
      <c r="CS56" s="21">
        <f t="shared" ca="1" si="47"/>
        <v>0</v>
      </c>
      <c r="CT56" s="21">
        <f t="shared" ca="1" si="47"/>
        <v>0</v>
      </c>
      <c r="CU56" s="21">
        <f t="shared" ca="1" si="47"/>
        <v>0</v>
      </c>
      <c r="CV56" s="22">
        <f t="shared" ca="1" si="9"/>
        <v>-11030.57</v>
      </c>
    </row>
    <row r="57" spans="1:100" ht="12.75" customHeight="1" x14ac:dyDescent="0.3">
      <c r="A57" s="64" t="s">
        <v>248</v>
      </c>
      <c r="B57" s="20">
        <v>2007</v>
      </c>
      <c r="C57" s="65" t="s">
        <v>241</v>
      </c>
      <c r="D57" s="22">
        <f t="shared" ca="1" si="24"/>
        <v>0</v>
      </c>
      <c r="E57" s="21">
        <f t="shared" ca="1" si="44"/>
        <v>0</v>
      </c>
      <c r="F57" s="21">
        <f t="shared" ca="1" si="44"/>
        <v>0</v>
      </c>
      <c r="G57" s="21">
        <f t="shared" ca="1" si="44"/>
        <v>0</v>
      </c>
      <c r="H57" s="21">
        <f t="shared" ca="1" si="44"/>
        <v>0</v>
      </c>
      <c r="I57" s="21">
        <f t="shared" ca="1" si="44"/>
        <v>0</v>
      </c>
      <c r="J57" s="21">
        <f t="shared" ca="1" si="44"/>
        <v>0</v>
      </c>
      <c r="K57" s="21">
        <f t="shared" ca="1" si="44"/>
        <v>0</v>
      </c>
      <c r="L57" s="21">
        <f t="shared" ca="1" si="44"/>
        <v>0</v>
      </c>
      <c r="M57" s="21">
        <f t="shared" ca="1" si="44"/>
        <v>0</v>
      </c>
      <c r="N57" s="21">
        <f t="shared" ca="1" si="44"/>
        <v>0</v>
      </c>
      <c r="O57" s="21">
        <f t="shared" ca="1" si="41"/>
        <v>0</v>
      </c>
      <c r="P57" s="21">
        <f t="shared" ca="1" si="41"/>
        <v>0</v>
      </c>
      <c r="Q57" s="21">
        <f t="shared" ca="1" si="41"/>
        <v>0</v>
      </c>
      <c r="R57" s="21">
        <f t="shared" ca="1" si="41"/>
        <v>0</v>
      </c>
      <c r="S57" s="21">
        <f t="shared" ca="1" si="41"/>
        <v>0</v>
      </c>
      <c r="T57" s="21">
        <f t="shared" ca="1" si="41"/>
        <v>0</v>
      </c>
      <c r="U57" s="21">
        <f t="shared" ca="1" si="41"/>
        <v>0</v>
      </c>
      <c r="V57" s="21">
        <f t="shared" ca="1" si="41"/>
        <v>0</v>
      </c>
      <c r="W57" s="21">
        <f t="shared" ca="1" si="41"/>
        <v>0</v>
      </c>
      <c r="X57" s="21">
        <f t="shared" ca="1" si="41"/>
        <v>0</v>
      </c>
      <c r="Y57" s="21">
        <f t="shared" ca="1" si="41"/>
        <v>0</v>
      </c>
      <c r="Z57" s="21">
        <f t="shared" ca="1" si="41"/>
        <v>0</v>
      </c>
      <c r="AA57" s="21">
        <f t="shared" ca="1" si="41"/>
        <v>0</v>
      </c>
      <c r="AB57" s="21">
        <f t="shared" ca="1" si="41"/>
        <v>0</v>
      </c>
      <c r="AC57" s="21">
        <f t="shared" ca="1" si="41"/>
        <v>0</v>
      </c>
      <c r="AD57" s="21">
        <f t="shared" ca="1" si="41"/>
        <v>0</v>
      </c>
      <c r="AE57" s="21">
        <f t="shared" ca="1" si="45"/>
        <v>0</v>
      </c>
      <c r="AF57" s="21">
        <f t="shared" ca="1" si="45"/>
        <v>0</v>
      </c>
      <c r="AG57" s="21">
        <f t="shared" ca="1" si="45"/>
        <v>0</v>
      </c>
      <c r="AH57" s="21">
        <f t="shared" ca="1" si="45"/>
        <v>0</v>
      </c>
      <c r="AI57" s="21">
        <f t="shared" ca="1" si="45"/>
        <v>0</v>
      </c>
      <c r="AJ57" s="21">
        <f t="shared" ca="1" si="45"/>
        <v>0</v>
      </c>
      <c r="AK57" s="21">
        <f t="shared" ca="1" si="45"/>
        <v>0</v>
      </c>
      <c r="AL57" s="21">
        <f t="shared" ca="1" si="45"/>
        <v>0</v>
      </c>
      <c r="AM57" s="21">
        <f t="shared" ca="1" si="45"/>
        <v>0</v>
      </c>
      <c r="AN57" s="21">
        <f t="shared" ca="1" si="45"/>
        <v>0</v>
      </c>
      <c r="AO57" s="21">
        <f t="shared" ca="1" si="45"/>
        <v>0</v>
      </c>
      <c r="AP57" s="21">
        <f t="shared" ca="1" si="45"/>
        <v>0</v>
      </c>
      <c r="AQ57" s="21">
        <f t="shared" ca="1" si="45"/>
        <v>0</v>
      </c>
      <c r="AR57" s="21">
        <f t="shared" ca="1" si="45"/>
        <v>0</v>
      </c>
      <c r="AS57" s="21">
        <f t="shared" ca="1" si="42"/>
        <v>0</v>
      </c>
      <c r="AT57" s="21">
        <f t="shared" ca="1" si="42"/>
        <v>0</v>
      </c>
      <c r="AU57" s="21">
        <f t="shared" ca="1" si="42"/>
        <v>0</v>
      </c>
      <c r="AV57" s="21">
        <f t="shared" ca="1" si="42"/>
        <v>0</v>
      </c>
      <c r="AW57" s="21">
        <f t="shared" ca="1" si="42"/>
        <v>0</v>
      </c>
      <c r="AX57" s="21">
        <f t="shared" ca="1" si="42"/>
        <v>0</v>
      </c>
      <c r="AY57" s="21">
        <f t="shared" ca="1" si="42"/>
        <v>0</v>
      </c>
      <c r="AZ57" s="21">
        <f t="shared" ca="1" si="42"/>
        <v>0</v>
      </c>
      <c r="BA57" s="21">
        <f t="shared" ca="1" si="40"/>
        <v>0</v>
      </c>
      <c r="BB57" s="21">
        <f t="shared" ca="1" si="40"/>
        <v>0</v>
      </c>
      <c r="BC57" s="21">
        <f t="shared" ca="1" si="40"/>
        <v>0</v>
      </c>
      <c r="BD57" s="21">
        <f t="shared" ca="1" si="40"/>
        <v>0</v>
      </c>
      <c r="BE57" s="21">
        <f t="shared" ca="1" si="40"/>
        <v>0</v>
      </c>
      <c r="BF57" s="21">
        <f t="shared" ca="1" si="40"/>
        <v>0</v>
      </c>
      <c r="BG57" s="21">
        <f t="shared" ca="1" si="40"/>
        <v>0</v>
      </c>
      <c r="BH57" s="21">
        <f t="shared" ca="1" si="40"/>
        <v>0</v>
      </c>
      <c r="BI57" s="21">
        <f t="shared" ca="1" si="40"/>
        <v>0</v>
      </c>
      <c r="BJ57" s="21">
        <f t="shared" ca="1" si="40"/>
        <v>0</v>
      </c>
      <c r="BK57" s="21">
        <f t="shared" ca="1" si="40"/>
        <v>0</v>
      </c>
      <c r="BL57" s="21">
        <f t="shared" ca="1" si="40"/>
        <v>0</v>
      </c>
      <c r="BM57" s="21">
        <f t="shared" ca="1" si="40"/>
        <v>0</v>
      </c>
      <c r="BN57" s="21">
        <f t="shared" ca="1" si="40"/>
        <v>0</v>
      </c>
      <c r="BO57" s="21">
        <f t="shared" ca="1" si="40"/>
        <v>0</v>
      </c>
      <c r="BP57" s="21">
        <f t="shared" ca="1" si="40"/>
        <v>0</v>
      </c>
      <c r="BQ57" s="21">
        <f t="shared" ca="1" si="46"/>
        <v>0</v>
      </c>
      <c r="BR57" s="21">
        <f t="shared" ca="1" si="46"/>
        <v>0</v>
      </c>
      <c r="BS57" s="21">
        <f t="shared" ca="1" si="46"/>
        <v>0</v>
      </c>
      <c r="BT57" s="21">
        <f t="shared" ca="1" si="46"/>
        <v>0</v>
      </c>
      <c r="BU57" s="21">
        <f t="shared" ca="1" si="46"/>
        <v>0</v>
      </c>
      <c r="BV57" s="21">
        <f t="shared" ca="1" si="46"/>
        <v>0</v>
      </c>
      <c r="BW57" s="21">
        <f t="shared" ca="1" si="46"/>
        <v>0</v>
      </c>
      <c r="BX57" s="21">
        <f t="shared" ca="1" si="46"/>
        <v>0</v>
      </c>
      <c r="BY57" s="21">
        <f t="shared" ca="1" si="46"/>
        <v>0</v>
      </c>
      <c r="BZ57" s="21">
        <f t="shared" ca="1" si="46"/>
        <v>0</v>
      </c>
      <c r="CA57" s="21">
        <f t="shared" ca="1" si="46"/>
        <v>0</v>
      </c>
      <c r="CB57" s="21">
        <f t="shared" ca="1" si="46"/>
        <v>0</v>
      </c>
      <c r="CC57" s="21">
        <f t="shared" ca="1" si="46"/>
        <v>0</v>
      </c>
      <c r="CD57" s="21">
        <f t="shared" ca="1" si="46"/>
        <v>0</v>
      </c>
      <c r="CE57" s="21">
        <f t="shared" ca="1" si="46"/>
        <v>0</v>
      </c>
      <c r="CF57" s="21">
        <f t="shared" ca="1" si="46"/>
        <v>0</v>
      </c>
      <c r="CG57" s="21">
        <f t="shared" ca="1" si="43"/>
        <v>0</v>
      </c>
      <c r="CH57" s="21">
        <f t="shared" ca="1" si="43"/>
        <v>0</v>
      </c>
      <c r="CI57" s="21">
        <f t="shared" ca="1" si="43"/>
        <v>0</v>
      </c>
      <c r="CJ57" s="22">
        <f t="shared" ca="1" si="25"/>
        <v>0</v>
      </c>
      <c r="CK57" s="21">
        <f t="shared" ca="1" si="37"/>
        <v>0</v>
      </c>
      <c r="CL57" s="21">
        <f t="shared" ca="1" si="37"/>
        <v>0</v>
      </c>
      <c r="CM57" s="22">
        <f t="shared" ca="1" si="26"/>
        <v>0</v>
      </c>
      <c r="CN57" s="21">
        <f t="shared" ca="1" si="38"/>
        <v>0</v>
      </c>
      <c r="CO57" s="21">
        <f t="shared" ca="1" si="38"/>
        <v>0</v>
      </c>
      <c r="CP57" s="22">
        <f t="shared" ca="1" si="27"/>
        <v>0</v>
      </c>
      <c r="CQ57" s="21">
        <f t="shared" ca="1" si="47"/>
        <v>0</v>
      </c>
      <c r="CR57" s="21">
        <f t="shared" ca="1" si="47"/>
        <v>0</v>
      </c>
      <c r="CS57" s="21">
        <f t="shared" ca="1" si="47"/>
        <v>0</v>
      </c>
      <c r="CT57" s="21">
        <f t="shared" ca="1" si="47"/>
        <v>0</v>
      </c>
      <c r="CU57" s="21">
        <f t="shared" ca="1" si="47"/>
        <v>0</v>
      </c>
      <c r="CV57" s="22">
        <f t="shared" ref="CV57" ca="1" si="48">+D57+SUM(H57:CJ57)+SUM(CS57:CU57)</f>
        <v>0</v>
      </c>
    </row>
    <row r="58" spans="1:100" ht="12.75" customHeight="1" x14ac:dyDescent="0.3">
      <c r="A58" s="64" t="s">
        <v>250</v>
      </c>
      <c r="B58" s="20">
        <v>2008</v>
      </c>
      <c r="C58" s="65" t="s">
        <v>241</v>
      </c>
      <c r="D58" s="22">
        <f t="shared" ca="1" si="24"/>
        <v>0</v>
      </c>
      <c r="E58" s="21">
        <f t="shared" ca="1" si="44"/>
        <v>0</v>
      </c>
      <c r="F58" s="21">
        <f t="shared" ca="1" si="44"/>
        <v>0</v>
      </c>
      <c r="G58" s="21">
        <f t="shared" ca="1" si="44"/>
        <v>0</v>
      </c>
      <c r="H58" s="21">
        <f t="shared" ca="1" si="44"/>
        <v>0</v>
      </c>
      <c r="I58" s="21">
        <f t="shared" ca="1" si="44"/>
        <v>0</v>
      </c>
      <c r="J58" s="21">
        <f t="shared" ca="1" si="44"/>
        <v>0</v>
      </c>
      <c r="K58" s="21">
        <f t="shared" ca="1" si="44"/>
        <v>0</v>
      </c>
      <c r="L58" s="21">
        <f t="shared" ca="1" si="44"/>
        <v>0</v>
      </c>
      <c r="M58" s="21">
        <f t="shared" ca="1" si="44"/>
        <v>0</v>
      </c>
      <c r="N58" s="21">
        <f t="shared" ca="1" si="44"/>
        <v>0</v>
      </c>
      <c r="O58" s="21">
        <f t="shared" ca="1" si="41"/>
        <v>0</v>
      </c>
      <c r="P58" s="21">
        <f t="shared" ca="1" si="41"/>
        <v>0</v>
      </c>
      <c r="Q58" s="21">
        <f t="shared" ca="1" si="41"/>
        <v>0</v>
      </c>
      <c r="R58" s="21">
        <f t="shared" ca="1" si="41"/>
        <v>0</v>
      </c>
      <c r="S58" s="21">
        <f t="shared" ca="1" si="41"/>
        <v>0</v>
      </c>
      <c r="T58" s="21">
        <f t="shared" ca="1" si="41"/>
        <v>0</v>
      </c>
      <c r="U58" s="21">
        <f t="shared" ca="1" si="41"/>
        <v>0</v>
      </c>
      <c r="V58" s="21">
        <f t="shared" ca="1" si="41"/>
        <v>0</v>
      </c>
      <c r="W58" s="21">
        <f t="shared" ca="1" si="41"/>
        <v>0</v>
      </c>
      <c r="X58" s="21">
        <f t="shared" ca="1" si="41"/>
        <v>0</v>
      </c>
      <c r="Y58" s="21">
        <f t="shared" ca="1" si="41"/>
        <v>0</v>
      </c>
      <c r="Z58" s="21">
        <f t="shared" ca="1" si="41"/>
        <v>0</v>
      </c>
      <c r="AA58" s="21">
        <f t="shared" ca="1" si="41"/>
        <v>0</v>
      </c>
      <c r="AB58" s="21">
        <f t="shared" ca="1" si="41"/>
        <v>0</v>
      </c>
      <c r="AC58" s="21">
        <f t="shared" ca="1" si="41"/>
        <v>0</v>
      </c>
      <c r="AD58" s="21">
        <f t="shared" ca="1" si="41"/>
        <v>0</v>
      </c>
      <c r="AE58" s="21">
        <f t="shared" ca="1" si="45"/>
        <v>0</v>
      </c>
      <c r="AF58" s="21">
        <f t="shared" ca="1" si="45"/>
        <v>0</v>
      </c>
      <c r="AG58" s="21">
        <f t="shared" ca="1" si="45"/>
        <v>0</v>
      </c>
      <c r="AH58" s="21">
        <f t="shared" ca="1" si="45"/>
        <v>0</v>
      </c>
      <c r="AI58" s="21">
        <f t="shared" ca="1" si="45"/>
        <v>0</v>
      </c>
      <c r="AJ58" s="21">
        <f t="shared" ca="1" si="45"/>
        <v>0</v>
      </c>
      <c r="AK58" s="21">
        <f t="shared" ca="1" si="45"/>
        <v>0</v>
      </c>
      <c r="AL58" s="21">
        <f t="shared" ca="1" si="45"/>
        <v>0</v>
      </c>
      <c r="AM58" s="21">
        <f t="shared" ca="1" si="45"/>
        <v>0</v>
      </c>
      <c r="AN58" s="21">
        <f t="shared" ca="1" si="45"/>
        <v>0</v>
      </c>
      <c r="AO58" s="21">
        <f t="shared" ca="1" si="45"/>
        <v>0</v>
      </c>
      <c r="AP58" s="21">
        <f t="shared" ca="1" si="45"/>
        <v>0</v>
      </c>
      <c r="AQ58" s="21">
        <f t="shared" ca="1" si="45"/>
        <v>0</v>
      </c>
      <c r="AR58" s="21">
        <f t="shared" ca="1" si="45"/>
        <v>0</v>
      </c>
      <c r="AS58" s="21">
        <f t="shared" ca="1" si="42"/>
        <v>0</v>
      </c>
      <c r="AT58" s="21">
        <f t="shared" ca="1" si="42"/>
        <v>0</v>
      </c>
      <c r="AU58" s="21">
        <f t="shared" ca="1" si="42"/>
        <v>0</v>
      </c>
      <c r="AV58" s="21">
        <f t="shared" ca="1" si="42"/>
        <v>0</v>
      </c>
      <c r="AW58" s="21">
        <f t="shared" ca="1" si="42"/>
        <v>0</v>
      </c>
      <c r="AX58" s="21">
        <f t="shared" ca="1" si="42"/>
        <v>0</v>
      </c>
      <c r="AY58" s="21">
        <f t="shared" ca="1" si="42"/>
        <v>0</v>
      </c>
      <c r="AZ58" s="21">
        <f t="shared" ca="1" si="42"/>
        <v>0</v>
      </c>
      <c r="BA58" s="21">
        <f t="shared" ca="1" si="40"/>
        <v>0</v>
      </c>
      <c r="BB58" s="21">
        <f t="shared" ca="1" si="40"/>
        <v>0</v>
      </c>
      <c r="BC58" s="21">
        <f t="shared" ca="1" si="40"/>
        <v>0</v>
      </c>
      <c r="BD58" s="21">
        <f t="shared" ca="1" si="40"/>
        <v>0</v>
      </c>
      <c r="BE58" s="21">
        <f t="shared" ca="1" si="40"/>
        <v>0</v>
      </c>
      <c r="BF58" s="21">
        <f t="shared" ca="1" si="40"/>
        <v>0</v>
      </c>
      <c r="BG58" s="21">
        <f t="shared" ca="1" si="40"/>
        <v>0</v>
      </c>
      <c r="BH58" s="21">
        <f t="shared" ca="1" si="40"/>
        <v>0</v>
      </c>
      <c r="BI58" s="21">
        <f t="shared" ca="1" si="40"/>
        <v>0</v>
      </c>
      <c r="BJ58" s="21">
        <f t="shared" ca="1" si="40"/>
        <v>0</v>
      </c>
      <c r="BK58" s="21">
        <f t="shared" ca="1" si="40"/>
        <v>0</v>
      </c>
      <c r="BL58" s="21">
        <f t="shared" ca="1" si="40"/>
        <v>0</v>
      </c>
      <c r="BM58" s="21">
        <f t="shared" ca="1" si="40"/>
        <v>0</v>
      </c>
      <c r="BN58" s="21">
        <f t="shared" ca="1" si="40"/>
        <v>0</v>
      </c>
      <c r="BO58" s="21">
        <f t="shared" ca="1" si="40"/>
        <v>0</v>
      </c>
      <c r="BP58" s="21">
        <f t="shared" ca="1" si="40"/>
        <v>0</v>
      </c>
      <c r="BQ58" s="21">
        <f t="shared" ca="1" si="46"/>
        <v>0</v>
      </c>
      <c r="BR58" s="21">
        <f t="shared" ca="1" si="46"/>
        <v>0</v>
      </c>
      <c r="BS58" s="21">
        <f t="shared" ca="1" si="46"/>
        <v>0</v>
      </c>
      <c r="BT58" s="21">
        <f t="shared" ca="1" si="46"/>
        <v>0</v>
      </c>
      <c r="BU58" s="21">
        <f t="shared" ca="1" si="46"/>
        <v>0</v>
      </c>
      <c r="BV58" s="21">
        <f t="shared" ca="1" si="46"/>
        <v>0</v>
      </c>
      <c r="BW58" s="21">
        <f t="shared" ca="1" si="46"/>
        <v>0</v>
      </c>
      <c r="BX58" s="21">
        <f t="shared" ca="1" si="46"/>
        <v>0</v>
      </c>
      <c r="BY58" s="21">
        <f t="shared" ca="1" si="46"/>
        <v>0</v>
      </c>
      <c r="BZ58" s="21">
        <f t="shared" ca="1" si="46"/>
        <v>0</v>
      </c>
      <c r="CA58" s="21">
        <f t="shared" ca="1" si="46"/>
        <v>0</v>
      </c>
      <c r="CB58" s="21">
        <f t="shared" ca="1" si="46"/>
        <v>0</v>
      </c>
      <c r="CC58" s="21">
        <f t="shared" ca="1" si="46"/>
        <v>0</v>
      </c>
      <c r="CD58" s="21">
        <f t="shared" ca="1" si="46"/>
        <v>0</v>
      </c>
      <c r="CE58" s="21">
        <f t="shared" ca="1" si="46"/>
        <v>0</v>
      </c>
      <c r="CF58" s="21">
        <f t="shared" ca="1" si="46"/>
        <v>0</v>
      </c>
      <c r="CG58" s="21">
        <f t="shared" ca="1" si="43"/>
        <v>0</v>
      </c>
      <c r="CH58" s="21">
        <f t="shared" ca="1" si="43"/>
        <v>0</v>
      </c>
      <c r="CI58" s="21">
        <f t="shared" ca="1" si="43"/>
        <v>0</v>
      </c>
      <c r="CJ58" s="22">
        <f t="shared" ca="1" si="25"/>
        <v>0</v>
      </c>
      <c r="CK58" s="21">
        <f t="shared" ref="CK58:CL72" ca="1" si="49">IFERROR(INDIRECT("'"&amp;$B$2&amp;"'!"&amp;ADDRESS(MATCH($B58,INDIRECT("'"&amp;$B$2&amp;"'!$B$1:$B$1095"),0),MATCH(CK$5,INDIRECT("'"&amp;$B$2&amp;"'!5:5"),0))),0)</f>
        <v>0</v>
      </c>
      <c r="CL58" s="21">
        <f t="shared" ca="1" si="49"/>
        <v>0</v>
      </c>
      <c r="CM58" s="22">
        <f t="shared" ca="1" si="26"/>
        <v>0</v>
      </c>
      <c r="CN58" s="21">
        <f t="shared" ref="CN58:CO72" ca="1" si="50">IFERROR(INDIRECT("'"&amp;$B$2&amp;"'!"&amp;ADDRESS(MATCH($B58,INDIRECT("'"&amp;$B$2&amp;"'!$B$1:$B$1095"),0),MATCH(CN$5,INDIRECT("'"&amp;$B$2&amp;"'!5:5"),0))),0)</f>
        <v>0</v>
      </c>
      <c r="CO58" s="21">
        <f t="shared" ca="1" si="50"/>
        <v>0</v>
      </c>
      <c r="CP58" s="22">
        <f t="shared" ca="1" si="27"/>
        <v>0</v>
      </c>
      <c r="CQ58" s="21">
        <f t="shared" ca="1" si="47"/>
        <v>0</v>
      </c>
      <c r="CR58" s="21">
        <f t="shared" ca="1" si="47"/>
        <v>0</v>
      </c>
      <c r="CS58" s="21">
        <f t="shared" ca="1" si="47"/>
        <v>0</v>
      </c>
      <c r="CT58" s="21">
        <f t="shared" ca="1" si="47"/>
        <v>0</v>
      </c>
      <c r="CU58" s="21">
        <f t="shared" ca="1" si="47"/>
        <v>0</v>
      </c>
      <c r="CV58" s="22">
        <f t="shared" ref="CV58:CV72" ca="1" si="51">+D58+SUM(H58:CJ58)+SUM(CS58:CU58)</f>
        <v>0</v>
      </c>
    </row>
    <row r="59" spans="1:100" ht="12.75" customHeight="1" x14ac:dyDescent="0.3">
      <c r="A59" s="64" t="s">
        <v>252</v>
      </c>
      <c r="B59" s="20">
        <v>3001</v>
      </c>
      <c r="C59" s="65" t="s">
        <v>246</v>
      </c>
      <c r="D59" s="22">
        <f t="shared" ca="1" si="24"/>
        <v>0</v>
      </c>
      <c r="E59" s="21">
        <f t="shared" ca="1" si="44"/>
        <v>0</v>
      </c>
      <c r="F59" s="21">
        <f t="shared" ca="1" si="44"/>
        <v>0</v>
      </c>
      <c r="G59" s="21">
        <f t="shared" ca="1" si="44"/>
        <v>0</v>
      </c>
      <c r="H59" s="21">
        <f t="shared" ca="1" si="44"/>
        <v>0</v>
      </c>
      <c r="I59" s="21">
        <f t="shared" ca="1" si="44"/>
        <v>0</v>
      </c>
      <c r="J59" s="21">
        <f t="shared" ca="1" si="44"/>
        <v>0</v>
      </c>
      <c r="K59" s="21">
        <f t="shared" ca="1" si="44"/>
        <v>0</v>
      </c>
      <c r="L59" s="21">
        <f t="shared" ca="1" si="44"/>
        <v>0</v>
      </c>
      <c r="M59" s="21">
        <f t="shared" ca="1" si="44"/>
        <v>0</v>
      </c>
      <c r="N59" s="21">
        <f t="shared" ca="1" si="44"/>
        <v>0</v>
      </c>
      <c r="O59" s="21">
        <f t="shared" ca="1" si="41"/>
        <v>0</v>
      </c>
      <c r="P59" s="21">
        <f t="shared" ca="1" si="41"/>
        <v>0</v>
      </c>
      <c r="Q59" s="21">
        <f t="shared" ca="1" si="41"/>
        <v>0</v>
      </c>
      <c r="R59" s="21">
        <f t="shared" ca="1" si="41"/>
        <v>0</v>
      </c>
      <c r="S59" s="21">
        <f t="shared" ca="1" si="41"/>
        <v>0</v>
      </c>
      <c r="T59" s="21">
        <f t="shared" ca="1" si="41"/>
        <v>0</v>
      </c>
      <c r="U59" s="21">
        <f t="shared" ca="1" si="41"/>
        <v>0</v>
      </c>
      <c r="V59" s="21">
        <f t="shared" ca="1" si="41"/>
        <v>0</v>
      </c>
      <c r="W59" s="21">
        <f t="shared" ca="1" si="41"/>
        <v>0</v>
      </c>
      <c r="X59" s="21">
        <f t="shared" ca="1" si="41"/>
        <v>0</v>
      </c>
      <c r="Y59" s="21">
        <f t="shared" ca="1" si="41"/>
        <v>0</v>
      </c>
      <c r="Z59" s="21">
        <f t="shared" ca="1" si="41"/>
        <v>0</v>
      </c>
      <c r="AA59" s="21">
        <f t="shared" ca="1" si="41"/>
        <v>0</v>
      </c>
      <c r="AB59" s="21">
        <f t="shared" ca="1" si="41"/>
        <v>0</v>
      </c>
      <c r="AC59" s="21">
        <f t="shared" ca="1" si="41"/>
        <v>0</v>
      </c>
      <c r="AD59" s="21">
        <f t="shared" ca="1" si="41"/>
        <v>0</v>
      </c>
      <c r="AE59" s="21">
        <f t="shared" ca="1" si="45"/>
        <v>0</v>
      </c>
      <c r="AF59" s="21">
        <f t="shared" ca="1" si="45"/>
        <v>0</v>
      </c>
      <c r="AG59" s="21">
        <f t="shared" ca="1" si="45"/>
        <v>0</v>
      </c>
      <c r="AH59" s="21">
        <f t="shared" ca="1" si="45"/>
        <v>0</v>
      </c>
      <c r="AI59" s="21">
        <f t="shared" ca="1" si="45"/>
        <v>0</v>
      </c>
      <c r="AJ59" s="21">
        <f t="shared" ca="1" si="45"/>
        <v>0</v>
      </c>
      <c r="AK59" s="21">
        <f t="shared" ca="1" si="45"/>
        <v>0</v>
      </c>
      <c r="AL59" s="21">
        <f t="shared" ca="1" si="45"/>
        <v>0</v>
      </c>
      <c r="AM59" s="21">
        <f t="shared" ca="1" si="45"/>
        <v>0</v>
      </c>
      <c r="AN59" s="21">
        <f t="shared" ca="1" si="45"/>
        <v>0</v>
      </c>
      <c r="AO59" s="21">
        <f t="shared" ca="1" si="45"/>
        <v>0</v>
      </c>
      <c r="AP59" s="21">
        <f t="shared" ca="1" si="45"/>
        <v>0</v>
      </c>
      <c r="AQ59" s="21">
        <f t="shared" ca="1" si="45"/>
        <v>0</v>
      </c>
      <c r="AR59" s="21">
        <f t="shared" ca="1" si="45"/>
        <v>0</v>
      </c>
      <c r="AS59" s="21">
        <f t="shared" ca="1" si="42"/>
        <v>0</v>
      </c>
      <c r="AT59" s="21">
        <f t="shared" ca="1" si="42"/>
        <v>0</v>
      </c>
      <c r="AU59" s="21">
        <f t="shared" ca="1" si="42"/>
        <v>0</v>
      </c>
      <c r="AV59" s="21">
        <f t="shared" ca="1" si="42"/>
        <v>0</v>
      </c>
      <c r="AW59" s="21">
        <f t="shared" ca="1" si="42"/>
        <v>0</v>
      </c>
      <c r="AX59" s="21">
        <f t="shared" ca="1" si="42"/>
        <v>0</v>
      </c>
      <c r="AY59" s="21">
        <f t="shared" ca="1" si="42"/>
        <v>0</v>
      </c>
      <c r="AZ59" s="21">
        <f t="shared" ca="1" si="42"/>
        <v>0</v>
      </c>
      <c r="BA59" s="21">
        <f t="shared" ca="1" si="40"/>
        <v>0</v>
      </c>
      <c r="BB59" s="21">
        <f t="shared" ca="1" si="40"/>
        <v>0</v>
      </c>
      <c r="BC59" s="21">
        <f t="shared" ca="1" si="40"/>
        <v>0</v>
      </c>
      <c r="BD59" s="21">
        <f t="shared" ca="1" si="40"/>
        <v>0</v>
      </c>
      <c r="BE59" s="21">
        <f t="shared" ca="1" si="40"/>
        <v>0</v>
      </c>
      <c r="BF59" s="21">
        <f t="shared" ca="1" si="40"/>
        <v>0</v>
      </c>
      <c r="BG59" s="21">
        <f t="shared" ca="1" si="40"/>
        <v>0</v>
      </c>
      <c r="BH59" s="21">
        <f t="shared" ca="1" si="40"/>
        <v>0</v>
      </c>
      <c r="BI59" s="21">
        <f t="shared" ca="1" si="40"/>
        <v>0</v>
      </c>
      <c r="BJ59" s="21">
        <f t="shared" ca="1" si="40"/>
        <v>0</v>
      </c>
      <c r="BK59" s="21">
        <f t="shared" ca="1" si="40"/>
        <v>0</v>
      </c>
      <c r="BL59" s="21">
        <f t="shared" ca="1" si="40"/>
        <v>0</v>
      </c>
      <c r="BM59" s="21">
        <f t="shared" ca="1" si="40"/>
        <v>0</v>
      </c>
      <c r="BN59" s="21">
        <f t="shared" ca="1" si="40"/>
        <v>0</v>
      </c>
      <c r="BO59" s="21">
        <f t="shared" ca="1" si="40"/>
        <v>0</v>
      </c>
      <c r="BP59" s="21">
        <f t="shared" ca="1" si="40"/>
        <v>0</v>
      </c>
      <c r="BQ59" s="21">
        <f t="shared" ca="1" si="46"/>
        <v>0</v>
      </c>
      <c r="BR59" s="21">
        <f t="shared" ca="1" si="46"/>
        <v>0</v>
      </c>
      <c r="BS59" s="21">
        <f t="shared" ca="1" si="46"/>
        <v>0</v>
      </c>
      <c r="BT59" s="21">
        <f t="shared" ca="1" si="46"/>
        <v>0</v>
      </c>
      <c r="BU59" s="21">
        <f t="shared" ca="1" si="46"/>
        <v>0</v>
      </c>
      <c r="BV59" s="21">
        <f t="shared" ca="1" si="46"/>
        <v>0</v>
      </c>
      <c r="BW59" s="21">
        <f t="shared" ca="1" si="46"/>
        <v>0</v>
      </c>
      <c r="BX59" s="21">
        <f t="shared" ca="1" si="46"/>
        <v>0</v>
      </c>
      <c r="BY59" s="21">
        <f t="shared" ca="1" si="46"/>
        <v>0</v>
      </c>
      <c r="BZ59" s="21">
        <f t="shared" ca="1" si="46"/>
        <v>0</v>
      </c>
      <c r="CA59" s="21">
        <f t="shared" ca="1" si="46"/>
        <v>0</v>
      </c>
      <c r="CB59" s="21">
        <f t="shared" ca="1" si="46"/>
        <v>0</v>
      </c>
      <c r="CC59" s="21">
        <f t="shared" ca="1" si="46"/>
        <v>0</v>
      </c>
      <c r="CD59" s="21">
        <f t="shared" ca="1" si="46"/>
        <v>0</v>
      </c>
      <c r="CE59" s="21">
        <f t="shared" ca="1" si="46"/>
        <v>0</v>
      </c>
      <c r="CF59" s="21">
        <f t="shared" ca="1" si="46"/>
        <v>0</v>
      </c>
      <c r="CG59" s="21">
        <f t="shared" ca="1" si="43"/>
        <v>0</v>
      </c>
      <c r="CH59" s="21">
        <f t="shared" ca="1" si="43"/>
        <v>0</v>
      </c>
      <c r="CI59" s="21">
        <f t="shared" ca="1" si="43"/>
        <v>0</v>
      </c>
      <c r="CJ59" s="22">
        <f t="shared" ca="1" si="25"/>
        <v>174529472.29050002</v>
      </c>
      <c r="CK59" s="21">
        <f t="shared" ca="1" si="49"/>
        <v>0</v>
      </c>
      <c r="CL59" s="21">
        <f t="shared" ca="1" si="49"/>
        <v>0</v>
      </c>
      <c r="CM59" s="22">
        <f t="shared" ca="1" si="26"/>
        <v>0</v>
      </c>
      <c r="CN59" s="21">
        <f t="shared" ca="1" si="50"/>
        <v>0</v>
      </c>
      <c r="CO59" s="21">
        <f t="shared" ca="1" si="50"/>
        <v>0</v>
      </c>
      <c r="CP59" s="22">
        <f t="shared" ca="1" si="27"/>
        <v>174529472.29050002</v>
      </c>
      <c r="CQ59" s="21">
        <f t="shared" ca="1" si="47"/>
        <v>0</v>
      </c>
      <c r="CR59" s="21">
        <f t="shared" ca="1" si="47"/>
        <v>174529472.29050002</v>
      </c>
      <c r="CS59" s="21">
        <f t="shared" ca="1" si="47"/>
        <v>0</v>
      </c>
      <c r="CT59" s="21">
        <f t="shared" ca="1" si="47"/>
        <v>0</v>
      </c>
      <c r="CU59" s="21">
        <f t="shared" ca="1" si="47"/>
        <v>0</v>
      </c>
      <c r="CV59" s="22">
        <f t="shared" ca="1" si="51"/>
        <v>174529472.29050002</v>
      </c>
    </row>
    <row r="60" spans="1:100" ht="12.75" customHeight="1" x14ac:dyDescent="0.3">
      <c r="A60" s="64" t="s">
        <v>254</v>
      </c>
      <c r="B60" s="20">
        <v>3002</v>
      </c>
      <c r="C60" s="65" t="s">
        <v>246</v>
      </c>
      <c r="D60" s="22">
        <f t="shared" ca="1" si="24"/>
        <v>0</v>
      </c>
      <c r="E60" s="21">
        <f t="shared" ca="1" si="44"/>
        <v>0</v>
      </c>
      <c r="F60" s="21">
        <f t="shared" ca="1" si="44"/>
        <v>0</v>
      </c>
      <c r="G60" s="21">
        <f t="shared" ca="1" si="44"/>
        <v>0</v>
      </c>
      <c r="H60" s="21">
        <f t="shared" ca="1" si="44"/>
        <v>0</v>
      </c>
      <c r="I60" s="21">
        <f t="shared" ca="1" si="44"/>
        <v>0</v>
      </c>
      <c r="J60" s="21">
        <f t="shared" ca="1" si="44"/>
        <v>0</v>
      </c>
      <c r="K60" s="21">
        <f t="shared" ca="1" si="44"/>
        <v>0</v>
      </c>
      <c r="L60" s="21">
        <f t="shared" ca="1" si="44"/>
        <v>0</v>
      </c>
      <c r="M60" s="21">
        <f t="shared" ca="1" si="44"/>
        <v>0</v>
      </c>
      <c r="N60" s="21">
        <f t="shared" ca="1" si="44"/>
        <v>0</v>
      </c>
      <c r="O60" s="21">
        <f t="shared" ca="1" si="41"/>
        <v>0</v>
      </c>
      <c r="P60" s="21">
        <f t="shared" ca="1" si="41"/>
        <v>0</v>
      </c>
      <c r="Q60" s="21">
        <f t="shared" ca="1" si="41"/>
        <v>0</v>
      </c>
      <c r="R60" s="21">
        <f t="shared" ca="1" si="41"/>
        <v>0</v>
      </c>
      <c r="S60" s="21">
        <f t="shared" ca="1" si="41"/>
        <v>0</v>
      </c>
      <c r="T60" s="21">
        <f t="shared" ca="1" si="41"/>
        <v>0</v>
      </c>
      <c r="U60" s="21">
        <f t="shared" ca="1" si="41"/>
        <v>0</v>
      </c>
      <c r="V60" s="21">
        <f t="shared" ca="1" si="41"/>
        <v>0</v>
      </c>
      <c r="W60" s="21">
        <f t="shared" ca="1" si="41"/>
        <v>0</v>
      </c>
      <c r="X60" s="21">
        <f t="shared" ca="1" si="41"/>
        <v>0</v>
      </c>
      <c r="Y60" s="21">
        <f t="shared" ca="1" si="41"/>
        <v>0</v>
      </c>
      <c r="Z60" s="21">
        <f t="shared" ca="1" si="41"/>
        <v>0</v>
      </c>
      <c r="AA60" s="21">
        <f t="shared" ca="1" si="41"/>
        <v>0</v>
      </c>
      <c r="AB60" s="21">
        <f t="shared" ca="1" si="41"/>
        <v>0</v>
      </c>
      <c r="AC60" s="21">
        <f t="shared" ca="1" si="41"/>
        <v>0</v>
      </c>
      <c r="AD60" s="21">
        <f t="shared" ca="1" si="41"/>
        <v>0</v>
      </c>
      <c r="AE60" s="21">
        <f t="shared" ca="1" si="45"/>
        <v>0</v>
      </c>
      <c r="AF60" s="21">
        <f t="shared" ca="1" si="45"/>
        <v>0</v>
      </c>
      <c r="AG60" s="21">
        <f t="shared" ca="1" si="45"/>
        <v>0</v>
      </c>
      <c r="AH60" s="21">
        <f t="shared" ca="1" si="45"/>
        <v>0</v>
      </c>
      <c r="AI60" s="21">
        <f t="shared" ca="1" si="45"/>
        <v>0</v>
      </c>
      <c r="AJ60" s="21">
        <f t="shared" ca="1" si="45"/>
        <v>0</v>
      </c>
      <c r="AK60" s="21">
        <f t="shared" ca="1" si="45"/>
        <v>0</v>
      </c>
      <c r="AL60" s="21">
        <f t="shared" ca="1" si="45"/>
        <v>0</v>
      </c>
      <c r="AM60" s="21">
        <f t="shared" ca="1" si="45"/>
        <v>0</v>
      </c>
      <c r="AN60" s="21">
        <f t="shared" ca="1" si="45"/>
        <v>0</v>
      </c>
      <c r="AO60" s="21">
        <f t="shared" ca="1" si="45"/>
        <v>0</v>
      </c>
      <c r="AP60" s="21">
        <f t="shared" ca="1" si="45"/>
        <v>0</v>
      </c>
      <c r="AQ60" s="21">
        <f t="shared" ca="1" si="45"/>
        <v>0</v>
      </c>
      <c r="AR60" s="21">
        <f t="shared" ca="1" si="45"/>
        <v>0</v>
      </c>
      <c r="AS60" s="21">
        <f t="shared" ca="1" si="42"/>
        <v>0</v>
      </c>
      <c r="AT60" s="21">
        <f t="shared" ca="1" si="42"/>
        <v>0</v>
      </c>
      <c r="AU60" s="21">
        <f t="shared" ca="1" si="42"/>
        <v>0</v>
      </c>
      <c r="AV60" s="21">
        <f t="shared" ca="1" si="42"/>
        <v>0</v>
      </c>
      <c r="AW60" s="21">
        <f t="shared" ca="1" si="42"/>
        <v>0</v>
      </c>
      <c r="AX60" s="21">
        <f t="shared" ca="1" si="42"/>
        <v>0</v>
      </c>
      <c r="AY60" s="21">
        <f t="shared" ca="1" si="42"/>
        <v>0</v>
      </c>
      <c r="AZ60" s="21">
        <f t="shared" ca="1" si="42"/>
        <v>0</v>
      </c>
      <c r="BA60" s="21">
        <f t="shared" ca="1" si="40"/>
        <v>0</v>
      </c>
      <c r="BB60" s="21">
        <f t="shared" ca="1" si="40"/>
        <v>0</v>
      </c>
      <c r="BC60" s="21">
        <f t="shared" ca="1" si="40"/>
        <v>0</v>
      </c>
      <c r="BD60" s="21">
        <f t="shared" ca="1" si="40"/>
        <v>1034085.16</v>
      </c>
      <c r="BE60" s="21">
        <f t="shared" ca="1" si="40"/>
        <v>0</v>
      </c>
      <c r="BF60" s="21">
        <f t="shared" ca="1" si="40"/>
        <v>0</v>
      </c>
      <c r="BG60" s="21">
        <f t="shared" ca="1" si="40"/>
        <v>0</v>
      </c>
      <c r="BH60" s="21">
        <f t="shared" ca="1" si="40"/>
        <v>0</v>
      </c>
      <c r="BI60" s="21">
        <f t="shared" ca="1" si="40"/>
        <v>0</v>
      </c>
      <c r="BJ60" s="21">
        <f t="shared" ca="1" si="40"/>
        <v>0</v>
      </c>
      <c r="BK60" s="21">
        <f t="shared" ca="1" si="40"/>
        <v>0</v>
      </c>
      <c r="BL60" s="21">
        <f t="shared" ca="1" si="40"/>
        <v>0</v>
      </c>
      <c r="BM60" s="21">
        <f t="shared" ca="1" si="40"/>
        <v>0</v>
      </c>
      <c r="BN60" s="21">
        <f t="shared" ca="1" si="40"/>
        <v>0</v>
      </c>
      <c r="BO60" s="21">
        <f t="shared" ca="1" si="40"/>
        <v>0</v>
      </c>
      <c r="BP60" s="21">
        <f t="shared" ca="1" si="40"/>
        <v>0</v>
      </c>
      <c r="BQ60" s="21">
        <f t="shared" ca="1" si="46"/>
        <v>0</v>
      </c>
      <c r="BR60" s="21">
        <f t="shared" ca="1" si="46"/>
        <v>0</v>
      </c>
      <c r="BS60" s="21">
        <f t="shared" ca="1" si="46"/>
        <v>0</v>
      </c>
      <c r="BT60" s="21">
        <f t="shared" ca="1" si="46"/>
        <v>0</v>
      </c>
      <c r="BU60" s="21">
        <f t="shared" ca="1" si="46"/>
        <v>0</v>
      </c>
      <c r="BV60" s="21">
        <f t="shared" ca="1" si="46"/>
        <v>0</v>
      </c>
      <c r="BW60" s="21">
        <f t="shared" ca="1" si="46"/>
        <v>0</v>
      </c>
      <c r="BX60" s="21">
        <f t="shared" ca="1" si="46"/>
        <v>0</v>
      </c>
      <c r="BY60" s="21">
        <f t="shared" ca="1" si="46"/>
        <v>0</v>
      </c>
      <c r="BZ60" s="21">
        <f t="shared" ca="1" si="46"/>
        <v>0</v>
      </c>
      <c r="CA60" s="21">
        <f t="shared" ca="1" si="46"/>
        <v>0</v>
      </c>
      <c r="CB60" s="21">
        <f t="shared" ca="1" si="46"/>
        <v>0</v>
      </c>
      <c r="CC60" s="21">
        <f t="shared" ca="1" si="46"/>
        <v>0</v>
      </c>
      <c r="CD60" s="21">
        <f t="shared" ca="1" si="46"/>
        <v>0</v>
      </c>
      <c r="CE60" s="21">
        <f t="shared" ca="1" si="46"/>
        <v>0</v>
      </c>
      <c r="CF60" s="21">
        <f t="shared" ca="1" si="46"/>
        <v>0</v>
      </c>
      <c r="CG60" s="21">
        <f t="shared" ca="1" si="43"/>
        <v>0</v>
      </c>
      <c r="CH60" s="21">
        <f t="shared" ca="1" si="43"/>
        <v>0</v>
      </c>
      <c r="CI60" s="21">
        <f t="shared" ca="1" si="43"/>
        <v>0</v>
      </c>
      <c r="CJ60" s="22">
        <f t="shared" ca="1" si="25"/>
        <v>0</v>
      </c>
      <c r="CK60" s="21">
        <f t="shared" ca="1" si="49"/>
        <v>0</v>
      </c>
      <c r="CL60" s="21">
        <f t="shared" ca="1" si="49"/>
        <v>0</v>
      </c>
      <c r="CM60" s="22">
        <f t="shared" ca="1" si="26"/>
        <v>0</v>
      </c>
      <c r="CN60" s="21">
        <f t="shared" ca="1" si="50"/>
        <v>0</v>
      </c>
      <c r="CO60" s="21">
        <f t="shared" ca="1" si="50"/>
        <v>0</v>
      </c>
      <c r="CP60" s="22">
        <f t="shared" ca="1" si="27"/>
        <v>0</v>
      </c>
      <c r="CQ60" s="21">
        <f t="shared" ca="1" si="47"/>
        <v>0</v>
      </c>
      <c r="CR60" s="21">
        <f t="shared" ca="1" si="47"/>
        <v>0</v>
      </c>
      <c r="CS60" s="21">
        <f t="shared" ca="1" si="47"/>
        <v>0</v>
      </c>
      <c r="CT60" s="21">
        <f t="shared" ca="1" si="47"/>
        <v>0</v>
      </c>
      <c r="CU60" s="21">
        <f t="shared" ca="1" si="47"/>
        <v>0</v>
      </c>
      <c r="CV60" s="22">
        <f t="shared" ca="1" si="51"/>
        <v>1034085.16</v>
      </c>
    </row>
    <row r="61" spans="1:100" ht="12.75" customHeight="1" x14ac:dyDescent="0.3">
      <c r="A61" s="64" t="s">
        <v>256</v>
      </c>
      <c r="B61" s="20">
        <v>3003</v>
      </c>
      <c r="C61" s="65" t="s">
        <v>246</v>
      </c>
      <c r="D61" s="22">
        <f t="shared" ca="1" si="24"/>
        <v>0</v>
      </c>
      <c r="E61" s="21">
        <f t="shared" ca="1" si="44"/>
        <v>0</v>
      </c>
      <c r="F61" s="21">
        <f t="shared" ca="1" si="44"/>
        <v>0</v>
      </c>
      <c r="G61" s="21">
        <f t="shared" ca="1" si="44"/>
        <v>0</v>
      </c>
      <c r="H61" s="21">
        <f t="shared" ca="1" si="44"/>
        <v>0</v>
      </c>
      <c r="I61" s="21">
        <f t="shared" ca="1" si="44"/>
        <v>0</v>
      </c>
      <c r="J61" s="21">
        <f t="shared" ca="1" si="44"/>
        <v>0</v>
      </c>
      <c r="K61" s="21">
        <f t="shared" ca="1" si="44"/>
        <v>0</v>
      </c>
      <c r="L61" s="21">
        <f t="shared" ca="1" si="44"/>
        <v>0</v>
      </c>
      <c r="M61" s="21">
        <f t="shared" ca="1" si="44"/>
        <v>0</v>
      </c>
      <c r="N61" s="21">
        <f t="shared" ca="1" si="44"/>
        <v>0</v>
      </c>
      <c r="O61" s="21">
        <f t="shared" ca="1" si="41"/>
        <v>0</v>
      </c>
      <c r="P61" s="21">
        <f t="shared" ca="1" si="41"/>
        <v>0</v>
      </c>
      <c r="Q61" s="21">
        <f t="shared" ca="1" si="41"/>
        <v>0</v>
      </c>
      <c r="R61" s="21">
        <f t="shared" ca="1" si="41"/>
        <v>0</v>
      </c>
      <c r="S61" s="21">
        <f t="shared" ca="1" si="41"/>
        <v>0</v>
      </c>
      <c r="T61" s="21">
        <f t="shared" ca="1" si="41"/>
        <v>0</v>
      </c>
      <c r="U61" s="21">
        <f t="shared" ca="1" si="41"/>
        <v>0</v>
      </c>
      <c r="V61" s="21">
        <f t="shared" ca="1" si="41"/>
        <v>0</v>
      </c>
      <c r="W61" s="21">
        <f t="shared" ca="1" si="41"/>
        <v>0</v>
      </c>
      <c r="X61" s="21">
        <f t="shared" ca="1" si="41"/>
        <v>0</v>
      </c>
      <c r="Y61" s="21">
        <f t="shared" ca="1" si="41"/>
        <v>0</v>
      </c>
      <c r="Z61" s="21">
        <f t="shared" ca="1" si="41"/>
        <v>0</v>
      </c>
      <c r="AA61" s="21">
        <f t="shared" ca="1" si="41"/>
        <v>0</v>
      </c>
      <c r="AB61" s="21">
        <f t="shared" ca="1" si="41"/>
        <v>0</v>
      </c>
      <c r="AC61" s="21">
        <f t="shared" ca="1" si="41"/>
        <v>0</v>
      </c>
      <c r="AD61" s="21">
        <f t="shared" ca="1" si="41"/>
        <v>0</v>
      </c>
      <c r="AE61" s="21">
        <f t="shared" ca="1" si="45"/>
        <v>0</v>
      </c>
      <c r="AF61" s="21">
        <f t="shared" ca="1" si="45"/>
        <v>0</v>
      </c>
      <c r="AG61" s="21">
        <f t="shared" ca="1" si="45"/>
        <v>0</v>
      </c>
      <c r="AH61" s="21">
        <f t="shared" ca="1" si="45"/>
        <v>0</v>
      </c>
      <c r="AI61" s="21">
        <f t="shared" ca="1" si="45"/>
        <v>0</v>
      </c>
      <c r="AJ61" s="21">
        <f t="shared" ca="1" si="45"/>
        <v>0</v>
      </c>
      <c r="AK61" s="21">
        <f t="shared" ca="1" si="45"/>
        <v>0</v>
      </c>
      <c r="AL61" s="21">
        <f t="shared" ca="1" si="45"/>
        <v>0</v>
      </c>
      <c r="AM61" s="21">
        <f t="shared" ca="1" si="45"/>
        <v>0</v>
      </c>
      <c r="AN61" s="21">
        <f t="shared" ca="1" si="45"/>
        <v>0</v>
      </c>
      <c r="AO61" s="21">
        <f t="shared" ca="1" si="45"/>
        <v>0</v>
      </c>
      <c r="AP61" s="21">
        <f t="shared" ca="1" si="45"/>
        <v>0</v>
      </c>
      <c r="AQ61" s="21">
        <f t="shared" ca="1" si="45"/>
        <v>0</v>
      </c>
      <c r="AR61" s="21">
        <f t="shared" ca="1" si="45"/>
        <v>0</v>
      </c>
      <c r="AS61" s="21">
        <f t="shared" ca="1" si="42"/>
        <v>0</v>
      </c>
      <c r="AT61" s="21">
        <f t="shared" ca="1" si="42"/>
        <v>0</v>
      </c>
      <c r="AU61" s="21">
        <f t="shared" ca="1" si="42"/>
        <v>0</v>
      </c>
      <c r="AV61" s="21">
        <f t="shared" ca="1" si="42"/>
        <v>0</v>
      </c>
      <c r="AW61" s="21">
        <f t="shared" ca="1" si="42"/>
        <v>0</v>
      </c>
      <c r="AX61" s="21">
        <f t="shared" ca="1" si="42"/>
        <v>0</v>
      </c>
      <c r="AY61" s="21">
        <f t="shared" ca="1" si="42"/>
        <v>0</v>
      </c>
      <c r="AZ61" s="21">
        <f t="shared" ca="1" si="42"/>
        <v>0</v>
      </c>
      <c r="BA61" s="21">
        <f t="shared" ca="1" si="40"/>
        <v>0</v>
      </c>
      <c r="BB61" s="21">
        <f t="shared" ca="1" si="40"/>
        <v>0</v>
      </c>
      <c r="BC61" s="21">
        <f t="shared" ca="1" si="40"/>
        <v>0</v>
      </c>
      <c r="BD61" s="21">
        <f t="shared" ca="1" si="40"/>
        <v>2098.1999999999998</v>
      </c>
      <c r="BE61" s="21">
        <f t="shared" ca="1" si="40"/>
        <v>0</v>
      </c>
      <c r="BF61" s="21">
        <f t="shared" ca="1" si="40"/>
        <v>0</v>
      </c>
      <c r="BG61" s="21">
        <f t="shared" ca="1" si="40"/>
        <v>0</v>
      </c>
      <c r="BH61" s="21">
        <f t="shared" ca="1" si="40"/>
        <v>0</v>
      </c>
      <c r="BI61" s="21">
        <f t="shared" ca="1" si="40"/>
        <v>0</v>
      </c>
      <c r="BJ61" s="21">
        <f t="shared" ca="1" si="40"/>
        <v>0</v>
      </c>
      <c r="BK61" s="21">
        <f t="shared" ca="1" si="40"/>
        <v>0</v>
      </c>
      <c r="BL61" s="21">
        <f t="shared" ca="1" si="40"/>
        <v>0</v>
      </c>
      <c r="BM61" s="21">
        <f t="shared" ca="1" si="40"/>
        <v>0</v>
      </c>
      <c r="BN61" s="21">
        <f t="shared" ca="1" si="40"/>
        <v>0</v>
      </c>
      <c r="BO61" s="21">
        <f t="shared" ca="1" si="40"/>
        <v>0</v>
      </c>
      <c r="BP61" s="21">
        <f t="shared" ca="1" si="40"/>
        <v>0</v>
      </c>
      <c r="BQ61" s="21">
        <f t="shared" ca="1" si="46"/>
        <v>0</v>
      </c>
      <c r="BR61" s="21">
        <f t="shared" ca="1" si="46"/>
        <v>0</v>
      </c>
      <c r="BS61" s="21">
        <f t="shared" ca="1" si="46"/>
        <v>0</v>
      </c>
      <c r="BT61" s="21">
        <f t="shared" ca="1" si="46"/>
        <v>0</v>
      </c>
      <c r="BU61" s="21">
        <f t="shared" ca="1" si="46"/>
        <v>0</v>
      </c>
      <c r="BV61" s="21">
        <f t="shared" ca="1" si="46"/>
        <v>0</v>
      </c>
      <c r="BW61" s="21">
        <f t="shared" ca="1" si="46"/>
        <v>0</v>
      </c>
      <c r="BX61" s="21">
        <f t="shared" ca="1" si="46"/>
        <v>0</v>
      </c>
      <c r="BY61" s="21">
        <f t="shared" ca="1" si="46"/>
        <v>0</v>
      </c>
      <c r="BZ61" s="21">
        <f t="shared" ca="1" si="46"/>
        <v>0</v>
      </c>
      <c r="CA61" s="21">
        <f t="shared" ca="1" si="46"/>
        <v>0</v>
      </c>
      <c r="CB61" s="21">
        <f t="shared" ca="1" si="46"/>
        <v>0</v>
      </c>
      <c r="CC61" s="21">
        <f t="shared" ca="1" si="46"/>
        <v>0</v>
      </c>
      <c r="CD61" s="21">
        <f t="shared" ca="1" si="46"/>
        <v>0</v>
      </c>
      <c r="CE61" s="21">
        <f t="shared" ca="1" si="46"/>
        <v>0</v>
      </c>
      <c r="CF61" s="21">
        <f t="shared" ca="1" si="46"/>
        <v>0</v>
      </c>
      <c r="CG61" s="21">
        <f t="shared" ca="1" si="43"/>
        <v>0</v>
      </c>
      <c r="CH61" s="21">
        <f t="shared" ca="1" si="43"/>
        <v>0</v>
      </c>
      <c r="CI61" s="21">
        <f t="shared" ca="1" si="43"/>
        <v>0</v>
      </c>
      <c r="CJ61" s="22">
        <f t="shared" ca="1" si="25"/>
        <v>0</v>
      </c>
      <c r="CK61" s="21">
        <f t="shared" ca="1" si="49"/>
        <v>0</v>
      </c>
      <c r="CL61" s="21">
        <f t="shared" ca="1" si="49"/>
        <v>0</v>
      </c>
      <c r="CM61" s="22">
        <f t="shared" ca="1" si="26"/>
        <v>0</v>
      </c>
      <c r="CN61" s="21">
        <f t="shared" ca="1" si="50"/>
        <v>0</v>
      </c>
      <c r="CO61" s="21">
        <f t="shared" ca="1" si="50"/>
        <v>0</v>
      </c>
      <c r="CP61" s="22">
        <f t="shared" ca="1" si="27"/>
        <v>0</v>
      </c>
      <c r="CQ61" s="21">
        <f t="shared" ca="1" si="47"/>
        <v>0</v>
      </c>
      <c r="CR61" s="21">
        <f t="shared" ca="1" si="47"/>
        <v>0</v>
      </c>
      <c r="CS61" s="21">
        <f t="shared" ca="1" si="47"/>
        <v>0</v>
      </c>
      <c r="CT61" s="21">
        <f t="shared" ca="1" si="47"/>
        <v>0</v>
      </c>
      <c r="CU61" s="21">
        <f t="shared" ca="1" si="47"/>
        <v>0</v>
      </c>
      <c r="CV61" s="22">
        <f t="shared" ca="1" si="51"/>
        <v>2098.1999999999998</v>
      </c>
    </row>
    <row r="62" spans="1:100" ht="12.75" customHeight="1" x14ac:dyDescent="0.3">
      <c r="A62" s="64" t="s">
        <v>258</v>
      </c>
      <c r="B62" s="20">
        <v>3004</v>
      </c>
      <c r="C62" s="65" t="s">
        <v>246</v>
      </c>
      <c r="D62" s="22">
        <f t="shared" ca="1" si="24"/>
        <v>0</v>
      </c>
      <c r="E62" s="21">
        <f t="shared" ca="1" si="44"/>
        <v>0</v>
      </c>
      <c r="F62" s="21">
        <f t="shared" ca="1" si="44"/>
        <v>0</v>
      </c>
      <c r="G62" s="21">
        <f t="shared" ca="1" si="44"/>
        <v>0</v>
      </c>
      <c r="H62" s="21">
        <f t="shared" ca="1" si="44"/>
        <v>0</v>
      </c>
      <c r="I62" s="21">
        <f t="shared" ca="1" si="44"/>
        <v>0</v>
      </c>
      <c r="J62" s="21">
        <f t="shared" ca="1" si="44"/>
        <v>0</v>
      </c>
      <c r="K62" s="21">
        <f t="shared" ca="1" si="44"/>
        <v>0</v>
      </c>
      <c r="L62" s="21">
        <f t="shared" ca="1" si="44"/>
        <v>0</v>
      </c>
      <c r="M62" s="21">
        <f t="shared" ca="1" si="44"/>
        <v>0</v>
      </c>
      <c r="N62" s="21">
        <f t="shared" ca="1" si="44"/>
        <v>0</v>
      </c>
      <c r="O62" s="21">
        <f t="shared" ca="1" si="41"/>
        <v>0</v>
      </c>
      <c r="P62" s="21">
        <f t="shared" ca="1" si="41"/>
        <v>0</v>
      </c>
      <c r="Q62" s="21">
        <f t="shared" ca="1" si="41"/>
        <v>0</v>
      </c>
      <c r="R62" s="21">
        <f t="shared" ca="1" si="41"/>
        <v>0</v>
      </c>
      <c r="S62" s="21">
        <f t="shared" ca="1" si="41"/>
        <v>0</v>
      </c>
      <c r="T62" s="21">
        <f t="shared" ca="1" si="41"/>
        <v>0</v>
      </c>
      <c r="U62" s="21">
        <f t="shared" ca="1" si="41"/>
        <v>0</v>
      </c>
      <c r="V62" s="21">
        <f t="shared" ca="1" si="41"/>
        <v>0</v>
      </c>
      <c r="W62" s="21">
        <f t="shared" ca="1" si="41"/>
        <v>0</v>
      </c>
      <c r="X62" s="21">
        <f t="shared" ca="1" si="41"/>
        <v>0</v>
      </c>
      <c r="Y62" s="21">
        <f t="shared" ca="1" si="41"/>
        <v>0</v>
      </c>
      <c r="Z62" s="21">
        <f t="shared" ca="1" si="41"/>
        <v>0</v>
      </c>
      <c r="AA62" s="21">
        <f t="shared" ca="1" si="41"/>
        <v>0</v>
      </c>
      <c r="AB62" s="21">
        <f t="shared" ca="1" si="41"/>
        <v>0</v>
      </c>
      <c r="AC62" s="21">
        <f t="shared" ca="1" si="41"/>
        <v>0</v>
      </c>
      <c r="AD62" s="21">
        <f t="shared" ca="1" si="41"/>
        <v>0</v>
      </c>
      <c r="AE62" s="21">
        <f t="shared" ca="1" si="45"/>
        <v>0</v>
      </c>
      <c r="AF62" s="21">
        <f t="shared" ca="1" si="45"/>
        <v>0</v>
      </c>
      <c r="AG62" s="21">
        <f t="shared" ca="1" si="45"/>
        <v>0</v>
      </c>
      <c r="AH62" s="21">
        <f t="shared" ca="1" si="45"/>
        <v>0</v>
      </c>
      <c r="AI62" s="21">
        <f t="shared" ca="1" si="45"/>
        <v>0</v>
      </c>
      <c r="AJ62" s="21">
        <f t="shared" ca="1" si="45"/>
        <v>0</v>
      </c>
      <c r="AK62" s="21">
        <f t="shared" ca="1" si="45"/>
        <v>0</v>
      </c>
      <c r="AL62" s="21">
        <f t="shared" ca="1" si="45"/>
        <v>0</v>
      </c>
      <c r="AM62" s="21">
        <f t="shared" ca="1" si="45"/>
        <v>0</v>
      </c>
      <c r="AN62" s="21">
        <f t="shared" ca="1" si="45"/>
        <v>0</v>
      </c>
      <c r="AO62" s="21">
        <f t="shared" ca="1" si="45"/>
        <v>0</v>
      </c>
      <c r="AP62" s="21">
        <f t="shared" ca="1" si="45"/>
        <v>0</v>
      </c>
      <c r="AQ62" s="21">
        <f t="shared" ca="1" si="45"/>
        <v>0</v>
      </c>
      <c r="AR62" s="21">
        <f t="shared" ca="1" si="45"/>
        <v>0</v>
      </c>
      <c r="AS62" s="21">
        <f t="shared" ca="1" si="42"/>
        <v>0</v>
      </c>
      <c r="AT62" s="21">
        <f t="shared" ca="1" si="42"/>
        <v>0</v>
      </c>
      <c r="AU62" s="21">
        <f t="shared" ca="1" si="42"/>
        <v>0</v>
      </c>
      <c r="AV62" s="21">
        <f t="shared" ca="1" si="42"/>
        <v>0</v>
      </c>
      <c r="AW62" s="21">
        <f t="shared" ca="1" si="42"/>
        <v>0</v>
      </c>
      <c r="AX62" s="21">
        <f t="shared" ca="1" si="42"/>
        <v>0</v>
      </c>
      <c r="AY62" s="21">
        <f t="shared" ca="1" si="42"/>
        <v>0</v>
      </c>
      <c r="AZ62" s="21">
        <f t="shared" ca="1" si="42"/>
        <v>0</v>
      </c>
      <c r="BA62" s="21">
        <f t="shared" ca="1" si="40"/>
        <v>0</v>
      </c>
      <c r="BB62" s="21">
        <f t="shared" ca="1" si="40"/>
        <v>0</v>
      </c>
      <c r="BC62" s="21">
        <f t="shared" ca="1" si="40"/>
        <v>0</v>
      </c>
      <c r="BD62" s="21">
        <f t="shared" ca="1" si="40"/>
        <v>322410.45999999985</v>
      </c>
      <c r="BE62" s="21">
        <f t="shared" ca="1" si="40"/>
        <v>0</v>
      </c>
      <c r="BF62" s="21">
        <f t="shared" ca="1" si="40"/>
        <v>0</v>
      </c>
      <c r="BG62" s="21">
        <f t="shared" ca="1" si="40"/>
        <v>0</v>
      </c>
      <c r="BH62" s="21">
        <f t="shared" ca="1" si="40"/>
        <v>0</v>
      </c>
      <c r="BI62" s="21">
        <f t="shared" ca="1" si="40"/>
        <v>0</v>
      </c>
      <c r="BJ62" s="21">
        <f t="shared" ca="1" si="40"/>
        <v>0</v>
      </c>
      <c r="BK62" s="21">
        <f t="shared" ca="1" si="40"/>
        <v>0</v>
      </c>
      <c r="BL62" s="21">
        <f t="shared" ca="1" si="40"/>
        <v>0</v>
      </c>
      <c r="BM62" s="21">
        <f t="shared" ca="1" si="40"/>
        <v>0</v>
      </c>
      <c r="BN62" s="21">
        <f t="shared" ca="1" si="40"/>
        <v>0</v>
      </c>
      <c r="BO62" s="21">
        <f t="shared" ca="1" si="40"/>
        <v>0</v>
      </c>
      <c r="BP62" s="21">
        <f t="shared" ca="1" si="40"/>
        <v>0</v>
      </c>
      <c r="BQ62" s="21">
        <f t="shared" ca="1" si="46"/>
        <v>0</v>
      </c>
      <c r="BR62" s="21">
        <f t="shared" ca="1" si="46"/>
        <v>0</v>
      </c>
      <c r="BS62" s="21">
        <f t="shared" ca="1" si="46"/>
        <v>0</v>
      </c>
      <c r="BT62" s="21">
        <f t="shared" ca="1" si="46"/>
        <v>0</v>
      </c>
      <c r="BU62" s="21">
        <f t="shared" ca="1" si="46"/>
        <v>0</v>
      </c>
      <c r="BV62" s="21">
        <f t="shared" ca="1" si="46"/>
        <v>0</v>
      </c>
      <c r="BW62" s="21">
        <f t="shared" ca="1" si="46"/>
        <v>0</v>
      </c>
      <c r="BX62" s="21">
        <f t="shared" ca="1" si="46"/>
        <v>0</v>
      </c>
      <c r="BY62" s="21">
        <f t="shared" ca="1" si="46"/>
        <v>0</v>
      </c>
      <c r="BZ62" s="21">
        <f t="shared" ca="1" si="46"/>
        <v>0</v>
      </c>
      <c r="CA62" s="21">
        <f t="shared" ca="1" si="46"/>
        <v>0</v>
      </c>
      <c r="CB62" s="21">
        <f t="shared" ca="1" si="46"/>
        <v>0</v>
      </c>
      <c r="CC62" s="21">
        <f t="shared" ca="1" si="46"/>
        <v>0</v>
      </c>
      <c r="CD62" s="21">
        <f t="shared" ca="1" si="46"/>
        <v>0</v>
      </c>
      <c r="CE62" s="21">
        <f t="shared" ca="1" si="46"/>
        <v>0</v>
      </c>
      <c r="CF62" s="21">
        <f t="shared" ca="1" si="46"/>
        <v>0</v>
      </c>
      <c r="CG62" s="21">
        <f t="shared" ca="1" si="43"/>
        <v>0</v>
      </c>
      <c r="CH62" s="21">
        <f t="shared" ca="1" si="43"/>
        <v>0</v>
      </c>
      <c r="CI62" s="21">
        <f t="shared" ca="1" si="43"/>
        <v>0</v>
      </c>
      <c r="CJ62" s="22">
        <f t="shared" ca="1" si="25"/>
        <v>0</v>
      </c>
      <c r="CK62" s="21">
        <f t="shared" ca="1" si="49"/>
        <v>0</v>
      </c>
      <c r="CL62" s="21">
        <f t="shared" ca="1" si="49"/>
        <v>0</v>
      </c>
      <c r="CM62" s="22">
        <f t="shared" ca="1" si="26"/>
        <v>0</v>
      </c>
      <c r="CN62" s="21">
        <f t="shared" ca="1" si="50"/>
        <v>0</v>
      </c>
      <c r="CO62" s="21">
        <f t="shared" ca="1" si="50"/>
        <v>0</v>
      </c>
      <c r="CP62" s="22">
        <f t="shared" ca="1" si="27"/>
        <v>0</v>
      </c>
      <c r="CQ62" s="21">
        <f t="shared" ca="1" si="47"/>
        <v>0</v>
      </c>
      <c r="CR62" s="21">
        <f t="shared" ca="1" si="47"/>
        <v>0</v>
      </c>
      <c r="CS62" s="21">
        <f t="shared" ca="1" si="47"/>
        <v>0</v>
      </c>
      <c r="CT62" s="21">
        <f t="shared" ca="1" si="47"/>
        <v>0</v>
      </c>
      <c r="CU62" s="21">
        <f t="shared" ca="1" si="47"/>
        <v>0</v>
      </c>
      <c r="CV62" s="22">
        <f t="shared" ca="1" si="51"/>
        <v>322410.45999999985</v>
      </c>
    </row>
    <row r="63" spans="1:100" ht="12.75" customHeight="1" x14ac:dyDescent="0.3">
      <c r="A63" s="64" t="s">
        <v>260</v>
      </c>
      <c r="B63" s="20">
        <v>3005</v>
      </c>
      <c r="C63" s="65" t="s">
        <v>246</v>
      </c>
      <c r="D63" s="22">
        <f t="shared" ca="1" si="24"/>
        <v>0</v>
      </c>
      <c r="E63" s="21">
        <f t="shared" ca="1" si="44"/>
        <v>0</v>
      </c>
      <c r="F63" s="21">
        <f t="shared" ca="1" si="44"/>
        <v>0</v>
      </c>
      <c r="G63" s="21">
        <f t="shared" ca="1" si="44"/>
        <v>0</v>
      </c>
      <c r="H63" s="21">
        <f t="shared" ca="1" si="44"/>
        <v>0</v>
      </c>
      <c r="I63" s="21">
        <f t="shared" ca="1" si="44"/>
        <v>0</v>
      </c>
      <c r="J63" s="21">
        <f t="shared" ca="1" si="44"/>
        <v>0</v>
      </c>
      <c r="K63" s="21">
        <f t="shared" ca="1" si="44"/>
        <v>0</v>
      </c>
      <c r="L63" s="21">
        <f t="shared" ca="1" si="44"/>
        <v>0</v>
      </c>
      <c r="M63" s="21">
        <f t="shared" ca="1" si="44"/>
        <v>0</v>
      </c>
      <c r="N63" s="21">
        <f t="shared" ca="1" si="44"/>
        <v>0</v>
      </c>
      <c r="O63" s="21">
        <f t="shared" ca="1" si="41"/>
        <v>0</v>
      </c>
      <c r="P63" s="21">
        <f t="shared" ca="1" si="41"/>
        <v>0</v>
      </c>
      <c r="Q63" s="21">
        <f t="shared" ca="1" si="41"/>
        <v>0</v>
      </c>
      <c r="R63" s="21">
        <f t="shared" ca="1" si="41"/>
        <v>0</v>
      </c>
      <c r="S63" s="21">
        <f t="shared" ca="1" si="41"/>
        <v>0</v>
      </c>
      <c r="T63" s="21">
        <f t="shared" ca="1" si="41"/>
        <v>0</v>
      </c>
      <c r="U63" s="21">
        <f t="shared" ca="1" si="41"/>
        <v>0</v>
      </c>
      <c r="V63" s="21">
        <f t="shared" ca="1" si="41"/>
        <v>0</v>
      </c>
      <c r="W63" s="21">
        <f t="shared" ca="1" si="41"/>
        <v>0</v>
      </c>
      <c r="X63" s="21">
        <f t="shared" ca="1" si="41"/>
        <v>0</v>
      </c>
      <c r="Y63" s="21">
        <f t="shared" ca="1" si="41"/>
        <v>0</v>
      </c>
      <c r="Z63" s="21">
        <f t="shared" ca="1" si="41"/>
        <v>0</v>
      </c>
      <c r="AA63" s="21">
        <f t="shared" ca="1" si="41"/>
        <v>0</v>
      </c>
      <c r="AB63" s="21">
        <f t="shared" ca="1" si="41"/>
        <v>0</v>
      </c>
      <c r="AC63" s="21">
        <f t="shared" ca="1" si="41"/>
        <v>0</v>
      </c>
      <c r="AD63" s="21">
        <f t="shared" ca="1" si="41"/>
        <v>0</v>
      </c>
      <c r="AE63" s="21">
        <f t="shared" ca="1" si="45"/>
        <v>0</v>
      </c>
      <c r="AF63" s="21">
        <f t="shared" ca="1" si="45"/>
        <v>0</v>
      </c>
      <c r="AG63" s="21">
        <f t="shared" ca="1" si="45"/>
        <v>0</v>
      </c>
      <c r="AH63" s="21">
        <f t="shared" ca="1" si="45"/>
        <v>0</v>
      </c>
      <c r="AI63" s="21">
        <f t="shared" ca="1" si="45"/>
        <v>0</v>
      </c>
      <c r="AJ63" s="21">
        <f t="shared" ca="1" si="45"/>
        <v>0</v>
      </c>
      <c r="AK63" s="21">
        <f t="shared" ca="1" si="45"/>
        <v>0</v>
      </c>
      <c r="AL63" s="21">
        <f t="shared" ca="1" si="45"/>
        <v>0</v>
      </c>
      <c r="AM63" s="21">
        <f t="shared" ca="1" si="45"/>
        <v>0</v>
      </c>
      <c r="AN63" s="21">
        <f t="shared" ca="1" si="45"/>
        <v>0</v>
      </c>
      <c r="AO63" s="21">
        <f t="shared" ca="1" si="45"/>
        <v>0</v>
      </c>
      <c r="AP63" s="21">
        <f t="shared" ca="1" si="45"/>
        <v>0</v>
      </c>
      <c r="AQ63" s="21">
        <f t="shared" ca="1" si="45"/>
        <v>0</v>
      </c>
      <c r="AR63" s="21">
        <f t="shared" ca="1" si="45"/>
        <v>0</v>
      </c>
      <c r="AS63" s="21">
        <f t="shared" ca="1" si="42"/>
        <v>0</v>
      </c>
      <c r="AT63" s="21">
        <f t="shared" ca="1" si="42"/>
        <v>0</v>
      </c>
      <c r="AU63" s="21">
        <f t="shared" ca="1" si="42"/>
        <v>0</v>
      </c>
      <c r="AV63" s="21">
        <f t="shared" ca="1" si="42"/>
        <v>0</v>
      </c>
      <c r="AW63" s="21">
        <f t="shared" ca="1" si="42"/>
        <v>0</v>
      </c>
      <c r="AX63" s="21">
        <f t="shared" ca="1" si="42"/>
        <v>0</v>
      </c>
      <c r="AY63" s="21">
        <f t="shared" ca="1" si="42"/>
        <v>0</v>
      </c>
      <c r="AZ63" s="21">
        <f t="shared" ca="1" si="42"/>
        <v>0</v>
      </c>
      <c r="BA63" s="21">
        <f t="shared" ca="1" si="40"/>
        <v>0</v>
      </c>
      <c r="BB63" s="21">
        <f t="shared" ca="1" si="40"/>
        <v>0</v>
      </c>
      <c r="BC63" s="21">
        <f t="shared" ca="1" si="40"/>
        <v>0</v>
      </c>
      <c r="BD63" s="21">
        <f t="shared" ca="1" si="40"/>
        <v>0</v>
      </c>
      <c r="BE63" s="21">
        <f t="shared" ca="1" si="40"/>
        <v>0</v>
      </c>
      <c r="BF63" s="21">
        <f t="shared" ca="1" si="40"/>
        <v>0</v>
      </c>
      <c r="BG63" s="21">
        <f t="shared" ca="1" si="40"/>
        <v>0</v>
      </c>
      <c r="BH63" s="21">
        <f t="shared" ca="1" si="40"/>
        <v>0</v>
      </c>
      <c r="BI63" s="21">
        <f t="shared" ca="1" si="40"/>
        <v>0</v>
      </c>
      <c r="BJ63" s="21">
        <f t="shared" ca="1" si="40"/>
        <v>0</v>
      </c>
      <c r="BK63" s="21">
        <f t="shared" ca="1" si="40"/>
        <v>0</v>
      </c>
      <c r="BL63" s="21">
        <f t="shared" ca="1" si="40"/>
        <v>0</v>
      </c>
      <c r="BM63" s="21">
        <f t="shared" ca="1" si="40"/>
        <v>0</v>
      </c>
      <c r="BN63" s="21">
        <f t="shared" ca="1" si="40"/>
        <v>0</v>
      </c>
      <c r="BO63" s="21">
        <f t="shared" ca="1" si="40"/>
        <v>0</v>
      </c>
      <c r="BP63" s="21">
        <f t="shared" ca="1" si="40"/>
        <v>0</v>
      </c>
      <c r="BQ63" s="21">
        <f t="shared" ca="1" si="46"/>
        <v>0</v>
      </c>
      <c r="BR63" s="21">
        <f t="shared" ca="1" si="46"/>
        <v>0</v>
      </c>
      <c r="BS63" s="21">
        <f t="shared" ca="1" si="46"/>
        <v>0</v>
      </c>
      <c r="BT63" s="21">
        <f t="shared" ca="1" si="46"/>
        <v>0</v>
      </c>
      <c r="BU63" s="21">
        <f t="shared" ca="1" si="46"/>
        <v>0</v>
      </c>
      <c r="BV63" s="21">
        <f t="shared" ca="1" si="46"/>
        <v>0</v>
      </c>
      <c r="BW63" s="21">
        <f t="shared" ca="1" si="46"/>
        <v>0</v>
      </c>
      <c r="BX63" s="21">
        <f t="shared" ca="1" si="46"/>
        <v>0</v>
      </c>
      <c r="BY63" s="21">
        <f t="shared" ca="1" si="46"/>
        <v>0</v>
      </c>
      <c r="BZ63" s="21">
        <f t="shared" ca="1" si="46"/>
        <v>0</v>
      </c>
      <c r="CA63" s="21">
        <f t="shared" ca="1" si="46"/>
        <v>0</v>
      </c>
      <c r="CB63" s="21">
        <f t="shared" ca="1" si="46"/>
        <v>0</v>
      </c>
      <c r="CC63" s="21">
        <f t="shared" ca="1" si="46"/>
        <v>0</v>
      </c>
      <c r="CD63" s="21">
        <f t="shared" ca="1" si="46"/>
        <v>0</v>
      </c>
      <c r="CE63" s="21">
        <f t="shared" ca="1" si="46"/>
        <v>0</v>
      </c>
      <c r="CF63" s="21">
        <f t="shared" ca="1" si="46"/>
        <v>0</v>
      </c>
      <c r="CG63" s="21">
        <f t="shared" ca="1" si="43"/>
        <v>0</v>
      </c>
      <c r="CH63" s="21">
        <f t="shared" ca="1" si="43"/>
        <v>0</v>
      </c>
      <c r="CI63" s="21">
        <f t="shared" ca="1" si="43"/>
        <v>0</v>
      </c>
      <c r="CJ63" s="22">
        <f t="shared" ca="1" si="25"/>
        <v>0</v>
      </c>
      <c r="CK63" s="21">
        <f t="shared" ca="1" si="49"/>
        <v>0</v>
      </c>
      <c r="CL63" s="21">
        <f t="shared" ca="1" si="49"/>
        <v>0</v>
      </c>
      <c r="CM63" s="22">
        <f t="shared" ca="1" si="26"/>
        <v>0</v>
      </c>
      <c r="CN63" s="21">
        <f t="shared" ca="1" si="50"/>
        <v>0</v>
      </c>
      <c r="CO63" s="21">
        <f t="shared" ca="1" si="50"/>
        <v>0</v>
      </c>
      <c r="CP63" s="22">
        <f t="shared" ca="1" si="27"/>
        <v>0</v>
      </c>
      <c r="CQ63" s="21">
        <f t="shared" ca="1" si="47"/>
        <v>0</v>
      </c>
      <c r="CR63" s="21">
        <f t="shared" ca="1" si="47"/>
        <v>0</v>
      </c>
      <c r="CS63" s="21">
        <f t="shared" ca="1" si="47"/>
        <v>0</v>
      </c>
      <c r="CT63" s="21">
        <f t="shared" ca="1" si="47"/>
        <v>0</v>
      </c>
      <c r="CU63" s="21">
        <f t="shared" ca="1" si="47"/>
        <v>0</v>
      </c>
      <c r="CV63" s="22">
        <f t="shared" ca="1" si="51"/>
        <v>0</v>
      </c>
    </row>
    <row r="64" spans="1:100" ht="12.75" customHeight="1" x14ac:dyDescent="0.3">
      <c r="A64" s="64" t="s">
        <v>262</v>
      </c>
      <c r="B64" s="20">
        <v>3006</v>
      </c>
      <c r="C64" s="65" t="s">
        <v>246</v>
      </c>
      <c r="D64" s="22">
        <f t="shared" ca="1" si="24"/>
        <v>0</v>
      </c>
      <c r="E64" s="21">
        <f t="shared" ca="1" si="44"/>
        <v>0</v>
      </c>
      <c r="F64" s="21">
        <f t="shared" ca="1" si="44"/>
        <v>0</v>
      </c>
      <c r="G64" s="21">
        <f t="shared" ca="1" si="44"/>
        <v>0</v>
      </c>
      <c r="H64" s="21">
        <f t="shared" ca="1" si="44"/>
        <v>0</v>
      </c>
      <c r="I64" s="21">
        <f t="shared" ca="1" si="44"/>
        <v>0</v>
      </c>
      <c r="J64" s="21">
        <f t="shared" ca="1" si="44"/>
        <v>0</v>
      </c>
      <c r="K64" s="21">
        <f t="shared" ca="1" si="44"/>
        <v>0</v>
      </c>
      <c r="L64" s="21">
        <f t="shared" ca="1" si="44"/>
        <v>0</v>
      </c>
      <c r="M64" s="21">
        <f t="shared" ca="1" si="44"/>
        <v>0</v>
      </c>
      <c r="N64" s="21">
        <f t="shared" ca="1" si="44"/>
        <v>0</v>
      </c>
      <c r="O64" s="21">
        <f t="shared" ca="1" si="41"/>
        <v>0</v>
      </c>
      <c r="P64" s="21">
        <f t="shared" ca="1" si="41"/>
        <v>0</v>
      </c>
      <c r="Q64" s="21">
        <f t="shared" ca="1" si="41"/>
        <v>0</v>
      </c>
      <c r="R64" s="21">
        <f t="shared" ca="1" si="41"/>
        <v>0</v>
      </c>
      <c r="S64" s="21">
        <f t="shared" ca="1" si="41"/>
        <v>0</v>
      </c>
      <c r="T64" s="21">
        <f t="shared" ca="1" si="41"/>
        <v>0</v>
      </c>
      <c r="U64" s="21">
        <f t="shared" ca="1" si="41"/>
        <v>0</v>
      </c>
      <c r="V64" s="21">
        <f t="shared" ca="1" si="41"/>
        <v>0</v>
      </c>
      <c r="W64" s="21">
        <f t="shared" ca="1" si="41"/>
        <v>0</v>
      </c>
      <c r="X64" s="21">
        <f t="shared" ca="1" si="41"/>
        <v>0</v>
      </c>
      <c r="Y64" s="21">
        <f t="shared" ca="1" si="41"/>
        <v>0</v>
      </c>
      <c r="Z64" s="21">
        <f t="shared" ca="1" si="41"/>
        <v>0</v>
      </c>
      <c r="AA64" s="21">
        <f t="shared" ca="1" si="41"/>
        <v>0</v>
      </c>
      <c r="AB64" s="21">
        <f t="shared" ca="1" si="41"/>
        <v>0</v>
      </c>
      <c r="AC64" s="21">
        <f t="shared" ca="1" si="41"/>
        <v>0</v>
      </c>
      <c r="AD64" s="21">
        <f t="shared" ca="1" si="41"/>
        <v>0</v>
      </c>
      <c r="AE64" s="21">
        <f t="shared" ca="1" si="45"/>
        <v>0</v>
      </c>
      <c r="AF64" s="21">
        <f t="shared" ca="1" si="45"/>
        <v>0</v>
      </c>
      <c r="AG64" s="21">
        <f t="shared" ca="1" si="45"/>
        <v>0</v>
      </c>
      <c r="AH64" s="21">
        <f t="shared" ca="1" si="45"/>
        <v>0</v>
      </c>
      <c r="AI64" s="21">
        <f t="shared" ca="1" si="45"/>
        <v>0</v>
      </c>
      <c r="AJ64" s="21">
        <f t="shared" ca="1" si="45"/>
        <v>0</v>
      </c>
      <c r="AK64" s="21">
        <f t="shared" ca="1" si="45"/>
        <v>0</v>
      </c>
      <c r="AL64" s="21">
        <f t="shared" ca="1" si="45"/>
        <v>0</v>
      </c>
      <c r="AM64" s="21">
        <f t="shared" ca="1" si="45"/>
        <v>0</v>
      </c>
      <c r="AN64" s="21">
        <f t="shared" ca="1" si="45"/>
        <v>0</v>
      </c>
      <c r="AO64" s="21">
        <f t="shared" ca="1" si="45"/>
        <v>0</v>
      </c>
      <c r="AP64" s="21">
        <f t="shared" ca="1" si="45"/>
        <v>0</v>
      </c>
      <c r="AQ64" s="21">
        <f t="shared" ca="1" si="45"/>
        <v>0</v>
      </c>
      <c r="AR64" s="21">
        <f t="shared" ca="1" si="45"/>
        <v>0</v>
      </c>
      <c r="AS64" s="21">
        <f t="shared" ca="1" si="42"/>
        <v>0</v>
      </c>
      <c r="AT64" s="21">
        <f t="shared" ca="1" si="42"/>
        <v>0</v>
      </c>
      <c r="AU64" s="21">
        <f t="shared" ca="1" si="42"/>
        <v>0</v>
      </c>
      <c r="AV64" s="21">
        <f t="shared" ca="1" si="42"/>
        <v>0</v>
      </c>
      <c r="AW64" s="21">
        <f t="shared" ca="1" si="42"/>
        <v>0</v>
      </c>
      <c r="AX64" s="21">
        <f t="shared" ca="1" si="42"/>
        <v>0</v>
      </c>
      <c r="AY64" s="21">
        <f t="shared" ca="1" si="42"/>
        <v>0</v>
      </c>
      <c r="AZ64" s="21">
        <f t="shared" ca="1" si="42"/>
        <v>0</v>
      </c>
      <c r="BA64" s="21">
        <f t="shared" ca="1" si="40"/>
        <v>0</v>
      </c>
      <c r="BB64" s="21">
        <f t="shared" ca="1" si="40"/>
        <v>0</v>
      </c>
      <c r="BC64" s="21">
        <f t="shared" ca="1" si="40"/>
        <v>0</v>
      </c>
      <c r="BD64" s="21">
        <f t="shared" ca="1" si="40"/>
        <v>5326509.99</v>
      </c>
      <c r="BE64" s="21">
        <f t="shared" ca="1" si="40"/>
        <v>0</v>
      </c>
      <c r="BF64" s="21">
        <f t="shared" ca="1" si="40"/>
        <v>0</v>
      </c>
      <c r="BG64" s="21">
        <f t="shared" ca="1" si="40"/>
        <v>0</v>
      </c>
      <c r="BH64" s="21">
        <f t="shared" ca="1" si="40"/>
        <v>0</v>
      </c>
      <c r="BI64" s="21">
        <f t="shared" ca="1" si="40"/>
        <v>0</v>
      </c>
      <c r="BJ64" s="21">
        <f t="shared" ca="1" si="40"/>
        <v>0</v>
      </c>
      <c r="BK64" s="21">
        <f t="shared" ca="1" si="40"/>
        <v>0</v>
      </c>
      <c r="BL64" s="21">
        <f t="shared" ca="1" si="40"/>
        <v>0</v>
      </c>
      <c r="BM64" s="21">
        <f t="shared" ca="1" si="40"/>
        <v>0</v>
      </c>
      <c r="BN64" s="21">
        <f t="shared" ca="1" si="40"/>
        <v>0</v>
      </c>
      <c r="BO64" s="21">
        <f t="shared" ca="1" si="40"/>
        <v>0</v>
      </c>
      <c r="BP64" s="21">
        <f t="shared" ca="1" si="40"/>
        <v>0</v>
      </c>
      <c r="BQ64" s="21">
        <f t="shared" ca="1" si="46"/>
        <v>0</v>
      </c>
      <c r="BR64" s="21">
        <f t="shared" ca="1" si="46"/>
        <v>0</v>
      </c>
      <c r="BS64" s="21">
        <f t="shared" ca="1" si="46"/>
        <v>0</v>
      </c>
      <c r="BT64" s="21">
        <f t="shared" ca="1" si="46"/>
        <v>0</v>
      </c>
      <c r="BU64" s="21">
        <f t="shared" ca="1" si="46"/>
        <v>0</v>
      </c>
      <c r="BV64" s="21">
        <f t="shared" ca="1" si="46"/>
        <v>0</v>
      </c>
      <c r="BW64" s="21">
        <f t="shared" ca="1" si="46"/>
        <v>0</v>
      </c>
      <c r="BX64" s="21">
        <f t="shared" ca="1" si="46"/>
        <v>0</v>
      </c>
      <c r="BY64" s="21">
        <f t="shared" ca="1" si="46"/>
        <v>0</v>
      </c>
      <c r="BZ64" s="21">
        <f t="shared" ca="1" si="46"/>
        <v>0</v>
      </c>
      <c r="CA64" s="21">
        <f t="shared" ca="1" si="46"/>
        <v>0</v>
      </c>
      <c r="CB64" s="21">
        <f t="shared" ca="1" si="46"/>
        <v>0</v>
      </c>
      <c r="CC64" s="21">
        <f t="shared" ca="1" si="46"/>
        <v>0</v>
      </c>
      <c r="CD64" s="21">
        <f t="shared" ca="1" si="46"/>
        <v>0</v>
      </c>
      <c r="CE64" s="21">
        <f t="shared" ca="1" si="46"/>
        <v>0</v>
      </c>
      <c r="CF64" s="21">
        <f t="shared" ca="1" si="46"/>
        <v>0</v>
      </c>
      <c r="CG64" s="21">
        <f t="shared" ca="1" si="43"/>
        <v>0</v>
      </c>
      <c r="CH64" s="21">
        <f t="shared" ca="1" si="43"/>
        <v>0</v>
      </c>
      <c r="CI64" s="21">
        <f t="shared" ca="1" si="43"/>
        <v>0</v>
      </c>
      <c r="CJ64" s="22">
        <f t="shared" ca="1" si="25"/>
        <v>65886800.520000011</v>
      </c>
      <c r="CK64" s="21">
        <f t="shared" ca="1" si="49"/>
        <v>0</v>
      </c>
      <c r="CL64" s="21">
        <f t="shared" ca="1" si="49"/>
        <v>0</v>
      </c>
      <c r="CM64" s="22">
        <f t="shared" ca="1" si="26"/>
        <v>65886800.520000011</v>
      </c>
      <c r="CN64" s="21">
        <f t="shared" ca="1" si="50"/>
        <v>2133319.379999999</v>
      </c>
      <c r="CO64" s="21">
        <f t="shared" ca="1" si="50"/>
        <v>63753481.140000008</v>
      </c>
      <c r="CP64" s="22">
        <f t="shared" ca="1" si="27"/>
        <v>0</v>
      </c>
      <c r="CQ64" s="21">
        <f t="shared" ca="1" si="47"/>
        <v>0</v>
      </c>
      <c r="CR64" s="21">
        <f t="shared" ca="1" si="47"/>
        <v>0</v>
      </c>
      <c r="CS64" s="21">
        <f t="shared" ca="1" si="47"/>
        <v>0</v>
      </c>
      <c r="CT64" s="21">
        <f t="shared" ca="1" si="47"/>
        <v>0</v>
      </c>
      <c r="CU64" s="21">
        <f t="shared" ca="1" si="47"/>
        <v>0</v>
      </c>
      <c r="CV64" s="22">
        <f t="shared" ca="1" si="51"/>
        <v>71213310.510000005</v>
      </c>
    </row>
    <row r="65" spans="1:100" ht="12.75" customHeight="1" x14ac:dyDescent="0.3">
      <c r="A65" s="64" t="s">
        <v>264</v>
      </c>
      <c r="B65" s="20">
        <v>3007</v>
      </c>
      <c r="C65" s="65" t="s">
        <v>246</v>
      </c>
      <c r="D65" s="22">
        <f t="shared" ca="1" si="24"/>
        <v>0</v>
      </c>
      <c r="E65" s="21">
        <f t="shared" ca="1" si="44"/>
        <v>0</v>
      </c>
      <c r="F65" s="21">
        <f t="shared" ca="1" si="44"/>
        <v>0</v>
      </c>
      <c r="G65" s="21">
        <f t="shared" ca="1" si="44"/>
        <v>0</v>
      </c>
      <c r="H65" s="21">
        <f t="shared" ca="1" si="44"/>
        <v>0</v>
      </c>
      <c r="I65" s="21">
        <f t="shared" ca="1" si="44"/>
        <v>0</v>
      </c>
      <c r="J65" s="21">
        <f t="shared" ca="1" si="44"/>
        <v>0</v>
      </c>
      <c r="K65" s="21">
        <f t="shared" ca="1" si="44"/>
        <v>0</v>
      </c>
      <c r="L65" s="21">
        <f t="shared" ca="1" si="44"/>
        <v>0</v>
      </c>
      <c r="M65" s="21">
        <f t="shared" ca="1" si="44"/>
        <v>0</v>
      </c>
      <c r="N65" s="21">
        <f t="shared" ca="1" si="44"/>
        <v>0</v>
      </c>
      <c r="O65" s="21">
        <f t="shared" ca="1" si="41"/>
        <v>0</v>
      </c>
      <c r="P65" s="21">
        <f t="shared" ca="1" si="41"/>
        <v>0</v>
      </c>
      <c r="Q65" s="21">
        <f t="shared" ca="1" si="41"/>
        <v>0</v>
      </c>
      <c r="R65" s="21">
        <f t="shared" ca="1" si="41"/>
        <v>0</v>
      </c>
      <c r="S65" s="21">
        <f t="shared" ca="1" si="41"/>
        <v>0</v>
      </c>
      <c r="T65" s="21">
        <f t="shared" ca="1" si="41"/>
        <v>0</v>
      </c>
      <c r="U65" s="21">
        <f t="shared" ca="1" si="41"/>
        <v>0</v>
      </c>
      <c r="V65" s="21">
        <f t="shared" ca="1" si="41"/>
        <v>0</v>
      </c>
      <c r="W65" s="21">
        <f t="shared" ca="1" si="41"/>
        <v>0</v>
      </c>
      <c r="X65" s="21">
        <f t="shared" ca="1" si="41"/>
        <v>0</v>
      </c>
      <c r="Y65" s="21">
        <f t="shared" ca="1" si="41"/>
        <v>0</v>
      </c>
      <c r="Z65" s="21">
        <f t="shared" ca="1" si="41"/>
        <v>0</v>
      </c>
      <c r="AA65" s="21">
        <f t="shared" ca="1" si="41"/>
        <v>0</v>
      </c>
      <c r="AB65" s="21">
        <f t="shared" ca="1" si="41"/>
        <v>0</v>
      </c>
      <c r="AC65" s="21">
        <f t="shared" ca="1" si="41"/>
        <v>0</v>
      </c>
      <c r="AD65" s="21">
        <f t="shared" ca="1" si="41"/>
        <v>0</v>
      </c>
      <c r="AE65" s="21">
        <f t="shared" ca="1" si="45"/>
        <v>0</v>
      </c>
      <c r="AF65" s="21">
        <f t="shared" ca="1" si="45"/>
        <v>0</v>
      </c>
      <c r="AG65" s="21">
        <f t="shared" ca="1" si="45"/>
        <v>0</v>
      </c>
      <c r="AH65" s="21">
        <f t="shared" ca="1" si="45"/>
        <v>0</v>
      </c>
      <c r="AI65" s="21">
        <f t="shared" ca="1" si="45"/>
        <v>0</v>
      </c>
      <c r="AJ65" s="21">
        <f t="shared" ca="1" si="45"/>
        <v>0</v>
      </c>
      <c r="AK65" s="21">
        <f t="shared" ca="1" si="45"/>
        <v>0</v>
      </c>
      <c r="AL65" s="21">
        <f t="shared" ca="1" si="45"/>
        <v>0</v>
      </c>
      <c r="AM65" s="21">
        <f t="shared" ca="1" si="45"/>
        <v>0</v>
      </c>
      <c r="AN65" s="21">
        <f t="shared" ca="1" si="45"/>
        <v>0</v>
      </c>
      <c r="AO65" s="21">
        <f t="shared" ca="1" si="45"/>
        <v>0</v>
      </c>
      <c r="AP65" s="21">
        <f t="shared" ca="1" si="45"/>
        <v>0</v>
      </c>
      <c r="AQ65" s="21">
        <f t="shared" ca="1" si="45"/>
        <v>0</v>
      </c>
      <c r="AR65" s="21">
        <f t="shared" ca="1" si="45"/>
        <v>0</v>
      </c>
      <c r="AS65" s="21">
        <f t="shared" ca="1" si="42"/>
        <v>0</v>
      </c>
      <c r="AT65" s="21">
        <f t="shared" ca="1" si="42"/>
        <v>0</v>
      </c>
      <c r="AU65" s="21">
        <f t="shared" ca="1" si="42"/>
        <v>0</v>
      </c>
      <c r="AV65" s="21">
        <f t="shared" ca="1" si="42"/>
        <v>0</v>
      </c>
      <c r="AW65" s="21">
        <f t="shared" ca="1" si="42"/>
        <v>0</v>
      </c>
      <c r="AX65" s="21">
        <f t="shared" ca="1" si="42"/>
        <v>0</v>
      </c>
      <c r="AY65" s="21">
        <f t="shared" ca="1" si="42"/>
        <v>0</v>
      </c>
      <c r="AZ65" s="21">
        <f t="shared" ca="1" si="42"/>
        <v>0</v>
      </c>
      <c r="BA65" s="21">
        <f t="shared" ca="1" si="40"/>
        <v>0</v>
      </c>
      <c r="BB65" s="21">
        <f t="shared" ca="1" si="40"/>
        <v>0</v>
      </c>
      <c r="BC65" s="21">
        <f t="shared" ca="1" si="40"/>
        <v>0</v>
      </c>
      <c r="BD65" s="21">
        <f t="shared" ca="1" si="40"/>
        <v>232335.57</v>
      </c>
      <c r="BE65" s="21">
        <f t="shared" ca="1" si="40"/>
        <v>0</v>
      </c>
      <c r="BF65" s="21">
        <f t="shared" ca="1" si="40"/>
        <v>0</v>
      </c>
      <c r="BG65" s="21">
        <f t="shared" ca="1" si="40"/>
        <v>0</v>
      </c>
      <c r="BH65" s="21">
        <f t="shared" ca="1" si="40"/>
        <v>0</v>
      </c>
      <c r="BI65" s="21">
        <f t="shared" ca="1" si="40"/>
        <v>0</v>
      </c>
      <c r="BJ65" s="21">
        <f t="shared" ca="1" si="40"/>
        <v>0</v>
      </c>
      <c r="BK65" s="21">
        <f t="shared" ca="1" si="40"/>
        <v>0</v>
      </c>
      <c r="BL65" s="21">
        <f t="shared" ca="1" si="40"/>
        <v>0</v>
      </c>
      <c r="BM65" s="21">
        <f t="shared" ca="1" si="40"/>
        <v>0</v>
      </c>
      <c r="BN65" s="21">
        <f t="shared" ca="1" si="40"/>
        <v>0</v>
      </c>
      <c r="BO65" s="21">
        <f t="shared" ca="1" si="40"/>
        <v>0</v>
      </c>
      <c r="BP65" s="21">
        <f t="shared" ca="1" si="40"/>
        <v>0</v>
      </c>
      <c r="BQ65" s="21">
        <f t="shared" ca="1" si="46"/>
        <v>0</v>
      </c>
      <c r="BR65" s="21">
        <f t="shared" ca="1" si="46"/>
        <v>0</v>
      </c>
      <c r="BS65" s="21">
        <f t="shared" ca="1" si="46"/>
        <v>0</v>
      </c>
      <c r="BT65" s="21">
        <f t="shared" ca="1" si="46"/>
        <v>0</v>
      </c>
      <c r="BU65" s="21">
        <f t="shared" ca="1" si="46"/>
        <v>0</v>
      </c>
      <c r="BV65" s="21">
        <f t="shared" ca="1" si="46"/>
        <v>0</v>
      </c>
      <c r="BW65" s="21">
        <f t="shared" ca="1" si="46"/>
        <v>0</v>
      </c>
      <c r="BX65" s="21">
        <f t="shared" ca="1" si="46"/>
        <v>0</v>
      </c>
      <c r="BY65" s="21">
        <f t="shared" ca="1" si="46"/>
        <v>0</v>
      </c>
      <c r="BZ65" s="21">
        <f t="shared" ca="1" si="46"/>
        <v>0</v>
      </c>
      <c r="CA65" s="21">
        <f t="shared" ca="1" si="46"/>
        <v>0</v>
      </c>
      <c r="CB65" s="21">
        <f t="shared" ca="1" si="46"/>
        <v>0</v>
      </c>
      <c r="CC65" s="21">
        <f t="shared" ca="1" si="46"/>
        <v>0</v>
      </c>
      <c r="CD65" s="21">
        <f t="shared" ca="1" si="46"/>
        <v>0</v>
      </c>
      <c r="CE65" s="21">
        <f t="shared" ca="1" si="46"/>
        <v>0</v>
      </c>
      <c r="CF65" s="21">
        <f t="shared" ca="1" si="46"/>
        <v>0</v>
      </c>
      <c r="CG65" s="21">
        <f t="shared" ca="1" si="43"/>
        <v>0</v>
      </c>
      <c r="CH65" s="21">
        <f t="shared" ca="1" si="43"/>
        <v>0</v>
      </c>
      <c r="CI65" s="21">
        <f t="shared" ca="1" si="43"/>
        <v>0</v>
      </c>
      <c r="CJ65" s="22">
        <f t="shared" ca="1" si="25"/>
        <v>0</v>
      </c>
      <c r="CK65" s="21">
        <f t="shared" ca="1" si="49"/>
        <v>0</v>
      </c>
      <c r="CL65" s="21">
        <f t="shared" ca="1" si="49"/>
        <v>0</v>
      </c>
      <c r="CM65" s="22">
        <f t="shared" ca="1" si="26"/>
        <v>0</v>
      </c>
      <c r="CN65" s="21">
        <f t="shared" ca="1" si="50"/>
        <v>0</v>
      </c>
      <c r="CO65" s="21">
        <f t="shared" ca="1" si="50"/>
        <v>0</v>
      </c>
      <c r="CP65" s="22">
        <f t="shared" ca="1" si="27"/>
        <v>0</v>
      </c>
      <c r="CQ65" s="21">
        <f t="shared" ca="1" si="47"/>
        <v>0</v>
      </c>
      <c r="CR65" s="21">
        <f t="shared" ca="1" si="47"/>
        <v>0</v>
      </c>
      <c r="CS65" s="21">
        <f t="shared" ca="1" si="47"/>
        <v>0</v>
      </c>
      <c r="CT65" s="21">
        <f t="shared" ca="1" si="47"/>
        <v>0</v>
      </c>
      <c r="CU65" s="21">
        <f t="shared" ca="1" si="47"/>
        <v>0</v>
      </c>
      <c r="CV65" s="22">
        <f t="shared" ca="1" si="51"/>
        <v>232335.57</v>
      </c>
    </row>
    <row r="66" spans="1:100" ht="12.75" customHeight="1" x14ac:dyDescent="0.3">
      <c r="A66" s="64" t="s">
        <v>266</v>
      </c>
      <c r="B66" s="20">
        <v>3008</v>
      </c>
      <c r="C66" s="65" t="s">
        <v>246</v>
      </c>
      <c r="D66" s="22">
        <f t="shared" ca="1" si="24"/>
        <v>0</v>
      </c>
      <c r="E66" s="21">
        <f t="shared" ca="1" si="44"/>
        <v>0</v>
      </c>
      <c r="F66" s="21">
        <f t="shared" ca="1" si="44"/>
        <v>0</v>
      </c>
      <c r="G66" s="21">
        <f t="shared" ca="1" si="44"/>
        <v>0</v>
      </c>
      <c r="H66" s="21">
        <f t="shared" ca="1" si="44"/>
        <v>0</v>
      </c>
      <c r="I66" s="21">
        <f t="shared" ca="1" si="44"/>
        <v>0</v>
      </c>
      <c r="J66" s="21">
        <f t="shared" ca="1" si="44"/>
        <v>0</v>
      </c>
      <c r="K66" s="21">
        <f t="shared" ca="1" si="44"/>
        <v>0</v>
      </c>
      <c r="L66" s="21">
        <f t="shared" ca="1" si="44"/>
        <v>0</v>
      </c>
      <c r="M66" s="21">
        <f t="shared" ca="1" si="44"/>
        <v>0</v>
      </c>
      <c r="N66" s="21">
        <f t="shared" ca="1" si="44"/>
        <v>0</v>
      </c>
      <c r="O66" s="21">
        <f t="shared" ca="1" si="41"/>
        <v>0</v>
      </c>
      <c r="P66" s="21">
        <f t="shared" ca="1" si="41"/>
        <v>0</v>
      </c>
      <c r="Q66" s="21">
        <f t="shared" ca="1" si="41"/>
        <v>0</v>
      </c>
      <c r="R66" s="21">
        <f t="shared" ca="1" si="41"/>
        <v>0</v>
      </c>
      <c r="S66" s="21">
        <f t="shared" ca="1" si="41"/>
        <v>0</v>
      </c>
      <c r="T66" s="21">
        <f t="shared" ca="1" si="41"/>
        <v>0</v>
      </c>
      <c r="U66" s="21">
        <f t="shared" ca="1" si="41"/>
        <v>0</v>
      </c>
      <c r="V66" s="21">
        <f t="shared" ca="1" si="41"/>
        <v>0</v>
      </c>
      <c r="W66" s="21">
        <f t="shared" ca="1" si="41"/>
        <v>0</v>
      </c>
      <c r="X66" s="21">
        <f t="shared" ca="1" si="41"/>
        <v>0</v>
      </c>
      <c r="Y66" s="21">
        <f t="shared" ca="1" si="41"/>
        <v>0</v>
      </c>
      <c r="Z66" s="21">
        <f t="shared" ca="1" si="41"/>
        <v>0</v>
      </c>
      <c r="AA66" s="21">
        <f t="shared" ca="1" si="41"/>
        <v>0</v>
      </c>
      <c r="AB66" s="21">
        <f t="shared" ca="1" si="41"/>
        <v>0</v>
      </c>
      <c r="AC66" s="21">
        <f t="shared" ca="1" si="41"/>
        <v>0</v>
      </c>
      <c r="AD66" s="21">
        <f t="shared" ca="1" si="41"/>
        <v>0</v>
      </c>
      <c r="AE66" s="21">
        <f t="shared" ca="1" si="45"/>
        <v>0</v>
      </c>
      <c r="AF66" s="21">
        <f t="shared" ca="1" si="45"/>
        <v>0</v>
      </c>
      <c r="AG66" s="21">
        <f t="shared" ca="1" si="45"/>
        <v>0</v>
      </c>
      <c r="AH66" s="21">
        <f t="shared" ca="1" si="45"/>
        <v>0</v>
      </c>
      <c r="AI66" s="21">
        <f t="shared" ca="1" si="45"/>
        <v>0</v>
      </c>
      <c r="AJ66" s="21">
        <f t="shared" ca="1" si="45"/>
        <v>0</v>
      </c>
      <c r="AK66" s="21">
        <f t="shared" ca="1" si="45"/>
        <v>0</v>
      </c>
      <c r="AL66" s="21">
        <f t="shared" ca="1" si="45"/>
        <v>0</v>
      </c>
      <c r="AM66" s="21">
        <f t="shared" ca="1" si="45"/>
        <v>0</v>
      </c>
      <c r="AN66" s="21">
        <f t="shared" ca="1" si="45"/>
        <v>0</v>
      </c>
      <c r="AO66" s="21">
        <f t="shared" ca="1" si="45"/>
        <v>0</v>
      </c>
      <c r="AP66" s="21">
        <f t="shared" ca="1" si="45"/>
        <v>0</v>
      </c>
      <c r="AQ66" s="21">
        <f t="shared" ca="1" si="45"/>
        <v>0</v>
      </c>
      <c r="AR66" s="21">
        <f t="shared" ca="1" si="45"/>
        <v>0</v>
      </c>
      <c r="AS66" s="21">
        <f t="shared" ca="1" si="42"/>
        <v>0</v>
      </c>
      <c r="AT66" s="21">
        <f t="shared" ca="1" si="42"/>
        <v>0</v>
      </c>
      <c r="AU66" s="21">
        <f t="shared" ca="1" si="42"/>
        <v>0</v>
      </c>
      <c r="AV66" s="21">
        <f t="shared" ca="1" si="42"/>
        <v>0</v>
      </c>
      <c r="AW66" s="21">
        <f t="shared" ca="1" si="42"/>
        <v>0</v>
      </c>
      <c r="AX66" s="21">
        <f t="shared" ca="1" si="42"/>
        <v>0</v>
      </c>
      <c r="AY66" s="21">
        <f t="shared" ca="1" si="42"/>
        <v>0</v>
      </c>
      <c r="AZ66" s="21">
        <f t="shared" ca="1" si="42"/>
        <v>0</v>
      </c>
      <c r="BA66" s="21">
        <f t="shared" ca="1" si="40"/>
        <v>0</v>
      </c>
      <c r="BB66" s="21">
        <f t="shared" ca="1" si="40"/>
        <v>0</v>
      </c>
      <c r="BC66" s="21">
        <f t="shared" ca="1" si="40"/>
        <v>0</v>
      </c>
      <c r="BD66" s="21">
        <f t="shared" ca="1" si="40"/>
        <v>682265.96</v>
      </c>
      <c r="BE66" s="21">
        <f t="shared" ca="1" si="40"/>
        <v>0</v>
      </c>
      <c r="BF66" s="21">
        <f t="shared" ca="1" si="40"/>
        <v>0</v>
      </c>
      <c r="BG66" s="21">
        <f t="shared" ca="1" si="40"/>
        <v>0</v>
      </c>
      <c r="BH66" s="21">
        <f t="shared" ca="1" si="40"/>
        <v>0</v>
      </c>
      <c r="BI66" s="21">
        <f t="shared" ca="1" si="40"/>
        <v>0</v>
      </c>
      <c r="BJ66" s="21">
        <f t="shared" ca="1" si="40"/>
        <v>0</v>
      </c>
      <c r="BK66" s="21">
        <f t="shared" ca="1" si="40"/>
        <v>0</v>
      </c>
      <c r="BL66" s="21">
        <f t="shared" ca="1" si="40"/>
        <v>0</v>
      </c>
      <c r="BM66" s="21">
        <f t="shared" ca="1" si="40"/>
        <v>0</v>
      </c>
      <c r="BN66" s="21">
        <f t="shared" ca="1" si="40"/>
        <v>0</v>
      </c>
      <c r="BO66" s="21">
        <f t="shared" ca="1" si="40"/>
        <v>0</v>
      </c>
      <c r="BP66" s="21">
        <f t="shared" ca="1" si="40"/>
        <v>0</v>
      </c>
      <c r="BQ66" s="21">
        <f t="shared" ca="1" si="46"/>
        <v>0</v>
      </c>
      <c r="BR66" s="21">
        <f t="shared" ca="1" si="46"/>
        <v>0</v>
      </c>
      <c r="BS66" s="21">
        <f t="shared" ca="1" si="46"/>
        <v>0</v>
      </c>
      <c r="BT66" s="21">
        <f t="shared" ca="1" si="46"/>
        <v>0</v>
      </c>
      <c r="BU66" s="21">
        <f t="shared" ca="1" si="46"/>
        <v>0</v>
      </c>
      <c r="BV66" s="21">
        <f t="shared" ca="1" si="46"/>
        <v>0</v>
      </c>
      <c r="BW66" s="21">
        <f t="shared" ca="1" si="46"/>
        <v>0</v>
      </c>
      <c r="BX66" s="21">
        <f t="shared" ca="1" si="46"/>
        <v>0</v>
      </c>
      <c r="BY66" s="21">
        <f t="shared" ca="1" si="46"/>
        <v>0</v>
      </c>
      <c r="BZ66" s="21">
        <f t="shared" ca="1" si="46"/>
        <v>0</v>
      </c>
      <c r="CA66" s="21">
        <f t="shared" ca="1" si="46"/>
        <v>0</v>
      </c>
      <c r="CB66" s="21">
        <f t="shared" ca="1" si="46"/>
        <v>0</v>
      </c>
      <c r="CC66" s="21">
        <f t="shared" ca="1" si="46"/>
        <v>0</v>
      </c>
      <c r="CD66" s="21">
        <f t="shared" ca="1" si="46"/>
        <v>0</v>
      </c>
      <c r="CE66" s="21">
        <f t="shared" ca="1" si="46"/>
        <v>0</v>
      </c>
      <c r="CF66" s="21">
        <f t="shared" ca="1" si="46"/>
        <v>0</v>
      </c>
      <c r="CG66" s="21">
        <f t="shared" ca="1" si="43"/>
        <v>0</v>
      </c>
      <c r="CH66" s="21">
        <f t="shared" ca="1" si="43"/>
        <v>0</v>
      </c>
      <c r="CI66" s="21">
        <f t="shared" ca="1" si="43"/>
        <v>0</v>
      </c>
      <c r="CJ66" s="22">
        <f t="shared" ca="1" si="25"/>
        <v>0</v>
      </c>
      <c r="CK66" s="21">
        <f t="shared" ca="1" si="49"/>
        <v>0</v>
      </c>
      <c r="CL66" s="21">
        <f t="shared" ca="1" si="49"/>
        <v>0</v>
      </c>
      <c r="CM66" s="22">
        <f t="shared" ca="1" si="26"/>
        <v>0</v>
      </c>
      <c r="CN66" s="21">
        <f t="shared" ca="1" si="50"/>
        <v>0</v>
      </c>
      <c r="CO66" s="21">
        <f t="shared" ca="1" si="50"/>
        <v>0</v>
      </c>
      <c r="CP66" s="22">
        <f t="shared" ca="1" si="27"/>
        <v>0</v>
      </c>
      <c r="CQ66" s="21">
        <f t="shared" ca="1" si="47"/>
        <v>0</v>
      </c>
      <c r="CR66" s="21">
        <f t="shared" ca="1" si="47"/>
        <v>0</v>
      </c>
      <c r="CS66" s="21">
        <f t="shared" ca="1" si="47"/>
        <v>0</v>
      </c>
      <c r="CT66" s="21">
        <f t="shared" ca="1" si="47"/>
        <v>0</v>
      </c>
      <c r="CU66" s="21">
        <f t="shared" ca="1" si="47"/>
        <v>0</v>
      </c>
      <c r="CV66" s="22">
        <f t="shared" ca="1" si="51"/>
        <v>682265.96</v>
      </c>
    </row>
    <row r="67" spans="1:100" ht="12.75" customHeight="1" x14ac:dyDescent="0.3">
      <c r="A67" s="64" t="s">
        <v>268</v>
      </c>
      <c r="B67" s="20">
        <v>3009</v>
      </c>
      <c r="C67" s="65" t="s">
        <v>246</v>
      </c>
      <c r="D67" s="22">
        <f t="shared" ca="1" si="24"/>
        <v>0</v>
      </c>
      <c r="E67" s="21">
        <f t="shared" ca="1" si="44"/>
        <v>0</v>
      </c>
      <c r="F67" s="21">
        <f t="shared" ca="1" si="44"/>
        <v>0</v>
      </c>
      <c r="G67" s="21">
        <f t="shared" ca="1" si="44"/>
        <v>0</v>
      </c>
      <c r="H67" s="21">
        <f t="shared" ca="1" si="44"/>
        <v>0</v>
      </c>
      <c r="I67" s="21">
        <f t="shared" ca="1" si="44"/>
        <v>0</v>
      </c>
      <c r="J67" s="21">
        <f t="shared" ca="1" si="44"/>
        <v>0</v>
      </c>
      <c r="K67" s="21">
        <f t="shared" ca="1" si="44"/>
        <v>0</v>
      </c>
      <c r="L67" s="21">
        <f t="shared" ca="1" si="44"/>
        <v>0</v>
      </c>
      <c r="M67" s="21">
        <f t="shared" ca="1" si="44"/>
        <v>0</v>
      </c>
      <c r="N67" s="21">
        <f t="shared" ca="1" si="44"/>
        <v>0</v>
      </c>
      <c r="O67" s="21">
        <f t="shared" ca="1" si="41"/>
        <v>0</v>
      </c>
      <c r="P67" s="21">
        <f t="shared" ca="1" si="41"/>
        <v>0</v>
      </c>
      <c r="Q67" s="21">
        <f t="shared" ca="1" si="41"/>
        <v>0</v>
      </c>
      <c r="R67" s="21">
        <f t="shared" ca="1" si="41"/>
        <v>0</v>
      </c>
      <c r="S67" s="21">
        <f t="shared" ca="1" si="41"/>
        <v>0</v>
      </c>
      <c r="T67" s="21">
        <f t="shared" ca="1" si="41"/>
        <v>0</v>
      </c>
      <c r="U67" s="21">
        <f t="shared" ca="1" si="41"/>
        <v>0</v>
      </c>
      <c r="V67" s="21">
        <f t="shared" ca="1" si="41"/>
        <v>0</v>
      </c>
      <c r="W67" s="21">
        <f t="shared" ca="1" si="41"/>
        <v>0</v>
      </c>
      <c r="X67" s="21">
        <f t="shared" ca="1" si="41"/>
        <v>0</v>
      </c>
      <c r="Y67" s="21">
        <f t="shared" ca="1" si="41"/>
        <v>0</v>
      </c>
      <c r="Z67" s="21">
        <f t="shared" ca="1" si="41"/>
        <v>0</v>
      </c>
      <c r="AA67" s="21">
        <f t="shared" ca="1" si="41"/>
        <v>0</v>
      </c>
      <c r="AB67" s="21">
        <f t="shared" ca="1" si="41"/>
        <v>0</v>
      </c>
      <c r="AC67" s="21">
        <f t="shared" ca="1" si="41"/>
        <v>0</v>
      </c>
      <c r="AD67" s="21">
        <f t="shared" ca="1" si="41"/>
        <v>0</v>
      </c>
      <c r="AE67" s="21">
        <f t="shared" ca="1" si="45"/>
        <v>0</v>
      </c>
      <c r="AF67" s="21">
        <f t="shared" ca="1" si="45"/>
        <v>0</v>
      </c>
      <c r="AG67" s="21">
        <f t="shared" ca="1" si="45"/>
        <v>0</v>
      </c>
      <c r="AH67" s="21">
        <f t="shared" ca="1" si="45"/>
        <v>0</v>
      </c>
      <c r="AI67" s="21">
        <f t="shared" ca="1" si="45"/>
        <v>0</v>
      </c>
      <c r="AJ67" s="21">
        <f t="shared" ca="1" si="45"/>
        <v>0</v>
      </c>
      <c r="AK67" s="21">
        <f t="shared" ca="1" si="45"/>
        <v>0</v>
      </c>
      <c r="AL67" s="21">
        <f t="shared" ca="1" si="45"/>
        <v>0</v>
      </c>
      <c r="AM67" s="21">
        <f t="shared" ca="1" si="45"/>
        <v>0</v>
      </c>
      <c r="AN67" s="21">
        <f t="shared" ca="1" si="45"/>
        <v>0</v>
      </c>
      <c r="AO67" s="21">
        <f t="shared" ca="1" si="45"/>
        <v>0</v>
      </c>
      <c r="AP67" s="21">
        <f t="shared" ca="1" si="45"/>
        <v>0</v>
      </c>
      <c r="AQ67" s="21">
        <f t="shared" ca="1" si="45"/>
        <v>0</v>
      </c>
      <c r="AR67" s="21">
        <f t="shared" ca="1" si="45"/>
        <v>0</v>
      </c>
      <c r="AS67" s="21">
        <f t="shared" ca="1" si="42"/>
        <v>0</v>
      </c>
      <c r="AT67" s="21">
        <f t="shared" ca="1" si="42"/>
        <v>0</v>
      </c>
      <c r="AU67" s="21">
        <f t="shared" ca="1" si="42"/>
        <v>0</v>
      </c>
      <c r="AV67" s="21">
        <f t="shared" ca="1" si="42"/>
        <v>0</v>
      </c>
      <c r="AW67" s="21">
        <f t="shared" ca="1" si="42"/>
        <v>0</v>
      </c>
      <c r="AX67" s="21">
        <f t="shared" ca="1" si="42"/>
        <v>0</v>
      </c>
      <c r="AY67" s="21">
        <f t="shared" ca="1" si="42"/>
        <v>0</v>
      </c>
      <c r="AZ67" s="21">
        <f t="shared" ca="1" si="42"/>
        <v>0</v>
      </c>
      <c r="BA67" s="21">
        <f t="shared" ca="1" si="40"/>
        <v>0</v>
      </c>
      <c r="BB67" s="21">
        <f t="shared" ca="1" si="40"/>
        <v>0</v>
      </c>
      <c r="BC67" s="21">
        <f t="shared" ca="1" si="40"/>
        <v>0</v>
      </c>
      <c r="BD67" s="21">
        <f t="shared" ca="1" si="40"/>
        <v>1829778.2499999998</v>
      </c>
      <c r="BE67" s="21">
        <f t="shared" ca="1" si="40"/>
        <v>93333.400000000009</v>
      </c>
      <c r="BF67" s="21">
        <f t="shared" ca="1" si="40"/>
        <v>0</v>
      </c>
      <c r="BG67" s="21">
        <f t="shared" ca="1" si="40"/>
        <v>0</v>
      </c>
      <c r="BH67" s="21">
        <f t="shared" ca="1" si="40"/>
        <v>0</v>
      </c>
      <c r="BI67" s="21">
        <f t="shared" ca="1" si="40"/>
        <v>0</v>
      </c>
      <c r="BJ67" s="21">
        <f t="shared" ca="1" si="40"/>
        <v>0</v>
      </c>
      <c r="BK67" s="21">
        <f t="shared" ca="1" si="40"/>
        <v>0</v>
      </c>
      <c r="BL67" s="21">
        <f t="shared" ca="1" si="40"/>
        <v>0</v>
      </c>
      <c r="BM67" s="21">
        <f t="shared" ca="1" si="40"/>
        <v>0</v>
      </c>
      <c r="BN67" s="21">
        <f t="shared" ca="1" si="40"/>
        <v>0</v>
      </c>
      <c r="BO67" s="21">
        <f t="shared" ca="1" si="40"/>
        <v>0</v>
      </c>
      <c r="BP67" s="21">
        <f t="shared" ca="1" si="40"/>
        <v>0</v>
      </c>
      <c r="BQ67" s="21">
        <f t="shared" ca="1" si="46"/>
        <v>0</v>
      </c>
      <c r="BR67" s="21">
        <f t="shared" ca="1" si="46"/>
        <v>0</v>
      </c>
      <c r="BS67" s="21">
        <f t="shared" ca="1" si="46"/>
        <v>0</v>
      </c>
      <c r="BT67" s="21">
        <f t="shared" ca="1" si="46"/>
        <v>0</v>
      </c>
      <c r="BU67" s="21">
        <f t="shared" ca="1" si="46"/>
        <v>0</v>
      </c>
      <c r="BV67" s="21">
        <f t="shared" ca="1" si="46"/>
        <v>0</v>
      </c>
      <c r="BW67" s="21">
        <f t="shared" ca="1" si="46"/>
        <v>0</v>
      </c>
      <c r="BX67" s="21">
        <f t="shared" ca="1" si="46"/>
        <v>0</v>
      </c>
      <c r="BY67" s="21">
        <f t="shared" ca="1" si="46"/>
        <v>0</v>
      </c>
      <c r="BZ67" s="21">
        <f t="shared" ca="1" si="46"/>
        <v>0</v>
      </c>
      <c r="CA67" s="21">
        <f t="shared" ca="1" si="46"/>
        <v>0</v>
      </c>
      <c r="CB67" s="21">
        <f t="shared" ca="1" si="46"/>
        <v>0</v>
      </c>
      <c r="CC67" s="21">
        <f t="shared" ca="1" si="46"/>
        <v>0</v>
      </c>
      <c r="CD67" s="21">
        <f t="shared" ca="1" si="46"/>
        <v>0</v>
      </c>
      <c r="CE67" s="21">
        <f t="shared" ca="1" si="46"/>
        <v>0</v>
      </c>
      <c r="CF67" s="21">
        <f t="shared" ca="1" si="46"/>
        <v>0</v>
      </c>
      <c r="CG67" s="21">
        <f t="shared" ca="1" si="43"/>
        <v>0</v>
      </c>
      <c r="CH67" s="21">
        <f t="shared" ca="1" si="43"/>
        <v>0</v>
      </c>
      <c r="CI67" s="21">
        <f t="shared" ca="1" si="43"/>
        <v>0</v>
      </c>
      <c r="CJ67" s="22">
        <f t="shared" ca="1" si="25"/>
        <v>3463695.7199999997</v>
      </c>
      <c r="CK67" s="21">
        <f t="shared" ca="1" si="49"/>
        <v>0</v>
      </c>
      <c r="CL67" s="21">
        <f t="shared" ca="1" si="49"/>
        <v>0</v>
      </c>
      <c r="CM67" s="22">
        <f t="shared" ca="1" si="26"/>
        <v>3463695.7199999997</v>
      </c>
      <c r="CN67" s="21">
        <f t="shared" ca="1" si="50"/>
        <v>105798.8</v>
      </c>
      <c r="CO67" s="21">
        <f t="shared" ca="1" si="50"/>
        <v>3357896.92</v>
      </c>
      <c r="CP67" s="22">
        <f t="shared" ca="1" si="27"/>
        <v>0</v>
      </c>
      <c r="CQ67" s="21">
        <f t="shared" ca="1" si="47"/>
        <v>0</v>
      </c>
      <c r="CR67" s="21">
        <f t="shared" ca="1" si="47"/>
        <v>0</v>
      </c>
      <c r="CS67" s="21">
        <f t="shared" ca="1" si="47"/>
        <v>0</v>
      </c>
      <c r="CT67" s="21">
        <f t="shared" ca="1" si="47"/>
        <v>0</v>
      </c>
      <c r="CU67" s="21">
        <f t="shared" ca="1" si="47"/>
        <v>0</v>
      </c>
      <c r="CV67" s="22">
        <f t="shared" ca="1" si="51"/>
        <v>5386807.3699999992</v>
      </c>
    </row>
    <row r="68" spans="1:100" ht="12.75" customHeight="1" x14ac:dyDescent="0.3">
      <c r="A68" s="64" t="s">
        <v>270</v>
      </c>
      <c r="B68" s="20">
        <v>3011</v>
      </c>
      <c r="C68" s="65" t="s">
        <v>246</v>
      </c>
      <c r="D68" s="22">
        <f t="shared" ca="1" si="24"/>
        <v>0</v>
      </c>
      <c r="E68" s="21">
        <f t="shared" ca="1" si="44"/>
        <v>0</v>
      </c>
      <c r="F68" s="21">
        <f t="shared" ca="1" si="44"/>
        <v>0</v>
      </c>
      <c r="G68" s="21">
        <f t="shared" ca="1" si="44"/>
        <v>0</v>
      </c>
      <c r="H68" s="21">
        <f t="shared" ca="1" si="44"/>
        <v>0</v>
      </c>
      <c r="I68" s="21">
        <f t="shared" ca="1" si="44"/>
        <v>0</v>
      </c>
      <c r="J68" s="21">
        <f t="shared" ca="1" si="44"/>
        <v>0</v>
      </c>
      <c r="K68" s="21">
        <f t="shared" ca="1" si="44"/>
        <v>0</v>
      </c>
      <c r="L68" s="21">
        <f t="shared" ca="1" si="44"/>
        <v>0</v>
      </c>
      <c r="M68" s="21">
        <f t="shared" ca="1" si="44"/>
        <v>0</v>
      </c>
      <c r="N68" s="21">
        <f t="shared" ca="1" si="44"/>
        <v>0</v>
      </c>
      <c r="O68" s="21">
        <f t="shared" ca="1" si="41"/>
        <v>0</v>
      </c>
      <c r="P68" s="21">
        <f t="shared" ca="1" si="41"/>
        <v>0</v>
      </c>
      <c r="Q68" s="21">
        <f t="shared" ca="1" si="41"/>
        <v>0</v>
      </c>
      <c r="R68" s="21">
        <f t="shared" ca="1" si="41"/>
        <v>0</v>
      </c>
      <c r="S68" s="21">
        <f t="shared" ca="1" si="41"/>
        <v>0</v>
      </c>
      <c r="T68" s="21">
        <f t="shared" ca="1" si="41"/>
        <v>0</v>
      </c>
      <c r="U68" s="21">
        <f t="shared" ca="1" si="41"/>
        <v>0</v>
      </c>
      <c r="V68" s="21">
        <f t="shared" ca="1" si="41"/>
        <v>0</v>
      </c>
      <c r="W68" s="21">
        <f t="shared" ca="1" si="41"/>
        <v>0</v>
      </c>
      <c r="X68" s="21">
        <f t="shared" ca="1" si="41"/>
        <v>0</v>
      </c>
      <c r="Y68" s="21">
        <f t="shared" ca="1" si="41"/>
        <v>0</v>
      </c>
      <c r="Z68" s="21">
        <f t="shared" ca="1" si="41"/>
        <v>0</v>
      </c>
      <c r="AA68" s="21">
        <f t="shared" ca="1" si="41"/>
        <v>0</v>
      </c>
      <c r="AB68" s="21">
        <f t="shared" ca="1" si="41"/>
        <v>0</v>
      </c>
      <c r="AC68" s="21">
        <f t="shared" ca="1" si="41"/>
        <v>0</v>
      </c>
      <c r="AD68" s="21">
        <f t="shared" ca="1" si="41"/>
        <v>0</v>
      </c>
      <c r="AE68" s="21">
        <f t="shared" ca="1" si="45"/>
        <v>0</v>
      </c>
      <c r="AF68" s="21">
        <f t="shared" ca="1" si="45"/>
        <v>0</v>
      </c>
      <c r="AG68" s="21">
        <f t="shared" ca="1" si="45"/>
        <v>0</v>
      </c>
      <c r="AH68" s="21">
        <f t="shared" ca="1" si="45"/>
        <v>0</v>
      </c>
      <c r="AI68" s="21">
        <f t="shared" ca="1" si="45"/>
        <v>0</v>
      </c>
      <c r="AJ68" s="21">
        <f t="shared" ca="1" si="45"/>
        <v>0</v>
      </c>
      <c r="AK68" s="21">
        <f t="shared" ca="1" si="45"/>
        <v>0</v>
      </c>
      <c r="AL68" s="21">
        <f t="shared" ca="1" si="45"/>
        <v>0</v>
      </c>
      <c r="AM68" s="21">
        <f t="shared" ca="1" si="45"/>
        <v>0</v>
      </c>
      <c r="AN68" s="21">
        <f t="shared" ca="1" si="45"/>
        <v>0</v>
      </c>
      <c r="AO68" s="21">
        <f t="shared" ca="1" si="45"/>
        <v>0</v>
      </c>
      <c r="AP68" s="21">
        <f t="shared" ca="1" si="45"/>
        <v>0</v>
      </c>
      <c r="AQ68" s="21">
        <f t="shared" ca="1" si="45"/>
        <v>0</v>
      </c>
      <c r="AR68" s="21">
        <f t="shared" ca="1" si="45"/>
        <v>0</v>
      </c>
      <c r="AS68" s="21">
        <f t="shared" ca="1" si="42"/>
        <v>0</v>
      </c>
      <c r="AT68" s="21">
        <f t="shared" ca="1" si="42"/>
        <v>0</v>
      </c>
      <c r="AU68" s="21">
        <f t="shared" ca="1" si="42"/>
        <v>0</v>
      </c>
      <c r="AV68" s="21">
        <f t="shared" ca="1" si="42"/>
        <v>0</v>
      </c>
      <c r="AW68" s="21">
        <f t="shared" ca="1" si="42"/>
        <v>0</v>
      </c>
      <c r="AX68" s="21">
        <f t="shared" ca="1" si="42"/>
        <v>0</v>
      </c>
      <c r="AY68" s="21">
        <f t="shared" ca="1" si="42"/>
        <v>0</v>
      </c>
      <c r="AZ68" s="21">
        <f t="shared" ca="1" si="42"/>
        <v>0</v>
      </c>
      <c r="BA68" s="21">
        <f t="shared" ca="1" si="40"/>
        <v>0</v>
      </c>
      <c r="BB68" s="21">
        <f t="shared" ca="1" si="40"/>
        <v>0</v>
      </c>
      <c r="BC68" s="21">
        <f t="shared" ca="1" si="40"/>
        <v>0</v>
      </c>
      <c r="BD68" s="21">
        <f t="shared" ca="1" si="40"/>
        <v>266731.87420199998</v>
      </c>
      <c r="BE68" s="21">
        <f t="shared" ca="1" si="40"/>
        <v>0</v>
      </c>
      <c r="BF68" s="21">
        <f t="shared" ca="1" si="40"/>
        <v>0</v>
      </c>
      <c r="BG68" s="21">
        <f t="shared" ca="1" si="40"/>
        <v>0</v>
      </c>
      <c r="BH68" s="21">
        <f t="shared" ca="1" si="40"/>
        <v>0</v>
      </c>
      <c r="BI68" s="21">
        <f t="shared" ca="1" si="40"/>
        <v>0</v>
      </c>
      <c r="BJ68" s="21">
        <f t="shared" ca="1" si="40"/>
        <v>0</v>
      </c>
      <c r="BK68" s="21">
        <f t="shared" ca="1" si="40"/>
        <v>0</v>
      </c>
      <c r="BL68" s="21">
        <f t="shared" ca="1" si="40"/>
        <v>0</v>
      </c>
      <c r="BM68" s="21">
        <f t="shared" ca="1" si="40"/>
        <v>0</v>
      </c>
      <c r="BN68" s="21">
        <f t="shared" ca="1" si="40"/>
        <v>0</v>
      </c>
      <c r="BO68" s="21">
        <f t="shared" ca="1" si="40"/>
        <v>0</v>
      </c>
      <c r="BP68" s="21">
        <f t="shared" ref="BM68:CB72" ca="1" si="52">IFERROR(INDIRECT("'"&amp;$B$2&amp;"'!"&amp;ADDRESS(MATCH($B68,INDIRECT("'"&amp;$B$2&amp;"'!$B$1:$B$1095"),0),MATCH(BP$5,INDIRECT("'"&amp;$B$2&amp;"'!5:5"),0))),0)</f>
        <v>0</v>
      </c>
      <c r="BQ68" s="21">
        <f t="shared" ca="1" si="52"/>
        <v>0</v>
      </c>
      <c r="BR68" s="21">
        <f t="shared" ca="1" si="52"/>
        <v>0</v>
      </c>
      <c r="BS68" s="21">
        <f t="shared" ca="1" si="52"/>
        <v>0</v>
      </c>
      <c r="BT68" s="21">
        <f t="shared" ca="1" si="52"/>
        <v>0</v>
      </c>
      <c r="BU68" s="21">
        <f t="shared" ca="1" si="52"/>
        <v>0</v>
      </c>
      <c r="BV68" s="21">
        <f t="shared" ca="1" si="52"/>
        <v>0</v>
      </c>
      <c r="BW68" s="21">
        <f t="shared" ca="1" si="52"/>
        <v>0</v>
      </c>
      <c r="BX68" s="21">
        <f t="shared" ca="1" si="46"/>
        <v>0</v>
      </c>
      <c r="BY68" s="21">
        <f t="shared" ca="1" si="46"/>
        <v>0</v>
      </c>
      <c r="BZ68" s="21">
        <f t="shared" ca="1" si="46"/>
        <v>0</v>
      </c>
      <c r="CA68" s="21">
        <f t="shared" ca="1" si="46"/>
        <v>0</v>
      </c>
      <c r="CB68" s="21">
        <f t="shared" ca="1" si="46"/>
        <v>0</v>
      </c>
      <c r="CC68" s="21">
        <f t="shared" ca="1" si="46"/>
        <v>0</v>
      </c>
      <c r="CD68" s="21">
        <f t="shared" ca="1" si="46"/>
        <v>0</v>
      </c>
      <c r="CE68" s="21">
        <f t="shared" ca="1" si="46"/>
        <v>0</v>
      </c>
      <c r="CF68" s="21">
        <f t="shared" ca="1" si="46"/>
        <v>0</v>
      </c>
      <c r="CG68" s="21">
        <f t="shared" ca="1" si="43"/>
        <v>0</v>
      </c>
      <c r="CH68" s="21">
        <f t="shared" ca="1" si="43"/>
        <v>0</v>
      </c>
      <c r="CI68" s="21">
        <f t="shared" ca="1" si="43"/>
        <v>0</v>
      </c>
      <c r="CJ68" s="22">
        <f t="shared" ca="1" si="25"/>
        <v>428056657</v>
      </c>
      <c r="CK68" s="21">
        <f t="shared" ca="1" si="49"/>
        <v>0</v>
      </c>
      <c r="CL68" s="21">
        <f t="shared" ca="1" si="49"/>
        <v>0</v>
      </c>
      <c r="CM68" s="22">
        <f t="shared" ca="1" si="26"/>
        <v>428056657</v>
      </c>
      <c r="CN68" s="21">
        <f t="shared" ca="1" si="50"/>
        <v>0</v>
      </c>
      <c r="CO68" s="21">
        <f t="shared" ca="1" si="50"/>
        <v>428056657</v>
      </c>
      <c r="CP68" s="22">
        <f t="shared" ca="1" si="27"/>
        <v>0</v>
      </c>
      <c r="CQ68" s="21">
        <f t="shared" ca="1" si="47"/>
        <v>0</v>
      </c>
      <c r="CR68" s="21">
        <f t="shared" ca="1" si="47"/>
        <v>0</v>
      </c>
      <c r="CS68" s="21">
        <f t="shared" ca="1" si="47"/>
        <v>0</v>
      </c>
      <c r="CT68" s="21">
        <f t="shared" ca="1" si="47"/>
        <v>0</v>
      </c>
      <c r="CU68" s="21">
        <f t="shared" ca="1" si="47"/>
        <v>0</v>
      </c>
      <c r="CV68" s="22">
        <f t="shared" ca="1" si="51"/>
        <v>428323388.87420201</v>
      </c>
    </row>
    <row r="69" spans="1:100" ht="12.75" customHeight="1" x14ac:dyDescent="0.3">
      <c r="A69" s="64" t="s">
        <v>272</v>
      </c>
      <c r="B69" s="20">
        <v>3012</v>
      </c>
      <c r="C69" s="65" t="s">
        <v>246</v>
      </c>
      <c r="D69" s="22">
        <f t="shared" ca="1" si="24"/>
        <v>0</v>
      </c>
      <c r="E69" s="21">
        <f t="shared" ca="1" si="44"/>
        <v>0</v>
      </c>
      <c r="F69" s="21">
        <f t="shared" ca="1" si="44"/>
        <v>0</v>
      </c>
      <c r="G69" s="21">
        <f t="shared" ca="1" si="44"/>
        <v>0</v>
      </c>
      <c r="H69" s="21">
        <f t="shared" ca="1" si="44"/>
        <v>0</v>
      </c>
      <c r="I69" s="21">
        <f t="shared" ca="1" si="44"/>
        <v>0</v>
      </c>
      <c r="J69" s="21">
        <f t="shared" ca="1" si="44"/>
        <v>0</v>
      </c>
      <c r="K69" s="21">
        <f t="shared" ca="1" si="44"/>
        <v>0</v>
      </c>
      <c r="L69" s="21">
        <f t="shared" ca="1" si="44"/>
        <v>0</v>
      </c>
      <c r="M69" s="21">
        <f t="shared" ca="1" si="44"/>
        <v>0</v>
      </c>
      <c r="N69" s="21">
        <f t="shared" ca="1" si="44"/>
        <v>0</v>
      </c>
      <c r="O69" s="21">
        <f t="shared" ca="1" si="41"/>
        <v>0</v>
      </c>
      <c r="P69" s="21">
        <f t="shared" ca="1" si="41"/>
        <v>0</v>
      </c>
      <c r="Q69" s="21">
        <f t="shared" ca="1" si="41"/>
        <v>0</v>
      </c>
      <c r="R69" s="21">
        <f t="shared" ca="1" si="41"/>
        <v>0</v>
      </c>
      <c r="S69" s="21">
        <f t="shared" ca="1" si="41"/>
        <v>0</v>
      </c>
      <c r="T69" s="21">
        <f t="shared" ca="1" si="41"/>
        <v>0</v>
      </c>
      <c r="U69" s="21">
        <f t="shared" ca="1" si="41"/>
        <v>0</v>
      </c>
      <c r="V69" s="21">
        <f t="shared" ca="1" si="41"/>
        <v>0</v>
      </c>
      <c r="W69" s="21">
        <f t="shared" ca="1" si="41"/>
        <v>0</v>
      </c>
      <c r="X69" s="21">
        <f t="shared" ca="1" si="41"/>
        <v>0</v>
      </c>
      <c r="Y69" s="21">
        <f t="shared" ca="1" si="41"/>
        <v>0</v>
      </c>
      <c r="Z69" s="21">
        <f t="shared" ca="1" si="41"/>
        <v>0</v>
      </c>
      <c r="AA69" s="21">
        <f t="shared" ca="1" si="41"/>
        <v>0</v>
      </c>
      <c r="AB69" s="21">
        <f t="shared" ca="1" si="41"/>
        <v>0</v>
      </c>
      <c r="AC69" s="21">
        <f t="shared" ca="1" si="41"/>
        <v>0</v>
      </c>
      <c r="AD69" s="21">
        <f t="shared" ca="1" si="41"/>
        <v>0</v>
      </c>
      <c r="AE69" s="21">
        <f t="shared" ca="1" si="45"/>
        <v>0</v>
      </c>
      <c r="AF69" s="21">
        <f t="shared" ca="1" si="45"/>
        <v>0</v>
      </c>
      <c r="AG69" s="21">
        <f t="shared" ca="1" si="45"/>
        <v>0</v>
      </c>
      <c r="AH69" s="21">
        <f t="shared" ca="1" si="45"/>
        <v>0</v>
      </c>
      <c r="AI69" s="21">
        <f t="shared" ca="1" si="45"/>
        <v>0</v>
      </c>
      <c r="AJ69" s="21">
        <f t="shared" ca="1" si="45"/>
        <v>0</v>
      </c>
      <c r="AK69" s="21">
        <f t="shared" ca="1" si="45"/>
        <v>0</v>
      </c>
      <c r="AL69" s="21">
        <f t="shared" ca="1" si="45"/>
        <v>0</v>
      </c>
      <c r="AM69" s="21">
        <f t="shared" ca="1" si="45"/>
        <v>0</v>
      </c>
      <c r="AN69" s="21">
        <f t="shared" ca="1" si="45"/>
        <v>0</v>
      </c>
      <c r="AO69" s="21">
        <f t="shared" ca="1" si="45"/>
        <v>0</v>
      </c>
      <c r="AP69" s="21">
        <f t="shared" ca="1" si="45"/>
        <v>0</v>
      </c>
      <c r="AQ69" s="21">
        <f t="shared" ca="1" si="45"/>
        <v>0</v>
      </c>
      <c r="AR69" s="21">
        <f t="shared" ca="1" si="45"/>
        <v>0</v>
      </c>
      <c r="AS69" s="21">
        <f t="shared" ca="1" si="42"/>
        <v>0</v>
      </c>
      <c r="AT69" s="21">
        <f t="shared" ca="1" si="42"/>
        <v>0</v>
      </c>
      <c r="AU69" s="21">
        <f t="shared" ca="1" si="42"/>
        <v>0</v>
      </c>
      <c r="AV69" s="21">
        <f t="shared" ca="1" si="42"/>
        <v>0</v>
      </c>
      <c r="AW69" s="21">
        <f t="shared" ca="1" si="42"/>
        <v>0</v>
      </c>
      <c r="AX69" s="21">
        <f t="shared" ca="1" si="42"/>
        <v>0</v>
      </c>
      <c r="AY69" s="21">
        <f t="shared" ca="1" si="42"/>
        <v>0</v>
      </c>
      <c r="AZ69" s="21">
        <f t="shared" ca="1" si="42"/>
        <v>0</v>
      </c>
      <c r="BA69" s="21">
        <f t="shared" ref="BA69:BL72" ca="1" si="53">IFERROR(INDIRECT("'"&amp;$B$2&amp;"'!"&amp;ADDRESS(MATCH($B69,INDIRECT("'"&amp;$B$2&amp;"'!$B$1:$B$1095"),0),MATCH(BA$5,INDIRECT("'"&amp;$B$2&amp;"'!5:5"),0))),0)</f>
        <v>0</v>
      </c>
      <c r="BB69" s="21">
        <f t="shared" ca="1" si="53"/>
        <v>0</v>
      </c>
      <c r="BC69" s="21">
        <f t="shared" ca="1" si="53"/>
        <v>0</v>
      </c>
      <c r="BD69" s="21">
        <f t="shared" ca="1" si="53"/>
        <v>38064.379999999997</v>
      </c>
      <c r="BE69" s="21">
        <f t="shared" ca="1" si="53"/>
        <v>0</v>
      </c>
      <c r="BF69" s="21">
        <f t="shared" ca="1" si="53"/>
        <v>0</v>
      </c>
      <c r="BG69" s="21">
        <f t="shared" ca="1" si="53"/>
        <v>0</v>
      </c>
      <c r="BH69" s="21">
        <f t="shared" ca="1" si="53"/>
        <v>0</v>
      </c>
      <c r="BI69" s="21">
        <f t="shared" ca="1" si="53"/>
        <v>0</v>
      </c>
      <c r="BJ69" s="21">
        <f t="shared" ca="1" si="53"/>
        <v>0</v>
      </c>
      <c r="BK69" s="21">
        <f t="shared" ca="1" si="53"/>
        <v>0</v>
      </c>
      <c r="BL69" s="21">
        <f t="shared" ca="1" si="53"/>
        <v>0</v>
      </c>
      <c r="BM69" s="21">
        <f t="shared" ca="1" si="52"/>
        <v>0</v>
      </c>
      <c r="BN69" s="21">
        <f t="shared" ca="1" si="52"/>
        <v>0</v>
      </c>
      <c r="BO69" s="21">
        <f t="shared" ca="1" si="52"/>
        <v>0</v>
      </c>
      <c r="BP69" s="21">
        <f t="shared" ca="1" si="52"/>
        <v>0</v>
      </c>
      <c r="BQ69" s="21">
        <f t="shared" ca="1" si="52"/>
        <v>0</v>
      </c>
      <c r="BR69" s="21">
        <f t="shared" ca="1" si="52"/>
        <v>0</v>
      </c>
      <c r="BS69" s="21">
        <f t="shared" ca="1" si="52"/>
        <v>0</v>
      </c>
      <c r="BT69" s="21">
        <f t="shared" ca="1" si="52"/>
        <v>0</v>
      </c>
      <c r="BU69" s="21">
        <f t="shared" ca="1" si="52"/>
        <v>0</v>
      </c>
      <c r="BV69" s="21">
        <f t="shared" ca="1" si="52"/>
        <v>0</v>
      </c>
      <c r="BW69" s="21">
        <f t="shared" ca="1" si="52"/>
        <v>0</v>
      </c>
      <c r="BX69" s="21">
        <f t="shared" ca="1" si="46"/>
        <v>0</v>
      </c>
      <c r="BY69" s="21">
        <f t="shared" ca="1" si="46"/>
        <v>0</v>
      </c>
      <c r="BZ69" s="21">
        <f t="shared" ca="1" si="46"/>
        <v>0</v>
      </c>
      <c r="CA69" s="21">
        <f t="shared" ca="1" si="46"/>
        <v>0</v>
      </c>
      <c r="CB69" s="21">
        <f t="shared" ca="1" si="46"/>
        <v>0</v>
      </c>
      <c r="CC69" s="21">
        <f t="shared" ca="1" si="46"/>
        <v>0</v>
      </c>
      <c r="CD69" s="21">
        <f t="shared" ca="1" si="46"/>
        <v>0</v>
      </c>
      <c r="CE69" s="21">
        <f t="shared" ca="1" si="46"/>
        <v>0</v>
      </c>
      <c r="CF69" s="21">
        <f t="shared" ca="1" si="46"/>
        <v>0</v>
      </c>
      <c r="CG69" s="21">
        <f t="shared" ca="1" si="43"/>
        <v>0</v>
      </c>
      <c r="CH69" s="21">
        <f t="shared" ca="1" si="43"/>
        <v>0</v>
      </c>
      <c r="CI69" s="21">
        <f t="shared" ca="1" si="43"/>
        <v>0</v>
      </c>
      <c r="CJ69" s="22">
        <f t="shared" ca="1" si="25"/>
        <v>5549595.29</v>
      </c>
      <c r="CK69" s="21">
        <f t="shared" ca="1" si="49"/>
        <v>0</v>
      </c>
      <c r="CL69" s="21">
        <f t="shared" ca="1" si="49"/>
        <v>0</v>
      </c>
      <c r="CM69" s="22">
        <f t="shared" ca="1" si="26"/>
        <v>5549595.29</v>
      </c>
      <c r="CN69" s="21">
        <f t="shared" ca="1" si="50"/>
        <v>171905.56000000003</v>
      </c>
      <c r="CO69" s="21">
        <f t="shared" ca="1" si="50"/>
        <v>5377689.7300000004</v>
      </c>
      <c r="CP69" s="22">
        <f t="shared" ca="1" si="27"/>
        <v>0</v>
      </c>
      <c r="CQ69" s="21">
        <f t="shared" ca="1" si="47"/>
        <v>0</v>
      </c>
      <c r="CR69" s="21">
        <f t="shared" ca="1" si="47"/>
        <v>0</v>
      </c>
      <c r="CS69" s="21">
        <f t="shared" ca="1" si="47"/>
        <v>0</v>
      </c>
      <c r="CT69" s="21">
        <f t="shared" ca="1" si="47"/>
        <v>0</v>
      </c>
      <c r="CU69" s="21">
        <f t="shared" ca="1" si="47"/>
        <v>0</v>
      </c>
      <c r="CV69" s="22">
        <f t="shared" ca="1" si="51"/>
        <v>5587659.6699999999</v>
      </c>
    </row>
    <row r="70" spans="1:100" ht="12.75" customHeight="1" x14ac:dyDescent="0.3">
      <c r="A70" s="64" t="s">
        <v>274</v>
      </c>
      <c r="B70" s="20">
        <v>3016</v>
      </c>
      <c r="C70" s="65" t="s">
        <v>246</v>
      </c>
      <c r="D70" s="22">
        <f t="shared" ca="1" si="24"/>
        <v>0</v>
      </c>
      <c r="E70" s="21">
        <f t="shared" ca="1" si="44"/>
        <v>0</v>
      </c>
      <c r="F70" s="21">
        <f t="shared" ca="1" si="44"/>
        <v>0</v>
      </c>
      <c r="G70" s="21">
        <f t="shared" ca="1" si="44"/>
        <v>0</v>
      </c>
      <c r="H70" s="21">
        <f t="shared" ca="1" si="44"/>
        <v>0</v>
      </c>
      <c r="I70" s="21">
        <f t="shared" ca="1" si="44"/>
        <v>0</v>
      </c>
      <c r="J70" s="21">
        <f t="shared" ca="1" si="44"/>
        <v>0</v>
      </c>
      <c r="K70" s="21">
        <f t="shared" ca="1" si="44"/>
        <v>0</v>
      </c>
      <c r="L70" s="21">
        <f t="shared" ca="1" si="44"/>
        <v>0</v>
      </c>
      <c r="M70" s="21">
        <f t="shared" ca="1" si="44"/>
        <v>0</v>
      </c>
      <c r="N70" s="21">
        <f t="shared" ca="1" si="44"/>
        <v>0</v>
      </c>
      <c r="O70" s="21">
        <f t="shared" ca="1" si="44"/>
        <v>0</v>
      </c>
      <c r="P70" s="21">
        <f t="shared" ca="1" si="44"/>
        <v>0</v>
      </c>
      <c r="Q70" s="21">
        <f t="shared" ca="1" si="44"/>
        <v>0</v>
      </c>
      <c r="R70" s="21">
        <f t="shared" ca="1" si="44"/>
        <v>0</v>
      </c>
      <c r="S70" s="21">
        <f t="shared" ca="1" si="44"/>
        <v>0</v>
      </c>
      <c r="T70" s="21">
        <f t="shared" ca="1" si="44"/>
        <v>0</v>
      </c>
      <c r="U70" s="21">
        <f t="shared" ref="U70:AJ72" ca="1" si="54">IFERROR(INDIRECT("'"&amp;$B$2&amp;"'!"&amp;ADDRESS(MATCH($B70,INDIRECT("'"&amp;$B$2&amp;"'!$B$1:$B$1095"),0),MATCH(U$5,INDIRECT("'"&amp;$B$2&amp;"'!5:5"),0))),0)</f>
        <v>0</v>
      </c>
      <c r="V70" s="21">
        <f t="shared" ca="1" si="54"/>
        <v>0</v>
      </c>
      <c r="W70" s="21">
        <f t="shared" ca="1" si="54"/>
        <v>0</v>
      </c>
      <c r="X70" s="21">
        <f t="shared" ca="1" si="54"/>
        <v>0</v>
      </c>
      <c r="Y70" s="21">
        <f t="shared" ca="1" si="54"/>
        <v>0</v>
      </c>
      <c r="Z70" s="21">
        <f t="shared" ca="1" si="54"/>
        <v>0</v>
      </c>
      <c r="AA70" s="21">
        <f t="shared" ca="1" si="54"/>
        <v>0</v>
      </c>
      <c r="AB70" s="21">
        <f t="shared" ca="1" si="54"/>
        <v>0</v>
      </c>
      <c r="AC70" s="21">
        <f t="shared" ca="1" si="54"/>
        <v>0</v>
      </c>
      <c r="AD70" s="21">
        <f t="shared" ca="1" si="54"/>
        <v>0</v>
      </c>
      <c r="AE70" s="21">
        <f t="shared" ca="1" si="54"/>
        <v>0</v>
      </c>
      <c r="AF70" s="21">
        <f t="shared" ca="1" si="54"/>
        <v>0</v>
      </c>
      <c r="AG70" s="21">
        <f t="shared" ca="1" si="54"/>
        <v>0</v>
      </c>
      <c r="AH70" s="21">
        <f t="shared" ca="1" si="54"/>
        <v>0</v>
      </c>
      <c r="AI70" s="21">
        <f t="shared" ca="1" si="45"/>
        <v>0</v>
      </c>
      <c r="AJ70" s="21">
        <f t="shared" ca="1" si="45"/>
        <v>0</v>
      </c>
      <c r="AK70" s="21">
        <f t="shared" ca="1" si="45"/>
        <v>0</v>
      </c>
      <c r="AL70" s="21">
        <f t="shared" ca="1" si="45"/>
        <v>0</v>
      </c>
      <c r="AM70" s="21">
        <f t="shared" ca="1" si="45"/>
        <v>0</v>
      </c>
      <c r="AN70" s="21">
        <f t="shared" ca="1" si="45"/>
        <v>0</v>
      </c>
      <c r="AO70" s="21">
        <f t="shared" ca="1" si="45"/>
        <v>0</v>
      </c>
      <c r="AP70" s="21">
        <f t="shared" ca="1" si="45"/>
        <v>0</v>
      </c>
      <c r="AQ70" s="21">
        <f t="shared" ca="1" si="45"/>
        <v>0</v>
      </c>
      <c r="AR70" s="21">
        <f t="shared" ca="1" si="45"/>
        <v>0</v>
      </c>
      <c r="AS70" s="21">
        <f t="shared" ca="1" si="45"/>
        <v>0</v>
      </c>
      <c r="AT70" s="21">
        <f t="shared" ca="1" si="45"/>
        <v>0</v>
      </c>
      <c r="AU70" s="21">
        <f t="shared" ref="AS70:BB72" ca="1" si="55">IFERROR(INDIRECT("'"&amp;$B$2&amp;"'!"&amp;ADDRESS(MATCH($B70,INDIRECT("'"&amp;$B$2&amp;"'!$B$1:$B$1095"),0),MATCH(AU$5,INDIRECT("'"&amp;$B$2&amp;"'!5:5"),0))),0)</f>
        <v>0</v>
      </c>
      <c r="AV70" s="21">
        <f t="shared" ca="1" si="55"/>
        <v>0</v>
      </c>
      <c r="AW70" s="21">
        <f t="shared" ca="1" si="55"/>
        <v>0</v>
      </c>
      <c r="AX70" s="21">
        <f t="shared" ca="1" si="55"/>
        <v>0</v>
      </c>
      <c r="AY70" s="21">
        <f t="shared" ca="1" si="55"/>
        <v>0</v>
      </c>
      <c r="AZ70" s="21">
        <f t="shared" ca="1" si="55"/>
        <v>0</v>
      </c>
      <c r="BA70" s="21">
        <f t="shared" ca="1" si="55"/>
        <v>0</v>
      </c>
      <c r="BB70" s="21">
        <f t="shared" ca="1" si="55"/>
        <v>0</v>
      </c>
      <c r="BC70" s="21">
        <f t="shared" ca="1" si="53"/>
        <v>0</v>
      </c>
      <c r="BD70" s="21">
        <f t="shared" ca="1" si="53"/>
        <v>1488991.08999974</v>
      </c>
      <c r="BE70" s="21">
        <f t="shared" ca="1" si="53"/>
        <v>0</v>
      </c>
      <c r="BF70" s="21">
        <f t="shared" ca="1" si="53"/>
        <v>0</v>
      </c>
      <c r="BG70" s="21">
        <f t="shared" ca="1" si="53"/>
        <v>0</v>
      </c>
      <c r="BH70" s="21">
        <f t="shared" ca="1" si="53"/>
        <v>0</v>
      </c>
      <c r="BI70" s="21">
        <f t="shared" ca="1" si="53"/>
        <v>0</v>
      </c>
      <c r="BJ70" s="21">
        <f t="shared" ca="1" si="53"/>
        <v>0</v>
      </c>
      <c r="BK70" s="21">
        <f t="shared" ca="1" si="53"/>
        <v>0</v>
      </c>
      <c r="BL70" s="21">
        <f t="shared" ca="1" si="53"/>
        <v>0</v>
      </c>
      <c r="BM70" s="21">
        <f t="shared" ca="1" si="52"/>
        <v>0</v>
      </c>
      <c r="BN70" s="21">
        <f t="shared" ca="1" si="52"/>
        <v>0</v>
      </c>
      <c r="BO70" s="21">
        <f t="shared" ca="1" si="52"/>
        <v>0</v>
      </c>
      <c r="BP70" s="21">
        <f t="shared" ca="1" si="52"/>
        <v>0</v>
      </c>
      <c r="BQ70" s="21">
        <f t="shared" ca="1" si="52"/>
        <v>0</v>
      </c>
      <c r="BR70" s="21">
        <f t="shared" ca="1" si="52"/>
        <v>0</v>
      </c>
      <c r="BS70" s="21">
        <f t="shared" ca="1" si="52"/>
        <v>0</v>
      </c>
      <c r="BT70" s="21">
        <f t="shared" ca="1" si="52"/>
        <v>0</v>
      </c>
      <c r="BU70" s="21">
        <f t="shared" ca="1" si="52"/>
        <v>0</v>
      </c>
      <c r="BV70" s="21">
        <f t="shared" ca="1" si="52"/>
        <v>0</v>
      </c>
      <c r="BW70" s="21">
        <f t="shared" ca="1" si="52"/>
        <v>0</v>
      </c>
      <c r="BX70" s="21">
        <f t="shared" ca="1" si="46"/>
        <v>0</v>
      </c>
      <c r="BY70" s="21">
        <f t="shared" ca="1" si="46"/>
        <v>0</v>
      </c>
      <c r="BZ70" s="21">
        <f t="shared" ca="1" si="46"/>
        <v>0</v>
      </c>
      <c r="CA70" s="21">
        <f t="shared" ca="1" si="46"/>
        <v>0</v>
      </c>
      <c r="CB70" s="21">
        <f t="shared" ca="1" si="46"/>
        <v>0</v>
      </c>
      <c r="CC70" s="21">
        <f t="shared" ca="1" si="46"/>
        <v>0</v>
      </c>
      <c r="CD70" s="21">
        <f t="shared" ca="1" si="46"/>
        <v>0</v>
      </c>
      <c r="CE70" s="21">
        <f t="shared" ca="1" si="46"/>
        <v>0</v>
      </c>
      <c r="CF70" s="21">
        <f t="shared" ca="1" si="46"/>
        <v>0</v>
      </c>
      <c r="CG70" s="21">
        <f t="shared" ref="CG70:CI70" ca="1" si="56">IFERROR(INDIRECT("'"&amp;$B$2&amp;"'!"&amp;ADDRESS(MATCH($B70,INDIRECT("'"&amp;$B$2&amp;"'!$B$1:$B$1095"),0),MATCH(CG$5,INDIRECT("'"&amp;$B$2&amp;"'!5:5"),0))),0)</f>
        <v>0</v>
      </c>
      <c r="CH70" s="21">
        <f t="shared" ca="1" si="56"/>
        <v>0</v>
      </c>
      <c r="CI70" s="21">
        <f t="shared" ca="1" si="56"/>
        <v>0</v>
      </c>
      <c r="CJ70" s="22">
        <f t="shared" ca="1" si="25"/>
        <v>987401105.31001341</v>
      </c>
      <c r="CK70" s="21">
        <f t="shared" ca="1" si="49"/>
        <v>0</v>
      </c>
      <c r="CL70" s="21">
        <f t="shared" ca="1" si="49"/>
        <v>0</v>
      </c>
      <c r="CM70" s="22">
        <f t="shared" ca="1" si="26"/>
        <v>29437612.65000001</v>
      </c>
      <c r="CN70" s="21">
        <f t="shared" ca="1" si="50"/>
        <v>238759.35000000006</v>
      </c>
      <c r="CO70" s="21">
        <f t="shared" ca="1" si="50"/>
        <v>29198853.300000008</v>
      </c>
      <c r="CP70" s="22">
        <f t="shared" ca="1" si="27"/>
        <v>957963492.66001344</v>
      </c>
      <c r="CQ70" s="21">
        <f t="shared" ca="1" si="47"/>
        <v>467644.75999999995</v>
      </c>
      <c r="CR70" s="21">
        <f t="shared" ca="1" si="47"/>
        <v>957495847.90001345</v>
      </c>
      <c r="CS70" s="21">
        <f t="shared" ca="1" si="47"/>
        <v>65995.839999999924</v>
      </c>
      <c r="CT70" s="21">
        <f t="shared" ca="1" si="47"/>
        <v>0</v>
      </c>
      <c r="CU70" s="21">
        <f t="shared" ca="1" si="47"/>
        <v>0</v>
      </c>
      <c r="CV70" s="22">
        <f t="shared" ca="1" si="51"/>
        <v>988956092.24001324</v>
      </c>
    </row>
    <row r="71" spans="1:100" ht="12.75" customHeight="1" x14ac:dyDescent="0.3">
      <c r="A71" s="64" t="s">
        <v>276</v>
      </c>
      <c r="B71" s="20">
        <v>3017</v>
      </c>
      <c r="C71" s="65" t="s">
        <v>246</v>
      </c>
      <c r="D71" s="22">
        <f t="shared" ca="1" si="24"/>
        <v>0</v>
      </c>
      <c r="E71" s="21">
        <f t="shared" ref="E71:T72" ca="1" si="57">IFERROR(INDIRECT("'"&amp;$B$2&amp;"'!"&amp;ADDRESS(MATCH($B71,INDIRECT("'"&amp;$B$2&amp;"'!$B$1:$B$1095"),0),MATCH(E$5,INDIRECT("'"&amp;$B$2&amp;"'!5:5"),0))),0)</f>
        <v>0</v>
      </c>
      <c r="F71" s="21">
        <f t="shared" ca="1" si="57"/>
        <v>0</v>
      </c>
      <c r="G71" s="21">
        <f t="shared" ca="1" si="57"/>
        <v>0</v>
      </c>
      <c r="H71" s="21">
        <f t="shared" ca="1" si="57"/>
        <v>0</v>
      </c>
      <c r="I71" s="21">
        <f t="shared" ca="1" si="57"/>
        <v>0</v>
      </c>
      <c r="J71" s="21">
        <f t="shared" ca="1" si="57"/>
        <v>0</v>
      </c>
      <c r="K71" s="21">
        <f t="shared" ca="1" si="57"/>
        <v>0</v>
      </c>
      <c r="L71" s="21">
        <f t="shared" ca="1" si="57"/>
        <v>0</v>
      </c>
      <c r="M71" s="21">
        <f t="shared" ca="1" si="57"/>
        <v>0</v>
      </c>
      <c r="N71" s="21">
        <f t="shared" ca="1" si="57"/>
        <v>0</v>
      </c>
      <c r="O71" s="21">
        <f t="shared" ca="1" si="57"/>
        <v>0</v>
      </c>
      <c r="P71" s="21">
        <f t="shared" ca="1" si="57"/>
        <v>0</v>
      </c>
      <c r="Q71" s="21">
        <f t="shared" ca="1" si="57"/>
        <v>0</v>
      </c>
      <c r="R71" s="21">
        <f t="shared" ca="1" si="57"/>
        <v>0</v>
      </c>
      <c r="S71" s="21">
        <f t="shared" ca="1" si="57"/>
        <v>0</v>
      </c>
      <c r="T71" s="21">
        <f t="shared" ca="1" si="57"/>
        <v>0</v>
      </c>
      <c r="U71" s="21">
        <f t="shared" ca="1" si="54"/>
        <v>0</v>
      </c>
      <c r="V71" s="21">
        <f t="shared" ca="1" si="54"/>
        <v>0</v>
      </c>
      <c r="W71" s="21">
        <f t="shared" ca="1" si="54"/>
        <v>0</v>
      </c>
      <c r="X71" s="21">
        <f t="shared" ca="1" si="54"/>
        <v>0</v>
      </c>
      <c r="Y71" s="21">
        <f t="shared" ca="1" si="54"/>
        <v>0</v>
      </c>
      <c r="Z71" s="21">
        <f t="shared" ca="1" si="54"/>
        <v>0</v>
      </c>
      <c r="AA71" s="21">
        <f t="shared" ca="1" si="54"/>
        <v>0</v>
      </c>
      <c r="AB71" s="21">
        <f t="shared" ca="1" si="54"/>
        <v>0</v>
      </c>
      <c r="AC71" s="21">
        <f t="shared" ca="1" si="54"/>
        <v>0</v>
      </c>
      <c r="AD71" s="21">
        <f t="shared" ca="1" si="54"/>
        <v>0</v>
      </c>
      <c r="AE71" s="21">
        <f t="shared" ca="1" si="54"/>
        <v>0</v>
      </c>
      <c r="AF71" s="21">
        <f t="shared" ca="1" si="54"/>
        <v>0</v>
      </c>
      <c r="AG71" s="21">
        <f t="shared" ca="1" si="54"/>
        <v>0</v>
      </c>
      <c r="AH71" s="21">
        <f t="shared" ca="1" si="54"/>
        <v>0</v>
      </c>
      <c r="AI71" s="21">
        <f t="shared" ca="1" si="54"/>
        <v>0</v>
      </c>
      <c r="AJ71" s="21">
        <f t="shared" ca="1" si="54"/>
        <v>0</v>
      </c>
      <c r="AK71" s="21">
        <f t="shared" ref="AI71:AR72" ca="1" si="58">IFERROR(INDIRECT("'"&amp;$B$2&amp;"'!"&amp;ADDRESS(MATCH($B71,INDIRECT("'"&amp;$B$2&amp;"'!$B$1:$B$1095"),0),MATCH(AK$5,INDIRECT("'"&amp;$B$2&amp;"'!5:5"),0))),0)</f>
        <v>0</v>
      </c>
      <c r="AL71" s="21">
        <f t="shared" ca="1" si="58"/>
        <v>0</v>
      </c>
      <c r="AM71" s="21">
        <f t="shared" ca="1" si="58"/>
        <v>0</v>
      </c>
      <c r="AN71" s="21">
        <f t="shared" ca="1" si="58"/>
        <v>0</v>
      </c>
      <c r="AO71" s="21">
        <f t="shared" ca="1" si="58"/>
        <v>0</v>
      </c>
      <c r="AP71" s="21">
        <f t="shared" ca="1" si="58"/>
        <v>0</v>
      </c>
      <c r="AQ71" s="21">
        <f t="shared" ca="1" si="58"/>
        <v>0</v>
      </c>
      <c r="AR71" s="21">
        <f t="shared" ca="1" si="58"/>
        <v>0</v>
      </c>
      <c r="AS71" s="21">
        <f t="shared" ca="1" si="55"/>
        <v>0</v>
      </c>
      <c r="AT71" s="21">
        <f t="shared" ca="1" si="55"/>
        <v>0</v>
      </c>
      <c r="AU71" s="21">
        <f t="shared" ca="1" si="55"/>
        <v>0</v>
      </c>
      <c r="AV71" s="21">
        <f t="shared" ca="1" si="55"/>
        <v>0</v>
      </c>
      <c r="AW71" s="21">
        <f t="shared" ca="1" si="55"/>
        <v>0</v>
      </c>
      <c r="AX71" s="21">
        <f t="shared" ca="1" si="55"/>
        <v>0</v>
      </c>
      <c r="AY71" s="21">
        <f t="shared" ca="1" si="55"/>
        <v>0</v>
      </c>
      <c r="AZ71" s="21">
        <f t="shared" ca="1" si="55"/>
        <v>0</v>
      </c>
      <c r="BA71" s="21">
        <f t="shared" ca="1" si="55"/>
        <v>0</v>
      </c>
      <c r="BB71" s="21">
        <f t="shared" ca="1" si="55"/>
        <v>0</v>
      </c>
      <c r="BC71" s="21">
        <f t="shared" ca="1" si="53"/>
        <v>0</v>
      </c>
      <c r="BD71" s="21">
        <f t="shared" ca="1" si="53"/>
        <v>200674.15000000002</v>
      </c>
      <c r="BE71" s="21">
        <f t="shared" ca="1" si="53"/>
        <v>0</v>
      </c>
      <c r="BF71" s="21">
        <f t="shared" ca="1" si="53"/>
        <v>0</v>
      </c>
      <c r="BG71" s="21">
        <f t="shared" ca="1" si="53"/>
        <v>0</v>
      </c>
      <c r="BH71" s="21">
        <f t="shared" ca="1" si="53"/>
        <v>0</v>
      </c>
      <c r="BI71" s="21">
        <f t="shared" ca="1" si="53"/>
        <v>0</v>
      </c>
      <c r="BJ71" s="21">
        <f t="shared" ca="1" si="53"/>
        <v>0</v>
      </c>
      <c r="BK71" s="21">
        <f t="shared" ca="1" si="53"/>
        <v>0</v>
      </c>
      <c r="BL71" s="21">
        <f t="shared" ca="1" si="53"/>
        <v>0</v>
      </c>
      <c r="BM71" s="21">
        <f t="shared" ca="1" si="52"/>
        <v>0</v>
      </c>
      <c r="BN71" s="21">
        <f t="shared" ca="1" si="52"/>
        <v>0</v>
      </c>
      <c r="BO71" s="21">
        <f t="shared" ca="1" si="52"/>
        <v>0</v>
      </c>
      <c r="BP71" s="21">
        <f t="shared" ca="1" si="52"/>
        <v>0</v>
      </c>
      <c r="BQ71" s="21">
        <f t="shared" ca="1" si="52"/>
        <v>0</v>
      </c>
      <c r="BR71" s="21">
        <f t="shared" ca="1" si="52"/>
        <v>0</v>
      </c>
      <c r="BS71" s="21">
        <f t="shared" ca="1" si="52"/>
        <v>0</v>
      </c>
      <c r="BT71" s="21">
        <f t="shared" ca="1" si="52"/>
        <v>0</v>
      </c>
      <c r="BU71" s="21">
        <f t="shared" ca="1" si="52"/>
        <v>0</v>
      </c>
      <c r="BV71" s="21">
        <f t="shared" ca="1" si="52"/>
        <v>0</v>
      </c>
      <c r="BW71" s="21">
        <f t="shared" ca="1" si="52"/>
        <v>0</v>
      </c>
      <c r="BX71" s="21">
        <f t="shared" ca="1" si="52"/>
        <v>0</v>
      </c>
      <c r="BY71" s="21">
        <f t="shared" ca="1" si="52"/>
        <v>0</v>
      </c>
      <c r="BZ71" s="21">
        <f t="shared" ca="1" si="52"/>
        <v>0</v>
      </c>
      <c r="CA71" s="21">
        <f t="shared" ca="1" si="52"/>
        <v>0</v>
      </c>
      <c r="CB71" s="21">
        <f t="shared" ca="1" si="52"/>
        <v>0</v>
      </c>
      <c r="CC71" s="21">
        <f t="shared" ref="CC71:CI72" ca="1" si="59">IFERROR(INDIRECT("'"&amp;$B$2&amp;"'!"&amp;ADDRESS(MATCH($B71,INDIRECT("'"&amp;$B$2&amp;"'!$B$1:$B$1095"),0),MATCH(CC$5,INDIRECT("'"&amp;$B$2&amp;"'!5:5"),0))),0)</f>
        <v>0</v>
      </c>
      <c r="CD71" s="21">
        <f t="shared" ca="1" si="59"/>
        <v>0</v>
      </c>
      <c r="CE71" s="21">
        <f t="shared" ca="1" si="59"/>
        <v>0</v>
      </c>
      <c r="CF71" s="21">
        <f t="shared" ca="1" si="59"/>
        <v>0</v>
      </c>
      <c r="CG71" s="21">
        <f t="shared" ca="1" si="59"/>
        <v>0</v>
      </c>
      <c r="CH71" s="21">
        <f t="shared" ca="1" si="59"/>
        <v>0</v>
      </c>
      <c r="CI71" s="21">
        <f t="shared" ca="1" si="59"/>
        <v>0</v>
      </c>
      <c r="CJ71" s="22">
        <f t="shared" ca="1" si="25"/>
        <v>5106571.2600000026</v>
      </c>
      <c r="CK71" s="21">
        <f t="shared" ca="1" si="49"/>
        <v>0</v>
      </c>
      <c r="CL71" s="21">
        <f t="shared" ca="1" si="49"/>
        <v>0</v>
      </c>
      <c r="CM71" s="22">
        <f t="shared" ca="1" si="26"/>
        <v>5106571.2600000026</v>
      </c>
      <c r="CN71" s="21">
        <f t="shared" ca="1" si="50"/>
        <v>8980.32</v>
      </c>
      <c r="CO71" s="21">
        <f t="shared" ca="1" si="50"/>
        <v>5097590.9400000023</v>
      </c>
      <c r="CP71" s="22">
        <f t="shared" ca="1" si="27"/>
        <v>0</v>
      </c>
      <c r="CQ71" s="21">
        <f t="shared" ref="CQ71:CU72" ca="1" si="60">IFERROR(INDIRECT("'"&amp;$B$2&amp;"'!"&amp;ADDRESS(MATCH($B71,INDIRECT("'"&amp;$B$2&amp;"'!$B$1:$B$1095"),0),MATCH(CQ$5,INDIRECT("'"&amp;$B$2&amp;"'!5:5"),0))),0)</f>
        <v>0</v>
      </c>
      <c r="CR71" s="21">
        <f t="shared" ca="1" si="60"/>
        <v>0</v>
      </c>
      <c r="CS71" s="21">
        <f t="shared" ca="1" si="60"/>
        <v>0</v>
      </c>
      <c r="CT71" s="21">
        <f t="shared" ca="1" si="60"/>
        <v>0</v>
      </c>
      <c r="CU71" s="21">
        <f t="shared" ca="1" si="60"/>
        <v>0</v>
      </c>
      <c r="CV71" s="22">
        <f t="shared" ca="1" si="51"/>
        <v>5307245.4100000029</v>
      </c>
    </row>
    <row r="72" spans="1:100" ht="13.8" x14ac:dyDescent="0.3">
      <c r="A72" s="64" t="s">
        <v>278</v>
      </c>
      <c r="B72" s="20">
        <v>3018</v>
      </c>
      <c r="C72" s="65" t="s">
        <v>246</v>
      </c>
      <c r="D72" s="22">
        <f t="shared" ca="1" si="24"/>
        <v>0</v>
      </c>
      <c r="E72" s="21">
        <f t="shared" ca="1" si="57"/>
        <v>0</v>
      </c>
      <c r="F72" s="21">
        <f t="shared" ca="1" si="57"/>
        <v>0</v>
      </c>
      <c r="G72" s="21">
        <f t="shared" ca="1" si="57"/>
        <v>0</v>
      </c>
      <c r="H72" s="21">
        <f t="shared" ca="1" si="57"/>
        <v>0</v>
      </c>
      <c r="I72" s="21">
        <f t="shared" ca="1" si="57"/>
        <v>0</v>
      </c>
      <c r="J72" s="21">
        <f t="shared" ca="1" si="57"/>
        <v>0</v>
      </c>
      <c r="K72" s="21">
        <f t="shared" ca="1" si="57"/>
        <v>0</v>
      </c>
      <c r="L72" s="21">
        <f t="shared" ca="1" si="57"/>
        <v>0</v>
      </c>
      <c r="M72" s="21">
        <f t="shared" ca="1" si="57"/>
        <v>0</v>
      </c>
      <c r="N72" s="21">
        <f t="shared" ca="1" si="57"/>
        <v>0</v>
      </c>
      <c r="O72" s="21">
        <f t="shared" ca="1" si="57"/>
        <v>0</v>
      </c>
      <c r="P72" s="21">
        <f t="shared" ca="1" si="57"/>
        <v>0</v>
      </c>
      <c r="Q72" s="21">
        <f t="shared" ca="1" si="57"/>
        <v>0</v>
      </c>
      <c r="R72" s="21">
        <f t="shared" ca="1" si="57"/>
        <v>0</v>
      </c>
      <c r="S72" s="21">
        <f t="shared" ca="1" si="57"/>
        <v>0</v>
      </c>
      <c r="T72" s="21">
        <f t="shared" ca="1" si="57"/>
        <v>0</v>
      </c>
      <c r="U72" s="21">
        <f t="shared" ca="1" si="54"/>
        <v>0</v>
      </c>
      <c r="V72" s="21">
        <f t="shared" ca="1" si="54"/>
        <v>0</v>
      </c>
      <c r="W72" s="21">
        <f t="shared" ca="1" si="54"/>
        <v>0</v>
      </c>
      <c r="X72" s="21">
        <f t="shared" ca="1" si="54"/>
        <v>0</v>
      </c>
      <c r="Y72" s="21">
        <f t="shared" ca="1" si="54"/>
        <v>0</v>
      </c>
      <c r="Z72" s="21">
        <f t="shared" ca="1" si="54"/>
        <v>0</v>
      </c>
      <c r="AA72" s="21">
        <f t="shared" ca="1" si="54"/>
        <v>0</v>
      </c>
      <c r="AB72" s="21">
        <f t="shared" ca="1" si="54"/>
        <v>0</v>
      </c>
      <c r="AC72" s="21">
        <f t="shared" ca="1" si="54"/>
        <v>0</v>
      </c>
      <c r="AD72" s="21">
        <f t="shared" ca="1" si="54"/>
        <v>0</v>
      </c>
      <c r="AE72" s="21">
        <f t="shared" ca="1" si="54"/>
        <v>0</v>
      </c>
      <c r="AF72" s="21">
        <f t="shared" ca="1" si="54"/>
        <v>0</v>
      </c>
      <c r="AG72" s="21">
        <f t="shared" ca="1" si="54"/>
        <v>0</v>
      </c>
      <c r="AH72" s="21">
        <f t="shared" ca="1" si="54"/>
        <v>0</v>
      </c>
      <c r="AI72" s="21">
        <f t="shared" ca="1" si="58"/>
        <v>0</v>
      </c>
      <c r="AJ72" s="21">
        <f t="shared" ca="1" si="58"/>
        <v>0</v>
      </c>
      <c r="AK72" s="21">
        <f t="shared" ca="1" si="58"/>
        <v>0</v>
      </c>
      <c r="AL72" s="21">
        <f t="shared" ca="1" si="58"/>
        <v>0</v>
      </c>
      <c r="AM72" s="21">
        <f t="shared" ca="1" si="58"/>
        <v>0</v>
      </c>
      <c r="AN72" s="21">
        <f t="shared" ca="1" si="58"/>
        <v>0</v>
      </c>
      <c r="AO72" s="21">
        <f t="shared" ca="1" si="58"/>
        <v>0</v>
      </c>
      <c r="AP72" s="21">
        <f t="shared" ca="1" si="58"/>
        <v>0</v>
      </c>
      <c r="AQ72" s="21">
        <f t="shared" ca="1" si="58"/>
        <v>0</v>
      </c>
      <c r="AR72" s="21">
        <f t="shared" ca="1" si="58"/>
        <v>0</v>
      </c>
      <c r="AS72" s="21">
        <f t="shared" ca="1" si="55"/>
        <v>0</v>
      </c>
      <c r="AT72" s="21">
        <f t="shared" ca="1" si="55"/>
        <v>0</v>
      </c>
      <c r="AU72" s="21">
        <f t="shared" ca="1" si="55"/>
        <v>0</v>
      </c>
      <c r="AV72" s="21">
        <f t="shared" ca="1" si="55"/>
        <v>0</v>
      </c>
      <c r="AW72" s="21">
        <f t="shared" ca="1" si="55"/>
        <v>0</v>
      </c>
      <c r="AX72" s="21">
        <f t="shared" ca="1" si="55"/>
        <v>0</v>
      </c>
      <c r="AY72" s="21">
        <f t="shared" ca="1" si="55"/>
        <v>0</v>
      </c>
      <c r="AZ72" s="21">
        <f t="shared" ca="1" si="55"/>
        <v>0</v>
      </c>
      <c r="BA72" s="21">
        <f t="shared" ca="1" si="55"/>
        <v>0</v>
      </c>
      <c r="BB72" s="21">
        <f t="shared" ca="1" si="55"/>
        <v>0</v>
      </c>
      <c r="BC72" s="21">
        <f t="shared" ca="1" si="53"/>
        <v>0</v>
      </c>
      <c r="BD72" s="21">
        <f t="shared" ca="1" si="53"/>
        <v>825689</v>
      </c>
      <c r="BE72" s="21">
        <f t="shared" ca="1" si="53"/>
        <v>0</v>
      </c>
      <c r="BF72" s="21">
        <f t="shared" ca="1" si="53"/>
        <v>0</v>
      </c>
      <c r="BG72" s="21">
        <f t="shared" ca="1" si="53"/>
        <v>0</v>
      </c>
      <c r="BH72" s="21">
        <f t="shared" ca="1" si="53"/>
        <v>0</v>
      </c>
      <c r="BI72" s="21">
        <f t="shared" ca="1" si="53"/>
        <v>0</v>
      </c>
      <c r="BJ72" s="21">
        <f t="shared" ca="1" si="53"/>
        <v>0</v>
      </c>
      <c r="BK72" s="21">
        <f t="shared" ca="1" si="53"/>
        <v>0</v>
      </c>
      <c r="BL72" s="21">
        <f t="shared" ca="1" si="53"/>
        <v>0</v>
      </c>
      <c r="BM72" s="21">
        <f t="shared" ca="1" si="52"/>
        <v>0</v>
      </c>
      <c r="BN72" s="21">
        <f t="shared" ca="1" si="52"/>
        <v>0</v>
      </c>
      <c r="BO72" s="21">
        <f t="shared" ca="1" si="52"/>
        <v>0</v>
      </c>
      <c r="BP72" s="21">
        <f t="shared" ca="1" si="52"/>
        <v>0</v>
      </c>
      <c r="BQ72" s="21">
        <f t="shared" ca="1" si="52"/>
        <v>0</v>
      </c>
      <c r="BR72" s="21">
        <f t="shared" ca="1" si="52"/>
        <v>0</v>
      </c>
      <c r="BS72" s="21">
        <f t="shared" ca="1" si="52"/>
        <v>0</v>
      </c>
      <c r="BT72" s="21">
        <f t="shared" ca="1" si="52"/>
        <v>0</v>
      </c>
      <c r="BU72" s="21">
        <f t="shared" ca="1" si="52"/>
        <v>0</v>
      </c>
      <c r="BV72" s="21">
        <f t="shared" ca="1" si="52"/>
        <v>0</v>
      </c>
      <c r="BW72" s="21">
        <f t="shared" ca="1" si="52"/>
        <v>0</v>
      </c>
      <c r="BX72" s="21">
        <f t="shared" ca="1" si="52"/>
        <v>0</v>
      </c>
      <c r="BY72" s="21">
        <f t="shared" ca="1" si="52"/>
        <v>0</v>
      </c>
      <c r="BZ72" s="21">
        <f t="shared" ca="1" si="52"/>
        <v>0</v>
      </c>
      <c r="CA72" s="21">
        <f t="shared" ca="1" si="52"/>
        <v>0</v>
      </c>
      <c r="CB72" s="21">
        <f t="shared" ca="1" si="52"/>
        <v>0</v>
      </c>
      <c r="CC72" s="21">
        <f t="shared" ca="1" si="59"/>
        <v>0</v>
      </c>
      <c r="CD72" s="21">
        <f t="shared" ca="1" si="59"/>
        <v>0</v>
      </c>
      <c r="CE72" s="21">
        <f t="shared" ca="1" si="59"/>
        <v>0</v>
      </c>
      <c r="CF72" s="21">
        <f t="shared" ca="1" si="59"/>
        <v>0</v>
      </c>
      <c r="CG72" s="21">
        <f t="shared" ca="1" si="59"/>
        <v>0</v>
      </c>
      <c r="CH72" s="21">
        <f t="shared" ca="1" si="59"/>
        <v>0</v>
      </c>
      <c r="CI72" s="21">
        <f t="shared" ca="1" si="59"/>
        <v>0</v>
      </c>
      <c r="CJ72" s="22">
        <f t="shared" ca="1" si="25"/>
        <v>0</v>
      </c>
      <c r="CK72" s="21">
        <f t="shared" ca="1" si="49"/>
        <v>0</v>
      </c>
      <c r="CL72" s="21">
        <f t="shared" ca="1" si="49"/>
        <v>0</v>
      </c>
      <c r="CM72" s="22">
        <f t="shared" ca="1" si="26"/>
        <v>0</v>
      </c>
      <c r="CN72" s="21">
        <f t="shared" ca="1" si="50"/>
        <v>0</v>
      </c>
      <c r="CO72" s="21">
        <f t="shared" ca="1" si="50"/>
        <v>0</v>
      </c>
      <c r="CP72" s="22">
        <f t="shared" ca="1" si="27"/>
        <v>0</v>
      </c>
      <c r="CQ72" s="21">
        <f t="shared" ca="1" si="60"/>
        <v>0</v>
      </c>
      <c r="CR72" s="21">
        <f t="shared" ca="1" si="60"/>
        <v>0</v>
      </c>
      <c r="CS72" s="21">
        <f t="shared" ca="1" si="60"/>
        <v>0</v>
      </c>
      <c r="CT72" s="21">
        <f t="shared" ca="1" si="60"/>
        <v>0</v>
      </c>
      <c r="CU72" s="21">
        <f t="shared" ca="1" si="60"/>
        <v>0</v>
      </c>
      <c r="CV72" s="22">
        <f t="shared" ca="1" si="51"/>
        <v>825689</v>
      </c>
    </row>
    <row r="73" spans="1:100" ht="13.8" x14ac:dyDescent="0.3">
      <c r="A73" s="66" t="s">
        <v>280</v>
      </c>
      <c r="B73" s="55">
        <v>9000</v>
      </c>
      <c r="C73" s="65" t="s">
        <v>281</v>
      </c>
      <c r="D73" s="56">
        <f t="shared" ref="D73:BO73" ca="1" si="61">SUMIF($C$7:$C$72,"HD",D$7:D$72)</f>
        <v>8786820305.8845787</v>
      </c>
      <c r="E73" s="56">
        <f t="shared" ca="1" si="61"/>
        <v>504759298.61821955</v>
      </c>
      <c r="F73" s="56">
        <f t="shared" ca="1" si="61"/>
        <v>3581062844.2118378</v>
      </c>
      <c r="G73" s="56">
        <f t="shared" ca="1" si="61"/>
        <v>4700998163.0545225</v>
      </c>
      <c r="H73" s="56">
        <f t="shared" ca="1" si="61"/>
        <v>593468193.68753457</v>
      </c>
      <c r="I73" s="56">
        <f t="shared" ca="1" si="61"/>
        <v>37220741.509982489</v>
      </c>
      <c r="J73" s="56">
        <f t="shared" ca="1" si="61"/>
        <v>175280.47</v>
      </c>
      <c r="K73" s="56">
        <f t="shared" ca="1" si="61"/>
        <v>29490968.179999992</v>
      </c>
      <c r="L73" s="56">
        <f t="shared" ca="1" si="61"/>
        <v>3193716.65</v>
      </c>
      <c r="M73" s="56">
        <f t="shared" ca="1" si="61"/>
        <v>0</v>
      </c>
      <c r="N73" s="56">
        <f t="shared" ca="1" si="61"/>
        <v>1634285.71</v>
      </c>
      <c r="O73" s="56">
        <f t="shared" ca="1" si="61"/>
        <v>798576631.71754169</v>
      </c>
      <c r="P73" s="56">
        <f t="shared" ca="1" si="61"/>
        <v>9889585.0700000003</v>
      </c>
      <c r="Q73" s="56">
        <f t="shared" ca="1" si="61"/>
        <v>1060918161.086388</v>
      </c>
      <c r="R73" s="56">
        <f t="shared" ca="1" si="61"/>
        <v>0</v>
      </c>
      <c r="S73" s="56">
        <f t="shared" ca="1" si="61"/>
        <v>0</v>
      </c>
      <c r="T73" s="56">
        <f t="shared" ca="1" si="61"/>
        <v>7674895874.0377007</v>
      </c>
      <c r="U73" s="56">
        <f t="shared" ca="1" si="61"/>
        <v>597085788.82246089</v>
      </c>
      <c r="V73" s="56">
        <f t="shared" ca="1" si="61"/>
        <v>430580739.99816543</v>
      </c>
      <c r="W73" s="56">
        <f t="shared" ca="1" si="61"/>
        <v>1114253615.0427363</v>
      </c>
      <c r="X73" s="56">
        <f t="shared" ca="1" si="61"/>
        <v>2743757.71</v>
      </c>
      <c r="Y73" s="56">
        <f t="shared" ca="1" si="61"/>
        <v>224380281.91810903</v>
      </c>
      <c r="Z73" s="56">
        <f t="shared" ca="1" si="61"/>
        <v>951068534.30816948</v>
      </c>
      <c r="AA73" s="56">
        <f t="shared" ca="1" si="61"/>
        <v>3470.019999999553</v>
      </c>
      <c r="AB73" s="56">
        <f t="shared" ca="1" si="61"/>
        <v>0</v>
      </c>
      <c r="AC73" s="56">
        <f t="shared" ca="1" si="61"/>
        <v>12118926.707843941</v>
      </c>
      <c r="AD73" s="56">
        <f t="shared" ca="1" si="61"/>
        <v>35689561.114041828</v>
      </c>
      <c r="AE73" s="56">
        <f t="shared" ca="1" si="61"/>
        <v>0</v>
      </c>
      <c r="AF73" s="56">
        <f t="shared" ca="1" si="61"/>
        <v>18318488.34</v>
      </c>
      <c r="AG73" s="56">
        <f t="shared" ca="1" si="61"/>
        <v>722490148.21000004</v>
      </c>
      <c r="AH73" s="56">
        <f t="shared" ca="1" si="61"/>
        <v>252093802.88</v>
      </c>
      <c r="AI73" s="56">
        <f t="shared" ca="1" si="61"/>
        <v>22106814.699999999</v>
      </c>
      <c r="AJ73" s="56">
        <f t="shared" ca="1" si="61"/>
        <v>80271279.334702432</v>
      </c>
      <c r="AK73" s="56">
        <f t="shared" ca="1" si="61"/>
        <v>311795.1100000001</v>
      </c>
      <c r="AL73" s="56">
        <f t="shared" ca="1" si="61"/>
        <v>0</v>
      </c>
      <c r="AM73" s="56">
        <f t="shared" ca="1" si="61"/>
        <v>200780811.888879</v>
      </c>
      <c r="AN73" s="56">
        <f t="shared" ca="1" si="61"/>
        <v>21319032.719999999</v>
      </c>
      <c r="AO73" s="56">
        <f t="shared" ca="1" si="61"/>
        <v>86433569.719999999</v>
      </c>
      <c r="AP73" s="56">
        <f t="shared" ca="1" si="61"/>
        <v>8304613.9494211022</v>
      </c>
      <c r="AQ73" s="56">
        <f t="shared" ca="1" si="61"/>
        <v>0</v>
      </c>
      <c r="AR73" s="56">
        <f t="shared" ca="1" si="61"/>
        <v>0</v>
      </c>
      <c r="AS73" s="56">
        <f t="shared" ca="1" si="61"/>
        <v>0</v>
      </c>
      <c r="AT73" s="56">
        <f t="shared" ca="1" si="61"/>
        <v>780217656.40100479</v>
      </c>
      <c r="AU73" s="56">
        <f t="shared" ca="1" si="61"/>
        <v>322458414.92278916</v>
      </c>
      <c r="AV73" s="56">
        <f t="shared" ca="1" si="61"/>
        <v>35400432.784681991</v>
      </c>
      <c r="AW73" s="56">
        <f t="shared" ca="1" si="61"/>
        <v>0</v>
      </c>
      <c r="AX73" s="56">
        <f t="shared" ca="1" si="61"/>
        <v>18293392.273542002</v>
      </c>
      <c r="AY73" s="56">
        <f t="shared" ca="1" si="61"/>
        <v>0</v>
      </c>
      <c r="AZ73" s="56">
        <f t="shared" ca="1" si="61"/>
        <v>0</v>
      </c>
      <c r="BA73" s="56">
        <f t="shared" ca="1" si="61"/>
        <v>139458.06</v>
      </c>
      <c r="BB73" s="56">
        <f t="shared" ca="1" si="61"/>
        <v>0</v>
      </c>
      <c r="BC73" s="56">
        <f t="shared" ca="1" si="61"/>
        <v>0</v>
      </c>
      <c r="BD73" s="56">
        <f t="shared" ca="1" si="61"/>
        <v>122532521.18016486</v>
      </c>
      <c r="BE73" s="56">
        <f t="shared" ca="1" si="61"/>
        <v>96</v>
      </c>
      <c r="BF73" s="56">
        <f t="shared" ca="1" si="61"/>
        <v>0</v>
      </c>
      <c r="BG73" s="56">
        <f t="shared" ca="1" si="61"/>
        <v>0</v>
      </c>
      <c r="BH73" s="56">
        <f t="shared" ca="1" si="61"/>
        <v>7521.44</v>
      </c>
      <c r="BI73" s="56">
        <f t="shared" ca="1" si="61"/>
        <v>325665916.68958676</v>
      </c>
      <c r="BJ73" s="56">
        <f t="shared" ca="1" si="61"/>
        <v>56649821.746249996</v>
      </c>
      <c r="BK73" s="56">
        <f t="shared" ca="1" si="61"/>
        <v>0</v>
      </c>
      <c r="BL73" s="56">
        <f t="shared" ca="1" si="61"/>
        <v>7790.6000790000007</v>
      </c>
      <c r="BM73" s="56">
        <f t="shared" ca="1" si="61"/>
        <v>103630671.58</v>
      </c>
      <c r="BN73" s="56">
        <f t="shared" ca="1" si="61"/>
        <v>175580516.83699253</v>
      </c>
      <c r="BO73" s="56">
        <f t="shared" ca="1" si="61"/>
        <v>0</v>
      </c>
      <c r="BP73" s="56">
        <f t="shared" ref="BP73:CV73" ca="1" si="62">SUMIF($C$7:$C$72,"HD",BP$7:BP$72)</f>
        <v>2156178436.3367491</v>
      </c>
      <c r="BQ73" s="56">
        <f t="shared" ca="1" si="62"/>
        <v>117935530.70487882</v>
      </c>
      <c r="BR73" s="56">
        <f t="shared" ca="1" si="62"/>
        <v>3994342156.7737288</v>
      </c>
      <c r="BS73" s="56">
        <f t="shared" ca="1" si="62"/>
        <v>5617599940.9773521</v>
      </c>
      <c r="BT73" s="56">
        <f t="shared" ca="1" si="62"/>
        <v>0</v>
      </c>
      <c r="BU73" s="56">
        <f t="shared" ca="1" si="62"/>
        <v>0</v>
      </c>
      <c r="BV73" s="56">
        <f t="shared" ca="1" si="62"/>
        <v>47218549.503104001</v>
      </c>
      <c r="BW73" s="56">
        <f t="shared" ca="1" si="62"/>
        <v>0</v>
      </c>
      <c r="BX73" s="56">
        <f t="shared" ca="1" si="62"/>
        <v>23911235.975649979</v>
      </c>
      <c r="BY73" s="56">
        <f t="shared" ca="1" si="62"/>
        <v>0</v>
      </c>
      <c r="BZ73" s="56">
        <f t="shared" ca="1" si="62"/>
        <v>197948773.82999998</v>
      </c>
      <c r="CA73" s="56">
        <f t="shared" ca="1" si="62"/>
        <v>231719728.55095002</v>
      </c>
      <c r="CB73" s="56">
        <f t="shared" ca="1" si="62"/>
        <v>7578936521.401103</v>
      </c>
      <c r="CC73" s="56">
        <f t="shared" ca="1" si="62"/>
        <v>36809567.54610002</v>
      </c>
      <c r="CD73" s="56">
        <f t="shared" ca="1" si="62"/>
        <v>2066859655.1862998</v>
      </c>
      <c r="CE73" s="56">
        <f t="shared" ca="1" si="62"/>
        <v>4613803.5600000191</v>
      </c>
      <c r="CF73" s="56">
        <f t="shared" ca="1" si="62"/>
        <v>2024597.99</v>
      </c>
      <c r="CG73" s="56">
        <f t="shared" ca="1" si="62"/>
        <v>132767930.18889999</v>
      </c>
      <c r="CH73" s="56">
        <f t="shared" ca="1" si="62"/>
        <v>385036612.22130013</v>
      </c>
      <c r="CI73" s="56">
        <f t="shared" ca="1" si="62"/>
        <v>5346591.1404761914</v>
      </c>
      <c r="CJ73" s="56">
        <f t="shared" ca="1" si="62"/>
        <v>19782189884.021568</v>
      </c>
      <c r="CK73" s="56">
        <f t="shared" ca="1" si="62"/>
        <v>119973.95000068641</v>
      </c>
      <c r="CL73" s="56">
        <f t="shared" ca="1" si="62"/>
        <v>115750.36</v>
      </c>
      <c r="CM73" s="56">
        <f t="shared" ca="1" si="62"/>
        <v>6544835519.4359293</v>
      </c>
      <c r="CN73" s="56">
        <f t="shared" ca="1" si="62"/>
        <v>303791076.99332577</v>
      </c>
      <c r="CO73" s="56">
        <f t="shared" ca="1" si="62"/>
        <v>6241044442.4426031</v>
      </c>
      <c r="CP73" s="56">
        <f t="shared" ca="1" si="62"/>
        <v>13237118640.275637</v>
      </c>
      <c r="CQ73" s="56">
        <f t="shared" ca="1" si="62"/>
        <v>1040175747.3605897</v>
      </c>
      <c r="CR73" s="56">
        <f t="shared" ca="1" si="62"/>
        <v>12196942892.915047</v>
      </c>
      <c r="CS73" s="56">
        <f t="shared" ca="1" si="62"/>
        <v>88713525.601728708</v>
      </c>
      <c r="CT73" s="56">
        <f t="shared" ca="1" si="62"/>
        <v>1396374.86</v>
      </c>
      <c r="CU73" s="56">
        <f t="shared" ca="1" si="62"/>
        <v>1130.08</v>
      </c>
      <c r="CV73" s="56">
        <f t="shared" ca="1" si="62"/>
        <v>68188773533.463242</v>
      </c>
    </row>
    <row r="74" spans="1:100" ht="13.8" x14ac:dyDescent="0.3">
      <c r="A74" s="66" t="s">
        <v>283</v>
      </c>
      <c r="B74" s="55">
        <v>9001</v>
      </c>
      <c r="C74" s="65" t="s">
        <v>284</v>
      </c>
      <c r="D74" s="56">
        <f t="shared" ref="D74:BO74" ca="1" si="63">SUMIF($C$7:$C$72,"H",D$7:D$72)+SUMIF($C$7:$C$72,"E",D$7:D$72)</f>
        <v>0</v>
      </c>
      <c r="E74" s="56">
        <f t="shared" ca="1" si="63"/>
        <v>0</v>
      </c>
      <c r="F74" s="56">
        <f t="shared" ca="1" si="63"/>
        <v>0</v>
      </c>
      <c r="G74" s="56">
        <f t="shared" ca="1" si="63"/>
        <v>0</v>
      </c>
      <c r="H74" s="56">
        <f t="shared" ca="1" si="63"/>
        <v>0</v>
      </c>
      <c r="I74" s="56">
        <f t="shared" ca="1" si="63"/>
        <v>0</v>
      </c>
      <c r="J74" s="56">
        <f t="shared" ca="1" si="63"/>
        <v>0</v>
      </c>
      <c r="K74" s="56">
        <f t="shared" ca="1" si="63"/>
        <v>0</v>
      </c>
      <c r="L74" s="56">
        <f t="shared" ca="1" si="63"/>
        <v>0</v>
      </c>
      <c r="M74" s="56">
        <f t="shared" ca="1" si="63"/>
        <v>0</v>
      </c>
      <c r="N74" s="56">
        <f t="shared" ca="1" si="63"/>
        <v>0</v>
      </c>
      <c r="O74" s="56">
        <f t="shared" ca="1" si="63"/>
        <v>0</v>
      </c>
      <c r="P74" s="56">
        <f t="shared" ca="1" si="63"/>
        <v>0</v>
      </c>
      <c r="Q74" s="56">
        <f t="shared" ca="1" si="63"/>
        <v>0</v>
      </c>
      <c r="R74" s="56">
        <f t="shared" ca="1" si="63"/>
        <v>0</v>
      </c>
      <c r="S74" s="56">
        <f t="shared" ca="1" si="63"/>
        <v>0</v>
      </c>
      <c r="T74" s="56">
        <f t="shared" ca="1" si="63"/>
        <v>0</v>
      </c>
      <c r="U74" s="56">
        <f t="shared" ca="1" si="63"/>
        <v>0</v>
      </c>
      <c r="V74" s="56">
        <f t="shared" ca="1" si="63"/>
        <v>0</v>
      </c>
      <c r="W74" s="56">
        <f t="shared" ca="1" si="63"/>
        <v>0</v>
      </c>
      <c r="X74" s="56">
        <f t="shared" ca="1" si="63"/>
        <v>0</v>
      </c>
      <c r="Y74" s="56">
        <f t="shared" ca="1" si="63"/>
        <v>0</v>
      </c>
      <c r="Z74" s="56">
        <f t="shared" ca="1" si="63"/>
        <v>0</v>
      </c>
      <c r="AA74" s="56">
        <f t="shared" ca="1" si="63"/>
        <v>0</v>
      </c>
      <c r="AB74" s="56">
        <f t="shared" ca="1" si="63"/>
        <v>0</v>
      </c>
      <c r="AC74" s="56">
        <f t="shared" ca="1" si="63"/>
        <v>0</v>
      </c>
      <c r="AD74" s="56">
        <f t="shared" ca="1" si="63"/>
        <v>0</v>
      </c>
      <c r="AE74" s="56">
        <f t="shared" ca="1" si="63"/>
        <v>0</v>
      </c>
      <c r="AF74" s="56">
        <f t="shared" ca="1" si="63"/>
        <v>0</v>
      </c>
      <c r="AG74" s="56">
        <f t="shared" ca="1" si="63"/>
        <v>0</v>
      </c>
      <c r="AH74" s="56">
        <f t="shared" ca="1" si="63"/>
        <v>0</v>
      </c>
      <c r="AI74" s="56">
        <f t="shared" ca="1" si="63"/>
        <v>0</v>
      </c>
      <c r="AJ74" s="56">
        <f t="shared" ca="1" si="63"/>
        <v>0</v>
      </c>
      <c r="AK74" s="56">
        <f t="shared" ca="1" si="63"/>
        <v>0</v>
      </c>
      <c r="AL74" s="56">
        <f t="shared" ca="1" si="63"/>
        <v>0</v>
      </c>
      <c r="AM74" s="56">
        <f t="shared" ca="1" si="63"/>
        <v>0</v>
      </c>
      <c r="AN74" s="56">
        <f t="shared" ca="1" si="63"/>
        <v>0</v>
      </c>
      <c r="AO74" s="56">
        <f t="shared" ca="1" si="63"/>
        <v>0</v>
      </c>
      <c r="AP74" s="56">
        <f t="shared" ca="1" si="63"/>
        <v>0</v>
      </c>
      <c r="AQ74" s="56">
        <f t="shared" ca="1" si="63"/>
        <v>0</v>
      </c>
      <c r="AR74" s="56">
        <f t="shared" ca="1" si="63"/>
        <v>0</v>
      </c>
      <c r="AS74" s="56">
        <f t="shared" ca="1" si="63"/>
        <v>0</v>
      </c>
      <c r="AT74" s="56">
        <f t="shared" ca="1" si="63"/>
        <v>0</v>
      </c>
      <c r="AU74" s="56">
        <f t="shared" ca="1" si="63"/>
        <v>0</v>
      </c>
      <c r="AV74" s="56">
        <f t="shared" ca="1" si="63"/>
        <v>0</v>
      </c>
      <c r="AW74" s="56">
        <f t="shared" ca="1" si="63"/>
        <v>0</v>
      </c>
      <c r="AX74" s="56">
        <f t="shared" ca="1" si="63"/>
        <v>0</v>
      </c>
      <c r="AY74" s="56">
        <f t="shared" ca="1" si="63"/>
        <v>0</v>
      </c>
      <c r="AZ74" s="56">
        <f t="shared" ca="1" si="63"/>
        <v>0</v>
      </c>
      <c r="BA74" s="56">
        <f t="shared" ca="1" si="63"/>
        <v>0</v>
      </c>
      <c r="BB74" s="56">
        <f t="shared" ca="1" si="63"/>
        <v>0</v>
      </c>
      <c r="BC74" s="56">
        <f t="shared" ca="1" si="63"/>
        <v>0</v>
      </c>
      <c r="BD74" s="56">
        <f t="shared" ca="1" si="63"/>
        <v>15224678.76420171</v>
      </c>
      <c r="BE74" s="56">
        <f t="shared" ca="1" si="63"/>
        <v>93333.400000000009</v>
      </c>
      <c r="BF74" s="56">
        <f t="shared" ca="1" si="63"/>
        <v>0</v>
      </c>
      <c r="BG74" s="56">
        <f t="shared" ca="1" si="63"/>
        <v>0</v>
      </c>
      <c r="BH74" s="56">
        <f t="shared" ca="1" si="63"/>
        <v>0</v>
      </c>
      <c r="BI74" s="56">
        <f t="shared" ca="1" si="63"/>
        <v>0</v>
      </c>
      <c r="BJ74" s="56">
        <f t="shared" ca="1" si="63"/>
        <v>0</v>
      </c>
      <c r="BK74" s="56">
        <f t="shared" ca="1" si="63"/>
        <v>0</v>
      </c>
      <c r="BL74" s="56">
        <f t="shared" ca="1" si="63"/>
        <v>0</v>
      </c>
      <c r="BM74" s="56">
        <f t="shared" ca="1" si="63"/>
        <v>0</v>
      </c>
      <c r="BN74" s="56">
        <f t="shared" ca="1" si="63"/>
        <v>0</v>
      </c>
      <c r="BO74" s="56">
        <f t="shared" ca="1" si="63"/>
        <v>0</v>
      </c>
      <c r="BP74" s="56">
        <f t="shared" ref="BP74:CV74" ca="1" si="64">SUMIF($C$7:$C$72,"H",BP$7:BP$72)+SUMIF($C$7:$C$72,"E",BP$7:BP$72)</f>
        <v>0</v>
      </c>
      <c r="BQ74" s="56">
        <f t="shared" ca="1" si="64"/>
        <v>0</v>
      </c>
      <c r="BR74" s="56">
        <f t="shared" ca="1" si="64"/>
        <v>0</v>
      </c>
      <c r="BS74" s="56">
        <f t="shared" ca="1" si="64"/>
        <v>0</v>
      </c>
      <c r="BT74" s="56">
        <f t="shared" ca="1" si="64"/>
        <v>0</v>
      </c>
      <c r="BU74" s="56">
        <f t="shared" ca="1" si="64"/>
        <v>0</v>
      </c>
      <c r="BV74" s="56">
        <f t="shared" ca="1" si="64"/>
        <v>0</v>
      </c>
      <c r="BW74" s="56">
        <f t="shared" ca="1" si="64"/>
        <v>0</v>
      </c>
      <c r="BX74" s="56">
        <f t="shared" ca="1" si="64"/>
        <v>0</v>
      </c>
      <c r="BY74" s="56">
        <f t="shared" ca="1" si="64"/>
        <v>0</v>
      </c>
      <c r="BZ74" s="56">
        <f t="shared" ca="1" si="64"/>
        <v>0</v>
      </c>
      <c r="CA74" s="56">
        <f t="shared" ca="1" si="64"/>
        <v>0</v>
      </c>
      <c r="CB74" s="56">
        <f t="shared" ca="1" si="64"/>
        <v>0</v>
      </c>
      <c r="CC74" s="56">
        <f t="shared" ca="1" si="64"/>
        <v>0</v>
      </c>
      <c r="CD74" s="56">
        <f t="shared" ca="1" si="64"/>
        <v>0</v>
      </c>
      <c r="CE74" s="56">
        <f t="shared" ca="1" si="64"/>
        <v>0</v>
      </c>
      <c r="CF74" s="56">
        <f t="shared" ca="1" si="64"/>
        <v>0</v>
      </c>
      <c r="CG74" s="56">
        <f t="shared" ca="1" si="64"/>
        <v>0</v>
      </c>
      <c r="CH74" s="56">
        <f t="shared" ca="1" si="64"/>
        <v>0</v>
      </c>
      <c r="CI74" s="56">
        <f t="shared" ca="1" si="64"/>
        <v>363.48571428571427</v>
      </c>
      <c r="CJ74" s="56">
        <f t="shared" ca="1" si="64"/>
        <v>2083022150.1705134</v>
      </c>
      <c r="CK74" s="56">
        <f t="shared" ca="1" si="64"/>
        <v>0</v>
      </c>
      <c r="CL74" s="56">
        <f t="shared" ca="1" si="64"/>
        <v>1350</v>
      </c>
      <c r="CM74" s="56">
        <f t="shared" ca="1" si="64"/>
        <v>916791475.75</v>
      </c>
      <c r="CN74" s="56">
        <f t="shared" ca="1" si="64"/>
        <v>3223580.4499999988</v>
      </c>
      <c r="CO74" s="56">
        <f t="shared" ca="1" si="64"/>
        <v>913567895.29999995</v>
      </c>
      <c r="CP74" s="56">
        <f t="shared" ca="1" si="64"/>
        <v>1166229324.4205134</v>
      </c>
      <c r="CQ74" s="56">
        <f t="shared" ca="1" si="64"/>
        <v>12129131.460000001</v>
      </c>
      <c r="CR74" s="56">
        <f t="shared" ca="1" si="64"/>
        <v>1154100192.9605134</v>
      </c>
      <c r="CS74" s="56">
        <f t="shared" ca="1" si="64"/>
        <v>13275018.289999999</v>
      </c>
      <c r="CT74" s="56">
        <f t="shared" ca="1" si="64"/>
        <v>0</v>
      </c>
      <c r="CU74" s="56">
        <f t="shared" ca="1" si="64"/>
        <v>0</v>
      </c>
      <c r="CV74" s="56">
        <f t="shared" ca="1" si="64"/>
        <v>2111615544.1104295</v>
      </c>
    </row>
    <row r="75" spans="1:100" ht="13.8" x14ac:dyDescent="0.3">
      <c r="A75" s="66" t="s">
        <v>286</v>
      </c>
      <c r="B75" s="55">
        <v>9003</v>
      </c>
      <c r="C75" s="65" t="s">
        <v>287</v>
      </c>
      <c r="D75" s="56">
        <f t="shared" ref="D75:BO75" ca="1" si="65">D73+D74</f>
        <v>8786820305.8845787</v>
      </c>
      <c r="E75" s="56">
        <f t="shared" ca="1" si="65"/>
        <v>504759298.61821955</v>
      </c>
      <c r="F75" s="56">
        <f t="shared" ca="1" si="65"/>
        <v>3581062844.2118378</v>
      </c>
      <c r="G75" s="56">
        <f t="shared" ca="1" si="65"/>
        <v>4700998163.0545225</v>
      </c>
      <c r="H75" s="56">
        <f t="shared" ca="1" si="65"/>
        <v>593468193.68753457</v>
      </c>
      <c r="I75" s="56">
        <f t="shared" ca="1" si="65"/>
        <v>37220741.509982489</v>
      </c>
      <c r="J75" s="56">
        <f t="shared" ca="1" si="65"/>
        <v>175280.47</v>
      </c>
      <c r="K75" s="56">
        <f t="shared" ca="1" si="65"/>
        <v>29490968.179999992</v>
      </c>
      <c r="L75" s="56">
        <f t="shared" ca="1" si="65"/>
        <v>3193716.65</v>
      </c>
      <c r="M75" s="56">
        <f t="shared" ca="1" si="65"/>
        <v>0</v>
      </c>
      <c r="N75" s="56">
        <f t="shared" ca="1" si="65"/>
        <v>1634285.71</v>
      </c>
      <c r="O75" s="56">
        <f t="shared" ca="1" si="65"/>
        <v>798576631.71754169</v>
      </c>
      <c r="P75" s="56">
        <f t="shared" ca="1" si="65"/>
        <v>9889585.0700000003</v>
      </c>
      <c r="Q75" s="56">
        <f t="shared" ca="1" si="65"/>
        <v>1060918161.086388</v>
      </c>
      <c r="R75" s="56">
        <f t="shared" ca="1" si="65"/>
        <v>0</v>
      </c>
      <c r="S75" s="56">
        <f t="shared" ca="1" si="65"/>
        <v>0</v>
      </c>
      <c r="T75" s="56">
        <f t="shared" ca="1" si="65"/>
        <v>7674895874.0377007</v>
      </c>
      <c r="U75" s="56">
        <f t="shared" ca="1" si="65"/>
        <v>597085788.82246089</v>
      </c>
      <c r="V75" s="56">
        <f t="shared" ca="1" si="65"/>
        <v>430580739.99816543</v>
      </c>
      <c r="W75" s="56">
        <f t="shared" ca="1" si="65"/>
        <v>1114253615.0427363</v>
      </c>
      <c r="X75" s="56">
        <f t="shared" ca="1" si="65"/>
        <v>2743757.71</v>
      </c>
      <c r="Y75" s="56">
        <f t="shared" ca="1" si="65"/>
        <v>224380281.91810903</v>
      </c>
      <c r="Z75" s="56">
        <f t="shared" ca="1" si="65"/>
        <v>951068534.30816948</v>
      </c>
      <c r="AA75" s="56">
        <f t="shared" ca="1" si="65"/>
        <v>3470.019999999553</v>
      </c>
      <c r="AB75" s="56">
        <f t="shared" ca="1" si="65"/>
        <v>0</v>
      </c>
      <c r="AC75" s="56">
        <f t="shared" ca="1" si="65"/>
        <v>12118926.707843941</v>
      </c>
      <c r="AD75" s="56">
        <f t="shared" ca="1" si="65"/>
        <v>35689561.114041828</v>
      </c>
      <c r="AE75" s="56">
        <f t="shared" ca="1" si="65"/>
        <v>0</v>
      </c>
      <c r="AF75" s="56">
        <f t="shared" ca="1" si="65"/>
        <v>18318488.34</v>
      </c>
      <c r="AG75" s="56">
        <f t="shared" ca="1" si="65"/>
        <v>722490148.21000004</v>
      </c>
      <c r="AH75" s="56">
        <f t="shared" ca="1" si="65"/>
        <v>252093802.88</v>
      </c>
      <c r="AI75" s="56">
        <f t="shared" ca="1" si="65"/>
        <v>22106814.699999999</v>
      </c>
      <c r="AJ75" s="56">
        <f t="shared" ca="1" si="65"/>
        <v>80271279.334702432</v>
      </c>
      <c r="AK75" s="56">
        <f t="shared" ca="1" si="65"/>
        <v>311795.1100000001</v>
      </c>
      <c r="AL75" s="56">
        <f t="shared" ca="1" si="65"/>
        <v>0</v>
      </c>
      <c r="AM75" s="56">
        <f t="shared" ca="1" si="65"/>
        <v>200780811.888879</v>
      </c>
      <c r="AN75" s="56">
        <f t="shared" ca="1" si="65"/>
        <v>21319032.719999999</v>
      </c>
      <c r="AO75" s="56">
        <f t="shared" ca="1" si="65"/>
        <v>86433569.719999999</v>
      </c>
      <c r="AP75" s="56">
        <f t="shared" ca="1" si="65"/>
        <v>8304613.9494211022</v>
      </c>
      <c r="AQ75" s="56">
        <f t="shared" ca="1" si="65"/>
        <v>0</v>
      </c>
      <c r="AR75" s="56">
        <f t="shared" ca="1" si="65"/>
        <v>0</v>
      </c>
      <c r="AS75" s="56">
        <f t="shared" ca="1" si="65"/>
        <v>0</v>
      </c>
      <c r="AT75" s="56">
        <f t="shared" ca="1" si="65"/>
        <v>780217656.40100479</v>
      </c>
      <c r="AU75" s="56">
        <f t="shared" ca="1" si="65"/>
        <v>322458414.92278916</v>
      </c>
      <c r="AV75" s="56">
        <f t="shared" ca="1" si="65"/>
        <v>35400432.784681991</v>
      </c>
      <c r="AW75" s="56">
        <f t="shared" ca="1" si="65"/>
        <v>0</v>
      </c>
      <c r="AX75" s="56">
        <f t="shared" ca="1" si="65"/>
        <v>18293392.273542002</v>
      </c>
      <c r="AY75" s="56">
        <f t="shared" ca="1" si="65"/>
        <v>0</v>
      </c>
      <c r="AZ75" s="56">
        <f t="shared" ca="1" si="65"/>
        <v>0</v>
      </c>
      <c r="BA75" s="56">
        <f t="shared" ca="1" si="65"/>
        <v>139458.06</v>
      </c>
      <c r="BB75" s="56">
        <f t="shared" ca="1" si="65"/>
        <v>0</v>
      </c>
      <c r="BC75" s="56">
        <f t="shared" ca="1" si="65"/>
        <v>0</v>
      </c>
      <c r="BD75" s="56">
        <f t="shared" ca="1" si="65"/>
        <v>137757199.94436657</v>
      </c>
      <c r="BE75" s="56">
        <f t="shared" ca="1" si="65"/>
        <v>93429.400000000009</v>
      </c>
      <c r="BF75" s="56">
        <f t="shared" ca="1" si="65"/>
        <v>0</v>
      </c>
      <c r="BG75" s="56">
        <f t="shared" ca="1" si="65"/>
        <v>0</v>
      </c>
      <c r="BH75" s="56">
        <f t="shared" ca="1" si="65"/>
        <v>7521.44</v>
      </c>
      <c r="BI75" s="56">
        <f t="shared" ca="1" si="65"/>
        <v>325665916.68958676</v>
      </c>
      <c r="BJ75" s="56">
        <f t="shared" ca="1" si="65"/>
        <v>56649821.746249996</v>
      </c>
      <c r="BK75" s="56">
        <f t="shared" ca="1" si="65"/>
        <v>0</v>
      </c>
      <c r="BL75" s="56">
        <f t="shared" ca="1" si="65"/>
        <v>7790.6000790000007</v>
      </c>
      <c r="BM75" s="56">
        <f t="shared" ca="1" si="65"/>
        <v>103630671.58</v>
      </c>
      <c r="BN75" s="56">
        <f t="shared" ca="1" si="65"/>
        <v>175580516.83699253</v>
      </c>
      <c r="BO75" s="56">
        <f t="shared" ca="1" si="65"/>
        <v>0</v>
      </c>
      <c r="BP75" s="56">
        <f t="shared" ref="BP75:BT75" ca="1" si="66">BP73+BP74</f>
        <v>2156178436.3367491</v>
      </c>
      <c r="BQ75" s="56">
        <f t="shared" ca="1" si="66"/>
        <v>117935530.70487882</v>
      </c>
      <c r="BR75" s="56">
        <f t="shared" ca="1" si="66"/>
        <v>3994342156.7737288</v>
      </c>
      <c r="BS75" s="56">
        <f t="shared" ca="1" si="66"/>
        <v>5617599940.9773521</v>
      </c>
      <c r="BT75" s="56">
        <f t="shared" ca="1" si="66"/>
        <v>0</v>
      </c>
      <c r="BU75" s="56">
        <f ca="1">BU73+BU74</f>
        <v>0</v>
      </c>
      <c r="BV75" s="56">
        <f ca="1">BV73+BV74</f>
        <v>47218549.503104001</v>
      </c>
      <c r="BW75" s="56">
        <f ca="1">BW73+BW74</f>
        <v>0</v>
      </c>
      <c r="BX75" s="56">
        <f t="shared" ref="BX75:CV75" ca="1" si="67">BX73+BX74</f>
        <v>23911235.975649979</v>
      </c>
      <c r="BY75" s="56">
        <f t="shared" ca="1" si="67"/>
        <v>0</v>
      </c>
      <c r="BZ75" s="56">
        <f t="shared" ca="1" si="67"/>
        <v>197948773.82999998</v>
      </c>
      <c r="CA75" s="56">
        <f t="shared" ca="1" si="67"/>
        <v>231719728.55095002</v>
      </c>
      <c r="CB75" s="56">
        <f t="shared" ca="1" si="67"/>
        <v>7578936521.401103</v>
      </c>
      <c r="CC75" s="56">
        <f t="shared" ca="1" si="67"/>
        <v>36809567.54610002</v>
      </c>
      <c r="CD75" s="56">
        <f t="shared" ca="1" si="67"/>
        <v>2066859655.1862998</v>
      </c>
      <c r="CE75" s="56">
        <f t="shared" ca="1" si="67"/>
        <v>4613803.5600000191</v>
      </c>
      <c r="CF75" s="56">
        <f t="shared" ca="1" si="67"/>
        <v>2024597.99</v>
      </c>
      <c r="CG75" s="56">
        <f t="shared" ca="1" si="67"/>
        <v>132767930.18889999</v>
      </c>
      <c r="CH75" s="56">
        <f t="shared" ca="1" si="67"/>
        <v>385036612.22130013</v>
      </c>
      <c r="CI75" s="56">
        <f t="shared" ca="1" si="67"/>
        <v>5346954.6261904771</v>
      </c>
      <c r="CJ75" s="56">
        <f t="shared" ca="1" si="67"/>
        <v>21865212034.192081</v>
      </c>
      <c r="CK75" s="56">
        <f t="shared" ca="1" si="67"/>
        <v>119973.95000068641</v>
      </c>
      <c r="CL75" s="56">
        <f t="shared" ca="1" si="67"/>
        <v>117100.36</v>
      </c>
      <c r="CM75" s="56">
        <f t="shared" ca="1" si="67"/>
        <v>7461626995.1859293</v>
      </c>
      <c r="CN75" s="56">
        <f t="shared" ca="1" si="67"/>
        <v>307014657.44332576</v>
      </c>
      <c r="CO75" s="56">
        <f t="shared" ca="1" si="67"/>
        <v>7154612337.7426033</v>
      </c>
      <c r="CP75" s="56">
        <f t="shared" ca="1" si="67"/>
        <v>14403347964.69615</v>
      </c>
      <c r="CQ75" s="56">
        <f t="shared" ca="1" si="67"/>
        <v>1052304878.8205898</v>
      </c>
      <c r="CR75" s="56">
        <f t="shared" ca="1" si="67"/>
        <v>13351043085.875561</v>
      </c>
      <c r="CS75" s="56">
        <f t="shared" ca="1" si="67"/>
        <v>101988543.8917287</v>
      </c>
      <c r="CT75" s="56">
        <f t="shared" ca="1" si="67"/>
        <v>1396374.86</v>
      </c>
      <c r="CU75" s="56">
        <f t="shared" ca="1" si="67"/>
        <v>1130.08</v>
      </c>
      <c r="CV75" s="56">
        <f t="shared" ca="1" si="67"/>
        <v>70300389077.573669</v>
      </c>
    </row>
  </sheetData>
  <mergeCells count="1">
    <mergeCell ref="E2:G2"/>
  </mergeCells>
  <dataValidations count="1">
    <dataValidation type="list" allowBlank="1" showInputMessage="1" showErrorMessage="1" sqref="B2" xr:uid="{96DF649A-7DD0-432F-AEEC-EF6DEE0DFF9C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0F526-CD3D-4BAE-B876-0A860297EC42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1" width="15.6640625" style="3" customWidth="1"/>
    <col min="22" max="22" width="4" style="3" customWidth="1"/>
    <col min="23" max="16384" width="9.109375" style="3"/>
  </cols>
  <sheetData>
    <row r="1" spans="1:21" ht="15" customHeight="1" x14ac:dyDescent="0.3">
      <c r="A1" s="1" t="s">
        <v>0</v>
      </c>
      <c r="B1" s="2"/>
      <c r="C1" s="2"/>
    </row>
    <row r="2" spans="1:21" ht="15" customHeight="1" x14ac:dyDescent="0.3">
      <c r="A2" s="1" t="s">
        <v>314</v>
      </c>
      <c r="B2" s="68" t="s">
        <v>8</v>
      </c>
      <c r="C2" s="2"/>
      <c r="E2" s="81" t="s">
        <v>1</v>
      </c>
      <c r="F2" s="82"/>
      <c r="G2" s="83"/>
      <c r="O2" s="5"/>
    </row>
    <row r="3" spans="1:21" ht="15" customHeight="1" x14ac:dyDescent="0.3">
      <c r="A3" s="4" t="s">
        <v>354</v>
      </c>
      <c r="B3" s="2"/>
      <c r="C3" s="2"/>
    </row>
    <row r="4" spans="1:21" ht="22.5" customHeight="1" x14ac:dyDescent="0.25"/>
    <row r="5" spans="1:2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796</v>
      </c>
      <c r="K5" s="10">
        <v>797</v>
      </c>
      <c r="L5" s="10">
        <v>908</v>
      </c>
      <c r="M5" s="10">
        <v>909</v>
      </c>
      <c r="N5" s="10">
        <v>910</v>
      </c>
      <c r="O5" s="10">
        <v>91001</v>
      </c>
      <c r="P5" s="10">
        <v>91002</v>
      </c>
      <c r="Q5" s="10">
        <v>911</v>
      </c>
      <c r="R5" s="10">
        <v>91101</v>
      </c>
      <c r="S5" s="10">
        <v>91102</v>
      </c>
      <c r="T5" s="10">
        <v>799</v>
      </c>
      <c r="U5" s="69"/>
    </row>
    <row r="6" spans="1:2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24</v>
      </c>
      <c r="O6" s="7" t="s">
        <v>25</v>
      </c>
      <c r="P6" s="7" t="s">
        <v>26</v>
      </c>
      <c r="Q6" s="7" t="s">
        <v>27</v>
      </c>
      <c r="R6" s="7" t="s">
        <v>25</v>
      </c>
      <c r="S6" s="7" t="s">
        <v>26</v>
      </c>
      <c r="T6" s="7" t="s">
        <v>132</v>
      </c>
      <c r="U6" s="69" t="s">
        <v>315</v>
      </c>
    </row>
    <row r="7" spans="1:2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ca="1">L7+M7+N7+Q7</f>
        <v>0</v>
      </c>
      <c r="L7" s="21">
        <f t="shared" ref="L7:M22" ca="1" si="1">IFERROR(INDIRECT("'"&amp;$B$2&amp;"'!"&amp;ADDRESS(MATCH($B7,INDIRECT("'"&amp;$B$2&amp;"'!$B$1:$B$1095"),0),MATCH(L$5,INDIRECT("'"&amp;$B$2&amp;"'!5:5"),0))),0)</f>
        <v>0</v>
      </c>
      <c r="M7" s="21">
        <f t="shared" ca="1" si="1"/>
        <v>0</v>
      </c>
      <c r="N7" s="22">
        <f ca="1">+O7+P7</f>
        <v>0</v>
      </c>
      <c r="O7" s="21">
        <f t="shared" ref="O7:P22" ca="1" si="2">IFERROR(INDIRECT("'"&amp;$B$2&amp;"'!"&amp;ADDRESS(MATCH($B7,INDIRECT("'"&amp;$B$2&amp;"'!$B$1:$B$1095"),0),MATCH(O$5,INDIRECT("'"&amp;$B$2&amp;"'!5:5"),0))),0)</f>
        <v>0</v>
      </c>
      <c r="P7" s="21">
        <f t="shared" ca="1" si="2"/>
        <v>0</v>
      </c>
      <c r="Q7" s="22">
        <f ca="1">+R7+S7</f>
        <v>0</v>
      </c>
      <c r="R7" s="21">
        <f t="shared" ref="R7:T22" ca="1" si="3">IFERROR(INDIRECT("'"&amp;$B$2&amp;"'!"&amp;ADDRESS(MATCH($B7,INDIRECT("'"&amp;$B$2&amp;"'!$B$1:$B$1095"),0),MATCH(R$5,INDIRECT("'"&amp;$B$2&amp;"'!5:5"),0))),0)</f>
        <v>0</v>
      </c>
      <c r="S7" s="21">
        <f t="shared" ca="1" si="3"/>
        <v>0</v>
      </c>
      <c r="T7" s="21">
        <f t="shared" ca="1" si="3"/>
        <v>0</v>
      </c>
      <c r="U7" s="22">
        <f ca="1">SUM(D7:K7)+T7</f>
        <v>0</v>
      </c>
    </row>
    <row r="8" spans="1:2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ref="K8:K71" ca="1" si="4">L8+M8+N8+Q8</f>
        <v>0</v>
      </c>
      <c r="L8" s="21">
        <f t="shared" ca="1" si="1"/>
        <v>0</v>
      </c>
      <c r="M8" s="21">
        <f t="shared" ca="1" si="1"/>
        <v>0</v>
      </c>
      <c r="N8" s="22">
        <f t="shared" ref="N8:N71" ca="1" si="5">+O8+P8</f>
        <v>0</v>
      </c>
      <c r="O8" s="21">
        <f t="shared" ca="1" si="2"/>
        <v>0</v>
      </c>
      <c r="P8" s="21">
        <f t="shared" ca="1" si="2"/>
        <v>0</v>
      </c>
      <c r="Q8" s="22">
        <f t="shared" ref="Q8:Q71" ca="1" si="6">+R8+S8</f>
        <v>0</v>
      </c>
      <c r="R8" s="21">
        <f t="shared" ca="1" si="3"/>
        <v>0</v>
      </c>
      <c r="S8" s="21">
        <f t="shared" ca="1" si="3"/>
        <v>0</v>
      </c>
      <c r="T8" s="21">
        <f t="shared" ca="1" si="3"/>
        <v>0</v>
      </c>
      <c r="U8" s="22">
        <f t="shared" ref="U8:U18" ca="1" si="7">SUM(D8:K8)+T8</f>
        <v>0</v>
      </c>
    </row>
    <row r="9" spans="1:2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4"/>
        <v>0</v>
      </c>
      <c r="L9" s="21">
        <f t="shared" ca="1" si="1"/>
        <v>0</v>
      </c>
      <c r="M9" s="21">
        <f t="shared" ca="1" si="1"/>
        <v>0</v>
      </c>
      <c r="N9" s="22">
        <f t="shared" ca="1" si="5"/>
        <v>0</v>
      </c>
      <c r="O9" s="21">
        <f t="shared" ca="1" si="2"/>
        <v>0</v>
      </c>
      <c r="P9" s="21">
        <f t="shared" ca="1" si="2"/>
        <v>0</v>
      </c>
      <c r="Q9" s="22">
        <f t="shared" ca="1" si="6"/>
        <v>0</v>
      </c>
      <c r="R9" s="21">
        <f t="shared" ca="1" si="3"/>
        <v>0</v>
      </c>
      <c r="S9" s="21">
        <f t="shared" ca="1" si="3"/>
        <v>0</v>
      </c>
      <c r="T9" s="21">
        <f t="shared" ca="1" si="3"/>
        <v>0</v>
      </c>
      <c r="U9" s="22">
        <f t="shared" ca="1" si="7"/>
        <v>0</v>
      </c>
    </row>
    <row r="10" spans="1:2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4"/>
        <v>0</v>
      </c>
      <c r="L10" s="21">
        <f t="shared" ca="1" si="1"/>
        <v>0</v>
      </c>
      <c r="M10" s="21">
        <f t="shared" ca="1" si="1"/>
        <v>0</v>
      </c>
      <c r="N10" s="22">
        <f t="shared" ca="1" si="5"/>
        <v>0</v>
      </c>
      <c r="O10" s="21">
        <f t="shared" ca="1" si="2"/>
        <v>0</v>
      </c>
      <c r="P10" s="21">
        <f t="shared" ca="1" si="2"/>
        <v>0</v>
      </c>
      <c r="Q10" s="22">
        <f t="shared" ca="1" si="6"/>
        <v>0</v>
      </c>
      <c r="R10" s="21">
        <f t="shared" ca="1" si="3"/>
        <v>0</v>
      </c>
      <c r="S10" s="21">
        <f t="shared" ca="1" si="3"/>
        <v>0</v>
      </c>
      <c r="T10" s="21">
        <f t="shared" ca="1" si="3"/>
        <v>0</v>
      </c>
      <c r="U10" s="22">
        <f t="shared" ca="1" si="7"/>
        <v>0</v>
      </c>
    </row>
    <row r="11" spans="1:2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4"/>
        <v>0</v>
      </c>
      <c r="L11" s="21">
        <f t="shared" ca="1" si="1"/>
        <v>0</v>
      </c>
      <c r="M11" s="21">
        <f t="shared" ca="1" si="1"/>
        <v>0</v>
      </c>
      <c r="N11" s="22">
        <f t="shared" ca="1" si="5"/>
        <v>0</v>
      </c>
      <c r="O11" s="21">
        <f t="shared" ca="1" si="2"/>
        <v>0</v>
      </c>
      <c r="P11" s="21">
        <f t="shared" ca="1" si="2"/>
        <v>0</v>
      </c>
      <c r="Q11" s="22">
        <f t="shared" ca="1" si="6"/>
        <v>0</v>
      </c>
      <c r="R11" s="21">
        <f t="shared" ca="1" si="3"/>
        <v>0</v>
      </c>
      <c r="S11" s="21">
        <f t="shared" ca="1" si="3"/>
        <v>0</v>
      </c>
      <c r="T11" s="21">
        <f t="shared" ca="1" si="3"/>
        <v>0</v>
      </c>
      <c r="U11" s="22">
        <f t="shared" ca="1" si="7"/>
        <v>0</v>
      </c>
    </row>
    <row r="12" spans="1:2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4"/>
        <v>0</v>
      </c>
      <c r="L12" s="21">
        <f t="shared" ca="1" si="1"/>
        <v>0</v>
      </c>
      <c r="M12" s="21">
        <f t="shared" ca="1" si="1"/>
        <v>0</v>
      </c>
      <c r="N12" s="22">
        <f t="shared" ca="1" si="5"/>
        <v>0</v>
      </c>
      <c r="O12" s="21">
        <f t="shared" ca="1" si="2"/>
        <v>0</v>
      </c>
      <c r="P12" s="21">
        <f t="shared" ca="1" si="2"/>
        <v>0</v>
      </c>
      <c r="Q12" s="22">
        <f t="shared" ca="1" si="6"/>
        <v>0</v>
      </c>
      <c r="R12" s="21">
        <f t="shared" ca="1" si="3"/>
        <v>0</v>
      </c>
      <c r="S12" s="21">
        <f t="shared" ca="1" si="3"/>
        <v>0</v>
      </c>
      <c r="T12" s="21">
        <f t="shared" ca="1" si="3"/>
        <v>0</v>
      </c>
      <c r="U12" s="22">
        <f t="shared" ca="1" si="7"/>
        <v>0</v>
      </c>
    </row>
    <row r="13" spans="1:2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4"/>
        <v>0</v>
      </c>
      <c r="L13" s="21">
        <f t="shared" ca="1" si="1"/>
        <v>0</v>
      </c>
      <c r="M13" s="21">
        <f t="shared" ca="1" si="1"/>
        <v>0</v>
      </c>
      <c r="N13" s="22">
        <f t="shared" ca="1" si="5"/>
        <v>0</v>
      </c>
      <c r="O13" s="21">
        <f t="shared" ca="1" si="2"/>
        <v>0</v>
      </c>
      <c r="P13" s="21">
        <f t="shared" ca="1" si="2"/>
        <v>0</v>
      </c>
      <c r="Q13" s="22">
        <f t="shared" ca="1" si="6"/>
        <v>0</v>
      </c>
      <c r="R13" s="21">
        <f t="shared" ca="1" si="3"/>
        <v>0</v>
      </c>
      <c r="S13" s="21">
        <f t="shared" ca="1" si="3"/>
        <v>0</v>
      </c>
      <c r="T13" s="21">
        <f t="shared" ca="1" si="3"/>
        <v>0</v>
      </c>
      <c r="U13" s="22">
        <f t="shared" ca="1" si="7"/>
        <v>0</v>
      </c>
    </row>
    <row r="14" spans="1:2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4"/>
        <v>0</v>
      </c>
      <c r="L14" s="21">
        <f t="shared" ca="1" si="1"/>
        <v>0</v>
      </c>
      <c r="M14" s="21">
        <f t="shared" ca="1" si="1"/>
        <v>0</v>
      </c>
      <c r="N14" s="22">
        <f t="shared" ca="1" si="5"/>
        <v>0</v>
      </c>
      <c r="O14" s="21">
        <f t="shared" ca="1" si="2"/>
        <v>0</v>
      </c>
      <c r="P14" s="21">
        <f t="shared" ca="1" si="2"/>
        <v>0</v>
      </c>
      <c r="Q14" s="22">
        <f t="shared" ca="1" si="6"/>
        <v>0</v>
      </c>
      <c r="R14" s="21">
        <f t="shared" ca="1" si="3"/>
        <v>0</v>
      </c>
      <c r="S14" s="21">
        <f t="shared" ca="1" si="3"/>
        <v>0</v>
      </c>
      <c r="T14" s="21">
        <f t="shared" ca="1" si="3"/>
        <v>0</v>
      </c>
      <c r="U14" s="22">
        <f t="shared" ca="1" si="7"/>
        <v>0</v>
      </c>
    </row>
    <row r="15" spans="1:2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4"/>
        <v>0</v>
      </c>
      <c r="L15" s="21">
        <f t="shared" ca="1" si="1"/>
        <v>0</v>
      </c>
      <c r="M15" s="21">
        <f t="shared" ca="1" si="1"/>
        <v>0</v>
      </c>
      <c r="N15" s="22">
        <f t="shared" ca="1" si="5"/>
        <v>0</v>
      </c>
      <c r="O15" s="21">
        <f t="shared" ca="1" si="2"/>
        <v>0</v>
      </c>
      <c r="P15" s="21">
        <f t="shared" ca="1" si="2"/>
        <v>0</v>
      </c>
      <c r="Q15" s="22">
        <f t="shared" ca="1" si="6"/>
        <v>0</v>
      </c>
      <c r="R15" s="21">
        <f t="shared" ca="1" si="3"/>
        <v>0</v>
      </c>
      <c r="S15" s="21">
        <f t="shared" ca="1" si="3"/>
        <v>0</v>
      </c>
      <c r="T15" s="21">
        <f t="shared" ca="1" si="3"/>
        <v>0</v>
      </c>
      <c r="U15" s="22">
        <f t="shared" ca="1" si="7"/>
        <v>0</v>
      </c>
    </row>
    <row r="16" spans="1:2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4"/>
        <v>0</v>
      </c>
      <c r="L16" s="21">
        <f t="shared" ca="1" si="1"/>
        <v>0</v>
      </c>
      <c r="M16" s="21">
        <f t="shared" ca="1" si="1"/>
        <v>0</v>
      </c>
      <c r="N16" s="22">
        <f t="shared" ca="1" si="5"/>
        <v>0</v>
      </c>
      <c r="O16" s="21">
        <f t="shared" ca="1" si="2"/>
        <v>0</v>
      </c>
      <c r="P16" s="21">
        <f t="shared" ca="1" si="2"/>
        <v>0</v>
      </c>
      <c r="Q16" s="22">
        <f t="shared" ca="1" si="6"/>
        <v>0</v>
      </c>
      <c r="R16" s="21">
        <f t="shared" ca="1" si="3"/>
        <v>0</v>
      </c>
      <c r="S16" s="21">
        <f t="shared" ca="1" si="3"/>
        <v>0</v>
      </c>
      <c r="T16" s="21">
        <f t="shared" ca="1" si="3"/>
        <v>0</v>
      </c>
      <c r="U16" s="22">
        <f t="shared" ca="1" si="7"/>
        <v>0</v>
      </c>
    </row>
    <row r="17" spans="1:2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4"/>
        <v>0</v>
      </c>
      <c r="L17" s="21">
        <f t="shared" ca="1" si="1"/>
        <v>0</v>
      </c>
      <c r="M17" s="21">
        <f t="shared" ca="1" si="1"/>
        <v>0</v>
      </c>
      <c r="N17" s="22">
        <f t="shared" ca="1" si="5"/>
        <v>0</v>
      </c>
      <c r="O17" s="21">
        <f t="shared" ca="1" si="2"/>
        <v>0</v>
      </c>
      <c r="P17" s="21">
        <f t="shared" ca="1" si="2"/>
        <v>0</v>
      </c>
      <c r="Q17" s="22">
        <f t="shared" ca="1" si="6"/>
        <v>0</v>
      </c>
      <c r="R17" s="21">
        <f t="shared" ca="1" si="3"/>
        <v>0</v>
      </c>
      <c r="S17" s="21">
        <f t="shared" ca="1" si="3"/>
        <v>0</v>
      </c>
      <c r="T17" s="21">
        <f t="shared" ca="1" si="3"/>
        <v>0</v>
      </c>
      <c r="U17" s="22">
        <f t="shared" ca="1" si="7"/>
        <v>0</v>
      </c>
    </row>
    <row r="18" spans="1:2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4"/>
        <v>0</v>
      </c>
      <c r="L18" s="21">
        <f t="shared" ca="1" si="1"/>
        <v>0</v>
      </c>
      <c r="M18" s="21">
        <f t="shared" ca="1" si="1"/>
        <v>0</v>
      </c>
      <c r="N18" s="22">
        <f t="shared" ca="1" si="5"/>
        <v>0</v>
      </c>
      <c r="O18" s="21">
        <f t="shared" ca="1" si="2"/>
        <v>0</v>
      </c>
      <c r="P18" s="21">
        <f t="shared" ca="1" si="2"/>
        <v>0</v>
      </c>
      <c r="Q18" s="22">
        <f t="shared" ca="1" si="6"/>
        <v>0</v>
      </c>
      <c r="R18" s="21">
        <f t="shared" ca="1" si="3"/>
        <v>0</v>
      </c>
      <c r="S18" s="21">
        <f t="shared" ca="1" si="3"/>
        <v>0</v>
      </c>
      <c r="T18" s="21">
        <f t="shared" ca="1" si="3"/>
        <v>0</v>
      </c>
      <c r="U18" s="22">
        <f t="shared" ca="1" si="7"/>
        <v>0</v>
      </c>
    </row>
    <row r="19" spans="1:2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4"/>
        <v>0</v>
      </c>
      <c r="L19" s="21">
        <f t="shared" ca="1" si="1"/>
        <v>0</v>
      </c>
      <c r="M19" s="21">
        <f t="shared" ca="1" si="1"/>
        <v>0</v>
      </c>
      <c r="N19" s="22">
        <f t="shared" ca="1" si="5"/>
        <v>0</v>
      </c>
      <c r="O19" s="21">
        <f t="shared" ca="1" si="2"/>
        <v>0</v>
      </c>
      <c r="P19" s="21">
        <f t="shared" ca="1" si="2"/>
        <v>0</v>
      </c>
      <c r="Q19" s="22">
        <f t="shared" ca="1" si="6"/>
        <v>0</v>
      </c>
      <c r="R19" s="21">
        <f t="shared" ca="1" si="3"/>
        <v>0</v>
      </c>
      <c r="S19" s="21">
        <f t="shared" ca="1" si="3"/>
        <v>0</v>
      </c>
      <c r="T19" s="21">
        <f t="shared" ca="1" si="3"/>
        <v>0</v>
      </c>
      <c r="U19" s="22">
        <f t="shared" ref="U19:U24" ca="1" si="8">SUM(D19:K19)+T19</f>
        <v>0</v>
      </c>
    </row>
    <row r="20" spans="1:2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4"/>
        <v>0</v>
      </c>
      <c r="L20" s="21">
        <f t="shared" ca="1" si="1"/>
        <v>0</v>
      </c>
      <c r="M20" s="21">
        <f t="shared" ca="1" si="1"/>
        <v>0</v>
      </c>
      <c r="N20" s="22">
        <f t="shared" ca="1" si="5"/>
        <v>0</v>
      </c>
      <c r="O20" s="21">
        <f t="shared" ca="1" si="2"/>
        <v>0</v>
      </c>
      <c r="P20" s="21">
        <f t="shared" ca="1" si="2"/>
        <v>0</v>
      </c>
      <c r="Q20" s="22">
        <f t="shared" ca="1" si="6"/>
        <v>0</v>
      </c>
      <c r="R20" s="21">
        <f t="shared" ca="1" si="3"/>
        <v>0</v>
      </c>
      <c r="S20" s="21">
        <f t="shared" ca="1" si="3"/>
        <v>0</v>
      </c>
      <c r="T20" s="21">
        <f t="shared" ca="1" si="3"/>
        <v>0</v>
      </c>
      <c r="U20" s="22">
        <f t="shared" ca="1" si="8"/>
        <v>0</v>
      </c>
    </row>
    <row r="21" spans="1:2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4"/>
        <v>0</v>
      </c>
      <c r="L21" s="21">
        <f t="shared" ca="1" si="1"/>
        <v>0</v>
      </c>
      <c r="M21" s="21">
        <f t="shared" ca="1" si="1"/>
        <v>0</v>
      </c>
      <c r="N21" s="22">
        <f t="shared" ca="1" si="5"/>
        <v>0</v>
      </c>
      <c r="O21" s="21">
        <f t="shared" ca="1" si="2"/>
        <v>0</v>
      </c>
      <c r="P21" s="21">
        <f t="shared" ca="1" si="2"/>
        <v>0</v>
      </c>
      <c r="Q21" s="22">
        <f t="shared" ca="1" si="6"/>
        <v>0</v>
      </c>
      <c r="R21" s="21">
        <f t="shared" ca="1" si="3"/>
        <v>0</v>
      </c>
      <c r="S21" s="21">
        <f t="shared" ca="1" si="3"/>
        <v>0</v>
      </c>
      <c r="T21" s="21">
        <f t="shared" ca="1" si="3"/>
        <v>0</v>
      </c>
      <c r="U21" s="22">
        <f t="shared" ca="1" si="8"/>
        <v>0</v>
      </c>
    </row>
    <row r="22" spans="1:2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4"/>
        <v>0</v>
      </c>
      <c r="L22" s="21">
        <f t="shared" ca="1" si="1"/>
        <v>0</v>
      </c>
      <c r="M22" s="21">
        <f t="shared" ca="1" si="1"/>
        <v>0</v>
      </c>
      <c r="N22" s="22">
        <f t="shared" ca="1" si="5"/>
        <v>0</v>
      </c>
      <c r="O22" s="21">
        <f t="shared" ca="1" si="2"/>
        <v>0</v>
      </c>
      <c r="P22" s="21">
        <f t="shared" ca="1" si="2"/>
        <v>0</v>
      </c>
      <c r="Q22" s="22">
        <f t="shared" ca="1" si="6"/>
        <v>0</v>
      </c>
      <c r="R22" s="21">
        <f t="shared" ca="1" si="3"/>
        <v>0</v>
      </c>
      <c r="S22" s="21">
        <f t="shared" ca="1" si="3"/>
        <v>0</v>
      </c>
      <c r="T22" s="21">
        <f t="shared" ca="1" si="3"/>
        <v>0</v>
      </c>
      <c r="U22" s="22">
        <f t="shared" ca="1" si="8"/>
        <v>0</v>
      </c>
    </row>
    <row r="23" spans="1:2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9">IFERROR(INDIRECT("'"&amp;$B$2&amp;"'!"&amp;ADDRESS(MATCH($B23,INDIRECT("'"&amp;$B$2&amp;"'!$B$1:$B$1095"),0),MATCH(D$5,INDIRECT("'"&amp;$B$2&amp;"'!5:5"),0))),0)</f>
        <v>0</v>
      </c>
      <c r="E23" s="21">
        <f t="shared" ca="1" si="9"/>
        <v>0</v>
      </c>
      <c r="F23" s="21">
        <f t="shared" ca="1" si="9"/>
        <v>0</v>
      </c>
      <c r="G23" s="21">
        <f t="shared" ca="1" si="9"/>
        <v>0</v>
      </c>
      <c r="H23" s="21">
        <f t="shared" ca="1" si="9"/>
        <v>0</v>
      </c>
      <c r="I23" s="21">
        <f t="shared" ca="1" si="9"/>
        <v>0</v>
      </c>
      <c r="J23" s="21">
        <f t="shared" ca="1" si="9"/>
        <v>0</v>
      </c>
      <c r="K23" s="22">
        <f t="shared" ca="1" si="4"/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t="shared" ca="1" si="5"/>
        <v>0</v>
      </c>
      <c r="O23" s="21">
        <f t="shared" ref="O23:P42" ca="1" si="11">IFERROR(INDIRECT("'"&amp;$B$2&amp;"'!"&amp;ADDRESS(MATCH($B23,INDIRECT("'"&amp;$B$2&amp;"'!$B$1:$B$1095"),0),MATCH(O$5,INDIRECT("'"&amp;$B$2&amp;"'!5:5"),0))),0)</f>
        <v>0</v>
      </c>
      <c r="P23" s="21">
        <f t="shared" ca="1" si="11"/>
        <v>0</v>
      </c>
      <c r="Q23" s="22">
        <f t="shared" ca="1" si="6"/>
        <v>0</v>
      </c>
      <c r="R23" s="21">
        <f t="shared" ref="R23:T38" ca="1" si="12">IFERROR(INDIRECT("'"&amp;$B$2&amp;"'!"&amp;ADDRESS(MATCH($B23,INDIRECT("'"&amp;$B$2&amp;"'!$B$1:$B$1095"),0),MATCH(R$5,INDIRECT("'"&amp;$B$2&amp;"'!5:5"),0))),0)</f>
        <v>0</v>
      </c>
      <c r="S23" s="21">
        <f t="shared" ca="1" si="12"/>
        <v>0</v>
      </c>
      <c r="T23" s="21">
        <f t="shared" ca="1" si="12"/>
        <v>0</v>
      </c>
      <c r="U23" s="22">
        <f t="shared" ca="1" si="8"/>
        <v>0</v>
      </c>
    </row>
    <row r="24" spans="1:2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9"/>
        <v>0</v>
      </c>
      <c r="E24" s="21">
        <f t="shared" ca="1" si="9"/>
        <v>0</v>
      </c>
      <c r="F24" s="21">
        <f t="shared" ca="1" si="9"/>
        <v>0</v>
      </c>
      <c r="G24" s="21">
        <f t="shared" ca="1" si="9"/>
        <v>0</v>
      </c>
      <c r="H24" s="21">
        <f t="shared" ca="1" si="9"/>
        <v>0</v>
      </c>
      <c r="I24" s="21">
        <f t="shared" ca="1" si="9"/>
        <v>0</v>
      </c>
      <c r="J24" s="21">
        <f t="shared" ca="1" si="9"/>
        <v>0</v>
      </c>
      <c r="K24" s="22">
        <f t="shared" ca="1" si="4"/>
        <v>0</v>
      </c>
      <c r="L24" s="21">
        <f t="shared" ca="1" si="10"/>
        <v>0</v>
      </c>
      <c r="M24" s="21">
        <f t="shared" ca="1" si="10"/>
        <v>0</v>
      </c>
      <c r="N24" s="22">
        <f t="shared" ca="1" si="5"/>
        <v>0</v>
      </c>
      <c r="O24" s="21">
        <f t="shared" ca="1" si="11"/>
        <v>0</v>
      </c>
      <c r="P24" s="21">
        <f t="shared" ca="1" si="11"/>
        <v>0</v>
      </c>
      <c r="Q24" s="22">
        <f t="shared" ca="1" si="6"/>
        <v>0</v>
      </c>
      <c r="R24" s="21">
        <f t="shared" ca="1" si="12"/>
        <v>0</v>
      </c>
      <c r="S24" s="21">
        <f t="shared" ca="1" si="12"/>
        <v>0</v>
      </c>
      <c r="T24" s="21">
        <f t="shared" ca="1" si="12"/>
        <v>0</v>
      </c>
      <c r="U24" s="22">
        <f t="shared" ca="1" si="8"/>
        <v>0</v>
      </c>
    </row>
    <row r="25" spans="1:2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9"/>
        <v>0</v>
      </c>
      <c r="E25" s="21">
        <f t="shared" ca="1" si="9"/>
        <v>0</v>
      </c>
      <c r="F25" s="21">
        <f t="shared" ca="1" si="9"/>
        <v>0</v>
      </c>
      <c r="G25" s="21">
        <f t="shared" ca="1" si="9"/>
        <v>0</v>
      </c>
      <c r="H25" s="21">
        <f t="shared" ca="1" si="9"/>
        <v>0</v>
      </c>
      <c r="I25" s="21">
        <f t="shared" ca="1" si="9"/>
        <v>0</v>
      </c>
      <c r="J25" s="21">
        <f t="shared" ca="1" si="9"/>
        <v>0</v>
      </c>
      <c r="K25" s="22">
        <f t="shared" ca="1" si="4"/>
        <v>0</v>
      </c>
      <c r="L25" s="21">
        <f t="shared" ca="1" si="10"/>
        <v>0</v>
      </c>
      <c r="M25" s="21">
        <f t="shared" ca="1" si="10"/>
        <v>0</v>
      </c>
      <c r="N25" s="22">
        <f t="shared" ca="1" si="5"/>
        <v>0</v>
      </c>
      <c r="O25" s="21">
        <f t="shared" ca="1" si="11"/>
        <v>0</v>
      </c>
      <c r="P25" s="21">
        <f t="shared" ca="1" si="11"/>
        <v>0</v>
      </c>
      <c r="Q25" s="22">
        <f t="shared" ca="1" si="6"/>
        <v>0</v>
      </c>
      <c r="R25" s="21">
        <f t="shared" ca="1" si="12"/>
        <v>0</v>
      </c>
      <c r="S25" s="21">
        <f t="shared" ca="1" si="12"/>
        <v>0</v>
      </c>
      <c r="T25" s="21">
        <f t="shared" ca="1" si="12"/>
        <v>0</v>
      </c>
      <c r="U25" s="22">
        <f t="shared" ref="U25:U36" ca="1" si="13">SUM(D25:K25)+T25</f>
        <v>0</v>
      </c>
    </row>
    <row r="26" spans="1:2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9"/>
        <v>0</v>
      </c>
      <c r="E26" s="21">
        <f t="shared" ca="1" si="9"/>
        <v>0</v>
      </c>
      <c r="F26" s="21">
        <f t="shared" ca="1" si="9"/>
        <v>0</v>
      </c>
      <c r="G26" s="21">
        <f t="shared" ca="1" si="9"/>
        <v>0</v>
      </c>
      <c r="H26" s="21">
        <f t="shared" ca="1" si="9"/>
        <v>0</v>
      </c>
      <c r="I26" s="21">
        <f t="shared" ca="1" si="9"/>
        <v>0</v>
      </c>
      <c r="J26" s="21">
        <f t="shared" ca="1" si="9"/>
        <v>0</v>
      </c>
      <c r="K26" s="22">
        <f t="shared" ca="1" si="4"/>
        <v>0</v>
      </c>
      <c r="L26" s="21">
        <f t="shared" ca="1" si="10"/>
        <v>0</v>
      </c>
      <c r="M26" s="21">
        <f t="shared" ca="1" si="10"/>
        <v>0</v>
      </c>
      <c r="N26" s="22">
        <f t="shared" ca="1" si="5"/>
        <v>0</v>
      </c>
      <c r="O26" s="21">
        <f t="shared" ca="1" si="11"/>
        <v>0</v>
      </c>
      <c r="P26" s="21">
        <f t="shared" ca="1" si="11"/>
        <v>0</v>
      </c>
      <c r="Q26" s="22">
        <f t="shared" ca="1" si="6"/>
        <v>0</v>
      </c>
      <c r="R26" s="21">
        <f t="shared" ca="1" si="12"/>
        <v>0</v>
      </c>
      <c r="S26" s="21">
        <f t="shared" ca="1" si="12"/>
        <v>0</v>
      </c>
      <c r="T26" s="21">
        <f t="shared" ca="1" si="12"/>
        <v>0</v>
      </c>
      <c r="U26" s="22">
        <f t="shared" ca="1" si="13"/>
        <v>0</v>
      </c>
    </row>
    <row r="27" spans="1:2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9"/>
        <v>0</v>
      </c>
      <c r="E27" s="21">
        <f t="shared" ca="1" si="9"/>
        <v>0</v>
      </c>
      <c r="F27" s="21">
        <f t="shared" ca="1" si="9"/>
        <v>0</v>
      </c>
      <c r="G27" s="21">
        <f t="shared" ca="1" si="9"/>
        <v>0</v>
      </c>
      <c r="H27" s="21">
        <f t="shared" ca="1" si="9"/>
        <v>0</v>
      </c>
      <c r="I27" s="21">
        <f t="shared" ca="1" si="9"/>
        <v>0</v>
      </c>
      <c r="J27" s="21">
        <f t="shared" ca="1" si="9"/>
        <v>0</v>
      </c>
      <c r="K27" s="22">
        <f t="shared" ca="1" si="4"/>
        <v>0</v>
      </c>
      <c r="L27" s="21">
        <f t="shared" ca="1" si="10"/>
        <v>0</v>
      </c>
      <c r="M27" s="21">
        <f t="shared" ca="1" si="10"/>
        <v>0</v>
      </c>
      <c r="N27" s="22">
        <f t="shared" ca="1" si="5"/>
        <v>0</v>
      </c>
      <c r="O27" s="21">
        <f t="shared" ca="1" si="11"/>
        <v>0</v>
      </c>
      <c r="P27" s="21">
        <f t="shared" ca="1" si="11"/>
        <v>0</v>
      </c>
      <c r="Q27" s="22">
        <f t="shared" ca="1" si="6"/>
        <v>0</v>
      </c>
      <c r="R27" s="21">
        <f t="shared" ca="1" si="12"/>
        <v>0</v>
      </c>
      <c r="S27" s="21">
        <f t="shared" ca="1" si="12"/>
        <v>0</v>
      </c>
      <c r="T27" s="21">
        <f t="shared" ca="1" si="12"/>
        <v>0</v>
      </c>
      <c r="U27" s="22">
        <f t="shared" ca="1" si="13"/>
        <v>0</v>
      </c>
    </row>
    <row r="28" spans="1:2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9"/>
        <v>0</v>
      </c>
      <c r="E28" s="21">
        <f t="shared" ca="1" si="9"/>
        <v>0</v>
      </c>
      <c r="F28" s="21">
        <f t="shared" ca="1" si="9"/>
        <v>0</v>
      </c>
      <c r="G28" s="21">
        <f t="shared" ca="1" si="9"/>
        <v>0</v>
      </c>
      <c r="H28" s="21">
        <f t="shared" ca="1" si="9"/>
        <v>0</v>
      </c>
      <c r="I28" s="21">
        <f t="shared" ca="1" si="9"/>
        <v>0</v>
      </c>
      <c r="J28" s="21">
        <f t="shared" ca="1" si="9"/>
        <v>0</v>
      </c>
      <c r="K28" s="22">
        <f t="shared" ca="1" si="4"/>
        <v>0</v>
      </c>
      <c r="L28" s="21">
        <f t="shared" ca="1" si="10"/>
        <v>0</v>
      </c>
      <c r="M28" s="21">
        <f t="shared" ca="1" si="10"/>
        <v>0</v>
      </c>
      <c r="N28" s="22">
        <f t="shared" ca="1" si="5"/>
        <v>0</v>
      </c>
      <c r="O28" s="21">
        <f t="shared" ca="1" si="11"/>
        <v>0</v>
      </c>
      <c r="P28" s="21">
        <f t="shared" ca="1" si="11"/>
        <v>0</v>
      </c>
      <c r="Q28" s="22">
        <f t="shared" ca="1" si="6"/>
        <v>0</v>
      </c>
      <c r="R28" s="21">
        <f t="shared" ca="1" si="12"/>
        <v>0</v>
      </c>
      <c r="S28" s="21">
        <f t="shared" ca="1" si="12"/>
        <v>0</v>
      </c>
      <c r="T28" s="21">
        <f t="shared" ca="1" si="12"/>
        <v>0</v>
      </c>
      <c r="U28" s="22">
        <f t="shared" ca="1" si="13"/>
        <v>0</v>
      </c>
    </row>
    <row r="29" spans="1:2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9"/>
        <v>0</v>
      </c>
      <c r="E29" s="21">
        <f t="shared" ca="1" si="9"/>
        <v>0</v>
      </c>
      <c r="F29" s="21">
        <f t="shared" ca="1" si="9"/>
        <v>0</v>
      </c>
      <c r="G29" s="21">
        <f t="shared" ca="1" si="9"/>
        <v>0</v>
      </c>
      <c r="H29" s="21">
        <f t="shared" ca="1" si="9"/>
        <v>0</v>
      </c>
      <c r="I29" s="21">
        <f t="shared" ca="1" si="9"/>
        <v>0</v>
      </c>
      <c r="J29" s="21">
        <f t="shared" ca="1" si="9"/>
        <v>0</v>
      </c>
      <c r="K29" s="22">
        <f t="shared" ca="1" si="4"/>
        <v>0</v>
      </c>
      <c r="L29" s="21">
        <f t="shared" ca="1" si="10"/>
        <v>0</v>
      </c>
      <c r="M29" s="21">
        <f t="shared" ca="1" si="10"/>
        <v>0</v>
      </c>
      <c r="N29" s="22">
        <f t="shared" ca="1" si="5"/>
        <v>0</v>
      </c>
      <c r="O29" s="21">
        <f t="shared" ca="1" si="11"/>
        <v>0</v>
      </c>
      <c r="P29" s="21">
        <f t="shared" ca="1" si="11"/>
        <v>0</v>
      </c>
      <c r="Q29" s="22">
        <f t="shared" ca="1" si="6"/>
        <v>0</v>
      </c>
      <c r="R29" s="21">
        <f t="shared" ca="1" si="12"/>
        <v>0</v>
      </c>
      <c r="S29" s="21">
        <f t="shared" ca="1" si="12"/>
        <v>0</v>
      </c>
      <c r="T29" s="21">
        <f t="shared" ca="1" si="12"/>
        <v>0</v>
      </c>
      <c r="U29" s="22">
        <f t="shared" ca="1" si="13"/>
        <v>0</v>
      </c>
    </row>
    <row r="30" spans="1:2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9"/>
        <v>0</v>
      </c>
      <c r="E30" s="21">
        <f t="shared" ca="1" si="9"/>
        <v>0</v>
      </c>
      <c r="F30" s="21">
        <f t="shared" ca="1" si="9"/>
        <v>0</v>
      </c>
      <c r="G30" s="21">
        <f t="shared" ca="1" si="9"/>
        <v>0</v>
      </c>
      <c r="H30" s="21">
        <f t="shared" ca="1" si="9"/>
        <v>0</v>
      </c>
      <c r="I30" s="21">
        <f t="shared" ca="1" si="9"/>
        <v>0</v>
      </c>
      <c r="J30" s="21">
        <f t="shared" ca="1" si="9"/>
        <v>0</v>
      </c>
      <c r="K30" s="22">
        <f t="shared" ca="1" si="4"/>
        <v>0</v>
      </c>
      <c r="L30" s="21">
        <f t="shared" ca="1" si="10"/>
        <v>0</v>
      </c>
      <c r="M30" s="21">
        <f t="shared" ca="1" si="10"/>
        <v>0</v>
      </c>
      <c r="N30" s="22">
        <f t="shared" ca="1" si="5"/>
        <v>0</v>
      </c>
      <c r="O30" s="21">
        <f t="shared" ca="1" si="11"/>
        <v>0</v>
      </c>
      <c r="P30" s="21">
        <f t="shared" ca="1" si="11"/>
        <v>0</v>
      </c>
      <c r="Q30" s="22">
        <f t="shared" ca="1" si="6"/>
        <v>0</v>
      </c>
      <c r="R30" s="21">
        <f t="shared" ca="1" si="12"/>
        <v>0</v>
      </c>
      <c r="S30" s="21">
        <f t="shared" ca="1" si="12"/>
        <v>0</v>
      </c>
      <c r="T30" s="21">
        <f t="shared" ca="1" si="12"/>
        <v>0</v>
      </c>
      <c r="U30" s="22">
        <f t="shared" ca="1" si="13"/>
        <v>0</v>
      </c>
    </row>
    <row r="31" spans="1:2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9"/>
        <v>0</v>
      </c>
      <c r="E31" s="21">
        <f t="shared" ca="1" si="9"/>
        <v>0</v>
      </c>
      <c r="F31" s="21">
        <f t="shared" ca="1" si="9"/>
        <v>0</v>
      </c>
      <c r="G31" s="21">
        <f t="shared" ca="1" si="9"/>
        <v>0</v>
      </c>
      <c r="H31" s="21">
        <f t="shared" ca="1" si="9"/>
        <v>0</v>
      </c>
      <c r="I31" s="21">
        <f t="shared" ca="1" si="9"/>
        <v>0</v>
      </c>
      <c r="J31" s="21">
        <f t="shared" ca="1" si="9"/>
        <v>0</v>
      </c>
      <c r="K31" s="22">
        <f t="shared" ca="1" si="4"/>
        <v>0</v>
      </c>
      <c r="L31" s="21">
        <f t="shared" ca="1" si="10"/>
        <v>0</v>
      </c>
      <c r="M31" s="21">
        <f t="shared" ca="1" si="10"/>
        <v>0</v>
      </c>
      <c r="N31" s="22">
        <f t="shared" ca="1" si="5"/>
        <v>0</v>
      </c>
      <c r="O31" s="21">
        <f t="shared" ca="1" si="11"/>
        <v>0</v>
      </c>
      <c r="P31" s="21">
        <f t="shared" ca="1" si="11"/>
        <v>0</v>
      </c>
      <c r="Q31" s="22">
        <f t="shared" ca="1" si="6"/>
        <v>0</v>
      </c>
      <c r="R31" s="21">
        <f t="shared" ca="1" si="12"/>
        <v>0</v>
      </c>
      <c r="S31" s="21">
        <f t="shared" ca="1" si="12"/>
        <v>0</v>
      </c>
      <c r="T31" s="21">
        <f t="shared" ca="1" si="12"/>
        <v>0</v>
      </c>
      <c r="U31" s="22">
        <f t="shared" ca="1" si="13"/>
        <v>0</v>
      </c>
    </row>
    <row r="32" spans="1:2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9"/>
        <v>0</v>
      </c>
      <c r="E32" s="21">
        <f t="shared" ca="1" si="9"/>
        <v>0</v>
      </c>
      <c r="F32" s="21">
        <f t="shared" ca="1" si="9"/>
        <v>0</v>
      </c>
      <c r="G32" s="21">
        <f t="shared" ca="1" si="9"/>
        <v>0</v>
      </c>
      <c r="H32" s="21">
        <f t="shared" ca="1" si="9"/>
        <v>0</v>
      </c>
      <c r="I32" s="21">
        <f t="shared" ca="1" si="9"/>
        <v>0</v>
      </c>
      <c r="J32" s="21">
        <f t="shared" ca="1" si="9"/>
        <v>0</v>
      </c>
      <c r="K32" s="22">
        <f t="shared" ca="1" si="4"/>
        <v>0</v>
      </c>
      <c r="L32" s="21">
        <f t="shared" ca="1" si="10"/>
        <v>0</v>
      </c>
      <c r="M32" s="21">
        <f t="shared" ca="1" si="10"/>
        <v>0</v>
      </c>
      <c r="N32" s="22">
        <f t="shared" ca="1" si="5"/>
        <v>0</v>
      </c>
      <c r="O32" s="21">
        <f t="shared" ca="1" si="11"/>
        <v>0</v>
      </c>
      <c r="P32" s="21">
        <f t="shared" ca="1" si="11"/>
        <v>0</v>
      </c>
      <c r="Q32" s="22">
        <f t="shared" ca="1" si="6"/>
        <v>0</v>
      </c>
      <c r="R32" s="21">
        <f t="shared" ca="1" si="12"/>
        <v>0</v>
      </c>
      <c r="S32" s="21">
        <f t="shared" ca="1" si="12"/>
        <v>0</v>
      </c>
      <c r="T32" s="21">
        <f t="shared" ca="1" si="12"/>
        <v>0</v>
      </c>
      <c r="U32" s="22">
        <f t="shared" ca="1" si="13"/>
        <v>0</v>
      </c>
    </row>
    <row r="33" spans="1:2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9"/>
        <v>0</v>
      </c>
      <c r="E33" s="21">
        <f t="shared" ca="1" si="9"/>
        <v>0</v>
      </c>
      <c r="F33" s="21">
        <f t="shared" ca="1" si="9"/>
        <v>0</v>
      </c>
      <c r="G33" s="21">
        <f t="shared" ca="1" si="9"/>
        <v>0</v>
      </c>
      <c r="H33" s="21">
        <f t="shared" ca="1" si="9"/>
        <v>0</v>
      </c>
      <c r="I33" s="21">
        <f t="shared" ca="1" si="9"/>
        <v>0</v>
      </c>
      <c r="J33" s="21">
        <f t="shared" ca="1" si="9"/>
        <v>0</v>
      </c>
      <c r="K33" s="22">
        <f t="shared" ca="1" si="4"/>
        <v>0</v>
      </c>
      <c r="L33" s="21">
        <f t="shared" ca="1" si="10"/>
        <v>0</v>
      </c>
      <c r="M33" s="21">
        <f t="shared" ca="1" si="10"/>
        <v>0</v>
      </c>
      <c r="N33" s="22">
        <f t="shared" ca="1" si="5"/>
        <v>0</v>
      </c>
      <c r="O33" s="21">
        <f t="shared" ca="1" si="11"/>
        <v>0</v>
      </c>
      <c r="P33" s="21">
        <f t="shared" ca="1" si="11"/>
        <v>0</v>
      </c>
      <c r="Q33" s="22">
        <f t="shared" ca="1" si="6"/>
        <v>0</v>
      </c>
      <c r="R33" s="21">
        <f t="shared" ca="1" si="12"/>
        <v>0</v>
      </c>
      <c r="S33" s="21">
        <f t="shared" ca="1" si="12"/>
        <v>0</v>
      </c>
      <c r="T33" s="21">
        <f t="shared" ca="1" si="12"/>
        <v>0</v>
      </c>
      <c r="U33" s="22">
        <f t="shared" ca="1" si="13"/>
        <v>0</v>
      </c>
    </row>
    <row r="34" spans="1:2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9"/>
        <v>0</v>
      </c>
      <c r="E34" s="21">
        <f t="shared" ca="1" si="9"/>
        <v>0</v>
      </c>
      <c r="F34" s="21">
        <f t="shared" ca="1" si="9"/>
        <v>0</v>
      </c>
      <c r="G34" s="21">
        <f t="shared" ca="1" si="9"/>
        <v>0</v>
      </c>
      <c r="H34" s="21">
        <f t="shared" ca="1" si="9"/>
        <v>0</v>
      </c>
      <c r="I34" s="21">
        <f t="shared" ca="1" si="9"/>
        <v>0</v>
      </c>
      <c r="J34" s="21">
        <f t="shared" ca="1" si="9"/>
        <v>0</v>
      </c>
      <c r="K34" s="22">
        <f t="shared" ca="1" si="4"/>
        <v>0</v>
      </c>
      <c r="L34" s="21">
        <f t="shared" ca="1" si="10"/>
        <v>0</v>
      </c>
      <c r="M34" s="21">
        <f t="shared" ca="1" si="10"/>
        <v>0</v>
      </c>
      <c r="N34" s="22">
        <f t="shared" ca="1" si="5"/>
        <v>0</v>
      </c>
      <c r="O34" s="21">
        <f t="shared" ca="1" si="11"/>
        <v>0</v>
      </c>
      <c r="P34" s="21">
        <f t="shared" ca="1" si="11"/>
        <v>0</v>
      </c>
      <c r="Q34" s="22">
        <f t="shared" ca="1" si="6"/>
        <v>0</v>
      </c>
      <c r="R34" s="21">
        <f t="shared" ca="1" si="12"/>
        <v>0</v>
      </c>
      <c r="S34" s="21">
        <f t="shared" ca="1" si="12"/>
        <v>0</v>
      </c>
      <c r="T34" s="21">
        <f t="shared" ca="1" si="12"/>
        <v>0</v>
      </c>
      <c r="U34" s="22">
        <f t="shared" ca="1" si="13"/>
        <v>0</v>
      </c>
    </row>
    <row r="35" spans="1:2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9"/>
        <v>0</v>
      </c>
      <c r="E35" s="21">
        <f t="shared" ca="1" si="9"/>
        <v>0</v>
      </c>
      <c r="F35" s="21">
        <f t="shared" ca="1" si="9"/>
        <v>0</v>
      </c>
      <c r="G35" s="21">
        <f t="shared" ca="1" si="9"/>
        <v>0</v>
      </c>
      <c r="H35" s="21">
        <f t="shared" ca="1" si="9"/>
        <v>0</v>
      </c>
      <c r="I35" s="21">
        <f t="shared" ca="1" si="9"/>
        <v>0</v>
      </c>
      <c r="J35" s="21">
        <f t="shared" ca="1" si="9"/>
        <v>0</v>
      </c>
      <c r="K35" s="22">
        <f t="shared" ca="1" si="4"/>
        <v>0</v>
      </c>
      <c r="L35" s="21">
        <f t="shared" ca="1" si="10"/>
        <v>0</v>
      </c>
      <c r="M35" s="21">
        <f t="shared" ca="1" si="10"/>
        <v>0</v>
      </c>
      <c r="N35" s="22">
        <f t="shared" ca="1" si="5"/>
        <v>0</v>
      </c>
      <c r="O35" s="21">
        <f t="shared" ca="1" si="11"/>
        <v>0</v>
      </c>
      <c r="P35" s="21">
        <f t="shared" ca="1" si="11"/>
        <v>0</v>
      </c>
      <c r="Q35" s="22">
        <f t="shared" ca="1" si="6"/>
        <v>0</v>
      </c>
      <c r="R35" s="21">
        <f t="shared" ca="1" si="12"/>
        <v>0</v>
      </c>
      <c r="S35" s="21">
        <f t="shared" ca="1" si="12"/>
        <v>0</v>
      </c>
      <c r="T35" s="21">
        <f t="shared" ca="1" si="12"/>
        <v>0</v>
      </c>
      <c r="U35" s="22">
        <f t="shared" ca="1" si="13"/>
        <v>0</v>
      </c>
    </row>
    <row r="36" spans="1:2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9"/>
        <v>0</v>
      </c>
      <c r="E36" s="21">
        <f t="shared" ca="1" si="9"/>
        <v>0</v>
      </c>
      <c r="F36" s="21">
        <f t="shared" ca="1" si="9"/>
        <v>0</v>
      </c>
      <c r="G36" s="21">
        <f t="shared" ca="1" si="9"/>
        <v>0</v>
      </c>
      <c r="H36" s="21">
        <f t="shared" ca="1" si="9"/>
        <v>0</v>
      </c>
      <c r="I36" s="21">
        <f t="shared" ca="1" si="9"/>
        <v>0</v>
      </c>
      <c r="J36" s="21">
        <f t="shared" ca="1" si="9"/>
        <v>0</v>
      </c>
      <c r="K36" s="22">
        <f t="shared" ca="1" si="4"/>
        <v>0</v>
      </c>
      <c r="L36" s="21">
        <f t="shared" ca="1" si="10"/>
        <v>0</v>
      </c>
      <c r="M36" s="21">
        <f t="shared" ca="1" si="10"/>
        <v>0</v>
      </c>
      <c r="N36" s="22">
        <f t="shared" ca="1" si="5"/>
        <v>0</v>
      </c>
      <c r="O36" s="21">
        <f t="shared" ca="1" si="11"/>
        <v>0</v>
      </c>
      <c r="P36" s="21">
        <f t="shared" ca="1" si="11"/>
        <v>0</v>
      </c>
      <c r="Q36" s="22">
        <f t="shared" ca="1" si="6"/>
        <v>0</v>
      </c>
      <c r="R36" s="21">
        <f t="shared" ca="1" si="12"/>
        <v>0</v>
      </c>
      <c r="S36" s="21">
        <f t="shared" ca="1" si="12"/>
        <v>0</v>
      </c>
      <c r="T36" s="21">
        <f t="shared" ca="1" si="12"/>
        <v>0</v>
      </c>
      <c r="U36" s="22">
        <f t="shared" ca="1" si="13"/>
        <v>0</v>
      </c>
    </row>
    <row r="37" spans="1:2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9"/>
        <v>0</v>
      </c>
      <c r="E37" s="21">
        <f t="shared" ca="1" si="9"/>
        <v>0</v>
      </c>
      <c r="F37" s="21">
        <f t="shared" ca="1" si="9"/>
        <v>0</v>
      </c>
      <c r="G37" s="21">
        <f t="shared" ca="1" si="9"/>
        <v>0</v>
      </c>
      <c r="H37" s="21">
        <f t="shared" ca="1" si="9"/>
        <v>0</v>
      </c>
      <c r="I37" s="21">
        <f t="shared" ca="1" si="9"/>
        <v>0</v>
      </c>
      <c r="J37" s="21">
        <f t="shared" ca="1" si="9"/>
        <v>0</v>
      </c>
      <c r="K37" s="22">
        <f t="shared" ca="1" si="4"/>
        <v>0</v>
      </c>
      <c r="L37" s="21">
        <f t="shared" ca="1" si="10"/>
        <v>0</v>
      </c>
      <c r="M37" s="21">
        <f t="shared" ca="1" si="10"/>
        <v>0</v>
      </c>
      <c r="N37" s="22">
        <f t="shared" ca="1" si="5"/>
        <v>0</v>
      </c>
      <c r="O37" s="21">
        <f t="shared" ca="1" si="11"/>
        <v>0</v>
      </c>
      <c r="P37" s="21">
        <f t="shared" ca="1" si="11"/>
        <v>0</v>
      </c>
      <c r="Q37" s="22">
        <f t="shared" ca="1" si="6"/>
        <v>0</v>
      </c>
      <c r="R37" s="21">
        <f t="shared" ca="1" si="12"/>
        <v>0</v>
      </c>
      <c r="S37" s="21">
        <f t="shared" ca="1" si="12"/>
        <v>0</v>
      </c>
      <c r="T37" s="21">
        <f t="shared" ca="1" si="12"/>
        <v>0</v>
      </c>
      <c r="U37" s="22">
        <f t="shared" ref="U37:U44" ca="1" si="14">SUM(D37:K37)+T37</f>
        <v>0</v>
      </c>
    </row>
    <row r="38" spans="1:2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9"/>
        <v>0</v>
      </c>
      <c r="E38" s="21">
        <f t="shared" ca="1" si="9"/>
        <v>0</v>
      </c>
      <c r="F38" s="21">
        <f t="shared" ca="1" si="9"/>
        <v>0</v>
      </c>
      <c r="G38" s="21">
        <f t="shared" ca="1" si="9"/>
        <v>0</v>
      </c>
      <c r="H38" s="21">
        <f t="shared" ca="1" si="9"/>
        <v>0</v>
      </c>
      <c r="I38" s="21">
        <f t="shared" ca="1" si="9"/>
        <v>0</v>
      </c>
      <c r="J38" s="21">
        <f t="shared" ca="1" si="9"/>
        <v>0</v>
      </c>
      <c r="K38" s="22">
        <f t="shared" ca="1" si="4"/>
        <v>0</v>
      </c>
      <c r="L38" s="21">
        <f t="shared" ca="1" si="10"/>
        <v>0</v>
      </c>
      <c r="M38" s="21">
        <f t="shared" ca="1" si="10"/>
        <v>0</v>
      </c>
      <c r="N38" s="22">
        <f t="shared" ca="1" si="5"/>
        <v>0</v>
      </c>
      <c r="O38" s="21">
        <f t="shared" ca="1" si="11"/>
        <v>0</v>
      </c>
      <c r="P38" s="21">
        <f t="shared" ca="1" si="11"/>
        <v>0</v>
      </c>
      <c r="Q38" s="22">
        <f t="shared" ca="1" si="6"/>
        <v>0</v>
      </c>
      <c r="R38" s="21">
        <f t="shared" ca="1" si="12"/>
        <v>0</v>
      </c>
      <c r="S38" s="21">
        <f t="shared" ca="1" si="12"/>
        <v>0</v>
      </c>
      <c r="T38" s="21">
        <f t="shared" ca="1" si="12"/>
        <v>0</v>
      </c>
      <c r="U38" s="22">
        <f t="shared" ca="1" si="14"/>
        <v>0</v>
      </c>
    </row>
    <row r="39" spans="1:2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15">IFERROR(INDIRECT("'"&amp;$B$2&amp;"'!"&amp;ADDRESS(MATCH($B39,INDIRECT("'"&amp;$B$2&amp;"'!$B$1:$B$1095"),0),MATCH(D$5,INDIRECT("'"&amp;$B$2&amp;"'!5:5"),0))),0)</f>
        <v>0</v>
      </c>
      <c r="E39" s="21">
        <f t="shared" ca="1" si="15"/>
        <v>0</v>
      </c>
      <c r="F39" s="21">
        <f t="shared" ca="1" si="15"/>
        <v>0</v>
      </c>
      <c r="G39" s="21">
        <f t="shared" ca="1" si="15"/>
        <v>0</v>
      </c>
      <c r="H39" s="21">
        <f t="shared" ca="1" si="15"/>
        <v>0</v>
      </c>
      <c r="I39" s="21">
        <f t="shared" ca="1" si="15"/>
        <v>0</v>
      </c>
      <c r="J39" s="21">
        <f t="shared" ca="1" si="15"/>
        <v>0</v>
      </c>
      <c r="K39" s="22">
        <f t="shared" ca="1" si="4"/>
        <v>0</v>
      </c>
      <c r="L39" s="21">
        <f t="shared" ref="L39:M54" ca="1" si="16">IFERROR(INDIRECT("'"&amp;$B$2&amp;"'!"&amp;ADDRESS(MATCH($B39,INDIRECT("'"&amp;$B$2&amp;"'!$B$1:$B$1095"),0),MATCH(L$5,INDIRECT("'"&amp;$B$2&amp;"'!5:5"),0))),0)</f>
        <v>0</v>
      </c>
      <c r="M39" s="21">
        <f t="shared" ca="1" si="16"/>
        <v>0</v>
      </c>
      <c r="N39" s="22">
        <f t="shared" ca="1" si="5"/>
        <v>0</v>
      </c>
      <c r="O39" s="21">
        <f t="shared" ca="1" si="11"/>
        <v>0</v>
      </c>
      <c r="P39" s="21">
        <f t="shared" ca="1" si="11"/>
        <v>0</v>
      </c>
      <c r="Q39" s="22">
        <f t="shared" ca="1" si="6"/>
        <v>0</v>
      </c>
      <c r="R39" s="21">
        <f t="shared" ref="R39:T54" ca="1" si="17">IFERROR(INDIRECT("'"&amp;$B$2&amp;"'!"&amp;ADDRESS(MATCH($B39,INDIRECT("'"&amp;$B$2&amp;"'!$B$1:$B$1095"),0),MATCH(R$5,INDIRECT("'"&amp;$B$2&amp;"'!5:5"),0))),0)</f>
        <v>0</v>
      </c>
      <c r="S39" s="21">
        <f t="shared" ca="1" si="17"/>
        <v>0</v>
      </c>
      <c r="T39" s="21">
        <f t="shared" ca="1" si="17"/>
        <v>0</v>
      </c>
      <c r="U39" s="22">
        <f t="shared" ca="1" si="14"/>
        <v>0</v>
      </c>
    </row>
    <row r="40" spans="1:2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15"/>
        <v>0</v>
      </c>
      <c r="E40" s="21">
        <f t="shared" ca="1" si="15"/>
        <v>0</v>
      </c>
      <c r="F40" s="21">
        <f t="shared" ca="1" si="15"/>
        <v>0</v>
      </c>
      <c r="G40" s="21">
        <f t="shared" ca="1" si="15"/>
        <v>0</v>
      </c>
      <c r="H40" s="21">
        <f t="shared" ca="1" si="15"/>
        <v>0</v>
      </c>
      <c r="I40" s="21">
        <f t="shared" ca="1" si="15"/>
        <v>0</v>
      </c>
      <c r="J40" s="21">
        <f t="shared" ca="1" si="15"/>
        <v>0</v>
      </c>
      <c r="K40" s="22">
        <f t="shared" ca="1" si="4"/>
        <v>0</v>
      </c>
      <c r="L40" s="21">
        <f t="shared" ca="1" si="16"/>
        <v>0</v>
      </c>
      <c r="M40" s="21">
        <f t="shared" ca="1" si="16"/>
        <v>0</v>
      </c>
      <c r="N40" s="22">
        <f t="shared" ca="1" si="5"/>
        <v>0</v>
      </c>
      <c r="O40" s="21">
        <f t="shared" ca="1" si="11"/>
        <v>0</v>
      </c>
      <c r="P40" s="21">
        <f t="shared" ca="1" si="11"/>
        <v>0</v>
      </c>
      <c r="Q40" s="22">
        <f t="shared" ca="1" si="6"/>
        <v>0</v>
      </c>
      <c r="R40" s="21">
        <f t="shared" ca="1" si="17"/>
        <v>0</v>
      </c>
      <c r="S40" s="21">
        <f t="shared" ca="1" si="17"/>
        <v>0</v>
      </c>
      <c r="T40" s="21">
        <f t="shared" ca="1" si="17"/>
        <v>0</v>
      </c>
      <c r="U40" s="22">
        <f t="shared" ca="1" si="14"/>
        <v>0</v>
      </c>
    </row>
    <row r="41" spans="1:21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15"/>
        <v>0</v>
      </c>
      <c r="E41" s="21">
        <f t="shared" ca="1" si="15"/>
        <v>0</v>
      </c>
      <c r="F41" s="21">
        <f t="shared" ca="1" si="15"/>
        <v>0</v>
      </c>
      <c r="G41" s="21">
        <f t="shared" ca="1" si="15"/>
        <v>0</v>
      </c>
      <c r="H41" s="21">
        <f t="shared" ca="1" si="15"/>
        <v>0</v>
      </c>
      <c r="I41" s="21">
        <f t="shared" ca="1" si="15"/>
        <v>0</v>
      </c>
      <c r="J41" s="21">
        <f t="shared" ca="1" si="15"/>
        <v>0</v>
      </c>
      <c r="K41" s="22">
        <f t="shared" ca="1" si="4"/>
        <v>0</v>
      </c>
      <c r="L41" s="21">
        <f t="shared" ca="1" si="16"/>
        <v>0</v>
      </c>
      <c r="M41" s="21">
        <f t="shared" ca="1" si="16"/>
        <v>0</v>
      </c>
      <c r="N41" s="22">
        <f t="shared" ca="1" si="5"/>
        <v>0</v>
      </c>
      <c r="O41" s="21">
        <f t="shared" ca="1" si="11"/>
        <v>0</v>
      </c>
      <c r="P41" s="21">
        <f t="shared" ca="1" si="11"/>
        <v>0</v>
      </c>
      <c r="Q41" s="22">
        <f t="shared" ca="1" si="6"/>
        <v>0</v>
      </c>
      <c r="R41" s="21">
        <f t="shared" ca="1" si="17"/>
        <v>0</v>
      </c>
      <c r="S41" s="21">
        <f t="shared" ca="1" si="17"/>
        <v>0</v>
      </c>
      <c r="T41" s="21">
        <f t="shared" ca="1" si="17"/>
        <v>0</v>
      </c>
      <c r="U41" s="22">
        <f t="shared" ca="1" si="14"/>
        <v>0</v>
      </c>
    </row>
    <row r="42" spans="1:21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15"/>
        <v>0</v>
      </c>
      <c r="E42" s="21">
        <f t="shared" ca="1" si="15"/>
        <v>0</v>
      </c>
      <c r="F42" s="21">
        <f t="shared" ca="1" si="15"/>
        <v>0</v>
      </c>
      <c r="G42" s="21">
        <f t="shared" ca="1" si="15"/>
        <v>0</v>
      </c>
      <c r="H42" s="21">
        <f t="shared" ca="1" si="15"/>
        <v>0</v>
      </c>
      <c r="I42" s="21">
        <f t="shared" ca="1" si="15"/>
        <v>0</v>
      </c>
      <c r="J42" s="21">
        <f t="shared" ca="1" si="15"/>
        <v>0</v>
      </c>
      <c r="K42" s="22">
        <f t="shared" ca="1" si="4"/>
        <v>0</v>
      </c>
      <c r="L42" s="21">
        <f t="shared" ca="1" si="16"/>
        <v>0</v>
      </c>
      <c r="M42" s="21">
        <f t="shared" ca="1" si="16"/>
        <v>0</v>
      </c>
      <c r="N42" s="22">
        <f t="shared" ca="1" si="5"/>
        <v>0</v>
      </c>
      <c r="O42" s="21">
        <f t="shared" ca="1" si="11"/>
        <v>0</v>
      </c>
      <c r="P42" s="21">
        <f t="shared" ca="1" si="11"/>
        <v>0</v>
      </c>
      <c r="Q42" s="22">
        <f t="shared" ca="1" si="6"/>
        <v>0</v>
      </c>
      <c r="R42" s="21">
        <f t="shared" ca="1" si="17"/>
        <v>0</v>
      </c>
      <c r="S42" s="21">
        <f t="shared" ca="1" si="17"/>
        <v>0</v>
      </c>
      <c r="T42" s="21">
        <f t="shared" ca="1" si="17"/>
        <v>0</v>
      </c>
      <c r="U42" s="22">
        <f t="shared" ca="1" si="14"/>
        <v>0</v>
      </c>
    </row>
    <row r="43" spans="1:21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15"/>
        <v>0</v>
      </c>
      <c r="E43" s="21">
        <f t="shared" ca="1" si="15"/>
        <v>0</v>
      </c>
      <c r="F43" s="21">
        <f t="shared" ca="1" si="15"/>
        <v>0</v>
      </c>
      <c r="G43" s="21">
        <f t="shared" ca="1" si="15"/>
        <v>0</v>
      </c>
      <c r="H43" s="21">
        <f t="shared" ca="1" si="15"/>
        <v>0</v>
      </c>
      <c r="I43" s="21">
        <f t="shared" ca="1" si="15"/>
        <v>0</v>
      </c>
      <c r="J43" s="21">
        <f t="shared" ca="1" si="15"/>
        <v>0</v>
      </c>
      <c r="K43" s="22">
        <f t="shared" ca="1" si="4"/>
        <v>0</v>
      </c>
      <c r="L43" s="21">
        <f t="shared" ca="1" si="16"/>
        <v>0</v>
      </c>
      <c r="M43" s="21">
        <f t="shared" ca="1" si="16"/>
        <v>0</v>
      </c>
      <c r="N43" s="22">
        <f t="shared" ca="1" si="5"/>
        <v>0</v>
      </c>
      <c r="O43" s="21">
        <f t="shared" ref="O43:P58" ca="1" si="18">IFERROR(INDIRECT("'"&amp;$B$2&amp;"'!"&amp;ADDRESS(MATCH($B43,INDIRECT("'"&amp;$B$2&amp;"'!$B$1:$B$1095"),0),MATCH(O$5,INDIRECT("'"&amp;$B$2&amp;"'!5:5"),0))),0)</f>
        <v>0</v>
      </c>
      <c r="P43" s="21">
        <f t="shared" ca="1" si="18"/>
        <v>0</v>
      </c>
      <c r="Q43" s="22">
        <f t="shared" ca="1" si="6"/>
        <v>0</v>
      </c>
      <c r="R43" s="21">
        <f t="shared" ca="1" si="17"/>
        <v>0</v>
      </c>
      <c r="S43" s="21">
        <f t="shared" ca="1" si="17"/>
        <v>0</v>
      </c>
      <c r="T43" s="21">
        <f t="shared" ca="1" si="17"/>
        <v>0</v>
      </c>
      <c r="U43" s="22">
        <f t="shared" ca="1" si="14"/>
        <v>0</v>
      </c>
    </row>
    <row r="44" spans="1:21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15"/>
        <v>0</v>
      </c>
      <c r="E44" s="21">
        <f t="shared" ca="1" si="15"/>
        <v>0</v>
      </c>
      <c r="F44" s="21">
        <f t="shared" ca="1" si="15"/>
        <v>0</v>
      </c>
      <c r="G44" s="21">
        <f t="shared" ca="1" si="15"/>
        <v>0</v>
      </c>
      <c r="H44" s="21">
        <f t="shared" ca="1" si="15"/>
        <v>0</v>
      </c>
      <c r="I44" s="21">
        <f t="shared" ca="1" si="15"/>
        <v>0</v>
      </c>
      <c r="J44" s="21">
        <f t="shared" ca="1" si="15"/>
        <v>0</v>
      </c>
      <c r="K44" s="22">
        <f t="shared" ca="1" si="4"/>
        <v>0</v>
      </c>
      <c r="L44" s="21">
        <f t="shared" ca="1" si="16"/>
        <v>0</v>
      </c>
      <c r="M44" s="21">
        <f t="shared" ca="1" si="16"/>
        <v>0</v>
      </c>
      <c r="N44" s="22">
        <f t="shared" ca="1" si="5"/>
        <v>0</v>
      </c>
      <c r="O44" s="21">
        <f t="shared" ca="1" si="18"/>
        <v>0</v>
      </c>
      <c r="P44" s="21">
        <f t="shared" ca="1" si="18"/>
        <v>0</v>
      </c>
      <c r="Q44" s="22">
        <f t="shared" ca="1" si="6"/>
        <v>0</v>
      </c>
      <c r="R44" s="21">
        <f t="shared" ca="1" si="17"/>
        <v>0</v>
      </c>
      <c r="S44" s="21">
        <f t="shared" ca="1" si="17"/>
        <v>0</v>
      </c>
      <c r="T44" s="21">
        <f t="shared" ca="1" si="17"/>
        <v>0</v>
      </c>
      <c r="U44" s="22">
        <f t="shared" ca="1" si="14"/>
        <v>0</v>
      </c>
    </row>
    <row r="45" spans="1:21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15"/>
        <v>0</v>
      </c>
      <c r="E45" s="21">
        <f t="shared" ca="1" si="15"/>
        <v>0</v>
      </c>
      <c r="F45" s="21">
        <f t="shared" ca="1" si="15"/>
        <v>0</v>
      </c>
      <c r="G45" s="21">
        <f t="shared" ca="1" si="15"/>
        <v>0</v>
      </c>
      <c r="H45" s="21">
        <f t="shared" ca="1" si="15"/>
        <v>0</v>
      </c>
      <c r="I45" s="21">
        <f t="shared" ca="1" si="15"/>
        <v>0</v>
      </c>
      <c r="J45" s="21">
        <f t="shared" ca="1" si="15"/>
        <v>0</v>
      </c>
      <c r="K45" s="22">
        <f t="shared" ca="1" si="4"/>
        <v>0</v>
      </c>
      <c r="L45" s="21">
        <f t="shared" ca="1" si="16"/>
        <v>0</v>
      </c>
      <c r="M45" s="21">
        <f t="shared" ca="1" si="16"/>
        <v>0</v>
      </c>
      <c r="N45" s="22">
        <f t="shared" ca="1" si="5"/>
        <v>0</v>
      </c>
      <c r="O45" s="21">
        <f t="shared" ca="1" si="18"/>
        <v>0</v>
      </c>
      <c r="P45" s="21">
        <f t="shared" ca="1" si="18"/>
        <v>0</v>
      </c>
      <c r="Q45" s="22">
        <f t="shared" ca="1" si="6"/>
        <v>0</v>
      </c>
      <c r="R45" s="21">
        <f t="shared" ca="1" si="17"/>
        <v>0</v>
      </c>
      <c r="S45" s="21">
        <f t="shared" ca="1" si="17"/>
        <v>0</v>
      </c>
      <c r="T45" s="21">
        <f t="shared" ca="1" si="17"/>
        <v>0</v>
      </c>
      <c r="U45" s="22">
        <f t="shared" ref="U45:U56" ca="1" si="19">SUM(D45:K45)+T45</f>
        <v>0</v>
      </c>
    </row>
    <row r="46" spans="1:21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15"/>
        <v>0</v>
      </c>
      <c r="E46" s="21">
        <f t="shared" ca="1" si="15"/>
        <v>0</v>
      </c>
      <c r="F46" s="21">
        <f t="shared" ca="1" si="15"/>
        <v>0</v>
      </c>
      <c r="G46" s="21">
        <f t="shared" ca="1" si="15"/>
        <v>0</v>
      </c>
      <c r="H46" s="21">
        <f t="shared" ca="1" si="15"/>
        <v>0</v>
      </c>
      <c r="I46" s="21">
        <f t="shared" ca="1" si="15"/>
        <v>0</v>
      </c>
      <c r="J46" s="21">
        <f t="shared" ca="1" si="15"/>
        <v>0</v>
      </c>
      <c r="K46" s="22">
        <f t="shared" ca="1" si="4"/>
        <v>0</v>
      </c>
      <c r="L46" s="21">
        <f t="shared" ca="1" si="16"/>
        <v>0</v>
      </c>
      <c r="M46" s="21">
        <f t="shared" ca="1" si="16"/>
        <v>0</v>
      </c>
      <c r="N46" s="22">
        <f t="shared" ca="1" si="5"/>
        <v>0</v>
      </c>
      <c r="O46" s="21">
        <f t="shared" ca="1" si="18"/>
        <v>0</v>
      </c>
      <c r="P46" s="21">
        <f t="shared" ca="1" si="18"/>
        <v>0</v>
      </c>
      <c r="Q46" s="22">
        <f t="shared" ca="1" si="6"/>
        <v>0</v>
      </c>
      <c r="R46" s="21">
        <f t="shared" ca="1" si="17"/>
        <v>0</v>
      </c>
      <c r="S46" s="21">
        <f t="shared" ca="1" si="17"/>
        <v>0</v>
      </c>
      <c r="T46" s="21">
        <f t="shared" ca="1" si="17"/>
        <v>0</v>
      </c>
      <c r="U46" s="22">
        <f t="shared" ca="1" si="19"/>
        <v>0</v>
      </c>
    </row>
    <row r="47" spans="1:21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15"/>
        <v>0</v>
      </c>
      <c r="E47" s="21">
        <f t="shared" ca="1" si="15"/>
        <v>0</v>
      </c>
      <c r="F47" s="21">
        <f t="shared" ca="1" si="15"/>
        <v>0</v>
      </c>
      <c r="G47" s="21">
        <f t="shared" ca="1" si="15"/>
        <v>0</v>
      </c>
      <c r="H47" s="21">
        <f t="shared" ca="1" si="15"/>
        <v>0</v>
      </c>
      <c r="I47" s="21">
        <f t="shared" ca="1" si="15"/>
        <v>0</v>
      </c>
      <c r="J47" s="21">
        <f t="shared" ca="1" si="15"/>
        <v>0</v>
      </c>
      <c r="K47" s="22">
        <f t="shared" ca="1" si="4"/>
        <v>0</v>
      </c>
      <c r="L47" s="21">
        <f t="shared" ca="1" si="16"/>
        <v>0</v>
      </c>
      <c r="M47" s="21">
        <f t="shared" ca="1" si="16"/>
        <v>0</v>
      </c>
      <c r="N47" s="22">
        <f t="shared" ca="1" si="5"/>
        <v>0</v>
      </c>
      <c r="O47" s="21">
        <f t="shared" ca="1" si="18"/>
        <v>0</v>
      </c>
      <c r="P47" s="21">
        <f t="shared" ca="1" si="18"/>
        <v>0</v>
      </c>
      <c r="Q47" s="22">
        <f t="shared" ca="1" si="6"/>
        <v>0</v>
      </c>
      <c r="R47" s="21">
        <f t="shared" ca="1" si="17"/>
        <v>0</v>
      </c>
      <c r="S47" s="21">
        <f t="shared" ca="1" si="17"/>
        <v>0</v>
      </c>
      <c r="T47" s="21">
        <f t="shared" ca="1" si="17"/>
        <v>0</v>
      </c>
      <c r="U47" s="22">
        <f t="shared" ca="1" si="19"/>
        <v>0</v>
      </c>
    </row>
    <row r="48" spans="1:21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15"/>
        <v>0</v>
      </c>
      <c r="E48" s="21">
        <f t="shared" ca="1" si="15"/>
        <v>0</v>
      </c>
      <c r="F48" s="21">
        <f t="shared" ca="1" si="15"/>
        <v>0</v>
      </c>
      <c r="G48" s="21">
        <f t="shared" ca="1" si="15"/>
        <v>0</v>
      </c>
      <c r="H48" s="21">
        <f t="shared" ca="1" si="15"/>
        <v>0</v>
      </c>
      <c r="I48" s="21">
        <f t="shared" ca="1" si="15"/>
        <v>0</v>
      </c>
      <c r="J48" s="21">
        <f t="shared" ca="1" si="15"/>
        <v>0</v>
      </c>
      <c r="K48" s="22">
        <f t="shared" ca="1" si="4"/>
        <v>0</v>
      </c>
      <c r="L48" s="21">
        <f t="shared" ca="1" si="16"/>
        <v>0</v>
      </c>
      <c r="M48" s="21">
        <f t="shared" ca="1" si="16"/>
        <v>0</v>
      </c>
      <c r="N48" s="22">
        <f t="shared" ca="1" si="5"/>
        <v>0</v>
      </c>
      <c r="O48" s="21">
        <f t="shared" ca="1" si="18"/>
        <v>0</v>
      </c>
      <c r="P48" s="21">
        <f t="shared" ca="1" si="18"/>
        <v>0</v>
      </c>
      <c r="Q48" s="22">
        <f t="shared" ca="1" si="6"/>
        <v>0</v>
      </c>
      <c r="R48" s="21">
        <f t="shared" ca="1" si="17"/>
        <v>0</v>
      </c>
      <c r="S48" s="21">
        <f t="shared" ca="1" si="17"/>
        <v>0</v>
      </c>
      <c r="T48" s="21">
        <f t="shared" ca="1" si="17"/>
        <v>0</v>
      </c>
      <c r="U48" s="22">
        <f t="shared" ca="1" si="19"/>
        <v>0</v>
      </c>
    </row>
    <row r="49" spans="1:21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15"/>
        <v>0</v>
      </c>
      <c r="E49" s="21">
        <f t="shared" ca="1" si="15"/>
        <v>0</v>
      </c>
      <c r="F49" s="21">
        <f t="shared" ca="1" si="15"/>
        <v>0</v>
      </c>
      <c r="G49" s="21">
        <f t="shared" ca="1" si="15"/>
        <v>0</v>
      </c>
      <c r="H49" s="21">
        <f t="shared" ca="1" si="15"/>
        <v>0</v>
      </c>
      <c r="I49" s="21">
        <f t="shared" ca="1" si="15"/>
        <v>0</v>
      </c>
      <c r="J49" s="21">
        <f t="shared" ca="1" si="15"/>
        <v>0</v>
      </c>
      <c r="K49" s="22">
        <f t="shared" ca="1" si="4"/>
        <v>0</v>
      </c>
      <c r="L49" s="21">
        <f t="shared" ca="1" si="16"/>
        <v>0</v>
      </c>
      <c r="M49" s="21">
        <f t="shared" ca="1" si="16"/>
        <v>0</v>
      </c>
      <c r="N49" s="22">
        <f t="shared" ca="1" si="5"/>
        <v>0</v>
      </c>
      <c r="O49" s="21">
        <f t="shared" ca="1" si="18"/>
        <v>0</v>
      </c>
      <c r="P49" s="21">
        <f t="shared" ca="1" si="18"/>
        <v>0</v>
      </c>
      <c r="Q49" s="22">
        <f t="shared" ca="1" si="6"/>
        <v>0</v>
      </c>
      <c r="R49" s="21">
        <f t="shared" ca="1" si="17"/>
        <v>0</v>
      </c>
      <c r="S49" s="21">
        <f t="shared" ca="1" si="17"/>
        <v>0</v>
      </c>
      <c r="T49" s="21">
        <f t="shared" ca="1" si="17"/>
        <v>0</v>
      </c>
      <c r="U49" s="22">
        <f t="shared" ref="U49:U52" ca="1" si="20">SUM(D49:K49)+T49</f>
        <v>0</v>
      </c>
    </row>
    <row r="50" spans="1:21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15"/>
        <v>0</v>
      </c>
      <c r="E50" s="21">
        <f t="shared" ca="1" si="15"/>
        <v>0</v>
      </c>
      <c r="F50" s="21">
        <f t="shared" ca="1" si="15"/>
        <v>0</v>
      </c>
      <c r="G50" s="21">
        <f t="shared" ca="1" si="15"/>
        <v>0</v>
      </c>
      <c r="H50" s="21">
        <f t="shared" ca="1" si="15"/>
        <v>0</v>
      </c>
      <c r="I50" s="21">
        <f t="shared" ca="1" si="15"/>
        <v>0</v>
      </c>
      <c r="J50" s="21">
        <f t="shared" ca="1" si="15"/>
        <v>0</v>
      </c>
      <c r="K50" s="22">
        <f t="shared" ca="1" si="4"/>
        <v>0</v>
      </c>
      <c r="L50" s="21">
        <f t="shared" ca="1" si="16"/>
        <v>0</v>
      </c>
      <c r="M50" s="21">
        <f t="shared" ca="1" si="16"/>
        <v>0</v>
      </c>
      <c r="N50" s="22">
        <f t="shared" ca="1" si="5"/>
        <v>0</v>
      </c>
      <c r="O50" s="21">
        <f t="shared" ca="1" si="18"/>
        <v>0</v>
      </c>
      <c r="P50" s="21">
        <f t="shared" ca="1" si="18"/>
        <v>0</v>
      </c>
      <c r="Q50" s="22">
        <f t="shared" ca="1" si="6"/>
        <v>0</v>
      </c>
      <c r="R50" s="21">
        <f t="shared" ca="1" si="17"/>
        <v>0</v>
      </c>
      <c r="S50" s="21">
        <f t="shared" ca="1" si="17"/>
        <v>0</v>
      </c>
      <c r="T50" s="21">
        <f t="shared" ca="1" si="17"/>
        <v>0</v>
      </c>
      <c r="U50" s="22">
        <f t="shared" ca="1" si="20"/>
        <v>0</v>
      </c>
    </row>
    <row r="51" spans="1:21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15"/>
        <v>0</v>
      </c>
      <c r="E51" s="21">
        <f t="shared" ca="1" si="15"/>
        <v>0</v>
      </c>
      <c r="F51" s="21">
        <f t="shared" ca="1" si="15"/>
        <v>0</v>
      </c>
      <c r="G51" s="21">
        <f t="shared" ca="1" si="15"/>
        <v>0</v>
      </c>
      <c r="H51" s="21">
        <f t="shared" ca="1" si="15"/>
        <v>0</v>
      </c>
      <c r="I51" s="21">
        <f t="shared" ca="1" si="15"/>
        <v>0</v>
      </c>
      <c r="J51" s="21">
        <f t="shared" ca="1" si="15"/>
        <v>0</v>
      </c>
      <c r="K51" s="22">
        <f t="shared" ca="1" si="4"/>
        <v>0</v>
      </c>
      <c r="L51" s="21">
        <f t="shared" ca="1" si="16"/>
        <v>0</v>
      </c>
      <c r="M51" s="21">
        <f t="shared" ca="1" si="16"/>
        <v>0</v>
      </c>
      <c r="N51" s="22">
        <f t="shared" ca="1" si="5"/>
        <v>0</v>
      </c>
      <c r="O51" s="21">
        <f t="shared" ca="1" si="18"/>
        <v>0</v>
      </c>
      <c r="P51" s="21">
        <f t="shared" ca="1" si="18"/>
        <v>0</v>
      </c>
      <c r="Q51" s="22">
        <f t="shared" ca="1" si="6"/>
        <v>0</v>
      </c>
      <c r="R51" s="21">
        <f t="shared" ca="1" si="17"/>
        <v>0</v>
      </c>
      <c r="S51" s="21">
        <f t="shared" ca="1" si="17"/>
        <v>0</v>
      </c>
      <c r="T51" s="21">
        <f t="shared" ca="1" si="17"/>
        <v>0</v>
      </c>
      <c r="U51" s="22">
        <f t="shared" ca="1" si="20"/>
        <v>0</v>
      </c>
    </row>
    <row r="52" spans="1:21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15"/>
        <v>0</v>
      </c>
      <c r="E52" s="21">
        <f t="shared" ca="1" si="15"/>
        <v>0</v>
      </c>
      <c r="F52" s="21">
        <f t="shared" ca="1" si="15"/>
        <v>0</v>
      </c>
      <c r="G52" s="21">
        <f t="shared" ca="1" si="15"/>
        <v>0</v>
      </c>
      <c r="H52" s="21">
        <f t="shared" ca="1" si="15"/>
        <v>0</v>
      </c>
      <c r="I52" s="21">
        <f t="shared" ca="1" si="15"/>
        <v>0</v>
      </c>
      <c r="J52" s="21">
        <f t="shared" ca="1" si="15"/>
        <v>0</v>
      </c>
      <c r="K52" s="22">
        <f t="shared" ca="1" si="4"/>
        <v>0</v>
      </c>
      <c r="L52" s="21">
        <f t="shared" ca="1" si="16"/>
        <v>0</v>
      </c>
      <c r="M52" s="21">
        <f t="shared" ca="1" si="16"/>
        <v>0</v>
      </c>
      <c r="N52" s="22">
        <f t="shared" ca="1" si="5"/>
        <v>0</v>
      </c>
      <c r="O52" s="21">
        <f t="shared" ca="1" si="18"/>
        <v>0</v>
      </c>
      <c r="P52" s="21">
        <f t="shared" ca="1" si="18"/>
        <v>0</v>
      </c>
      <c r="Q52" s="22">
        <f t="shared" ca="1" si="6"/>
        <v>0</v>
      </c>
      <c r="R52" s="21">
        <f t="shared" ca="1" si="17"/>
        <v>0</v>
      </c>
      <c r="S52" s="21">
        <f t="shared" ca="1" si="17"/>
        <v>0</v>
      </c>
      <c r="T52" s="21">
        <f t="shared" ca="1" si="17"/>
        <v>0</v>
      </c>
      <c r="U52" s="22">
        <f t="shared" ca="1" si="20"/>
        <v>0</v>
      </c>
    </row>
    <row r="53" spans="1:21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15"/>
        <v>0</v>
      </c>
      <c r="E53" s="21">
        <f t="shared" ca="1" si="15"/>
        <v>0</v>
      </c>
      <c r="F53" s="21">
        <f t="shared" ca="1" si="15"/>
        <v>0</v>
      </c>
      <c r="G53" s="21">
        <f t="shared" ca="1" si="15"/>
        <v>0</v>
      </c>
      <c r="H53" s="21">
        <f t="shared" ca="1" si="15"/>
        <v>0</v>
      </c>
      <c r="I53" s="21">
        <f t="shared" ca="1" si="15"/>
        <v>0</v>
      </c>
      <c r="J53" s="21">
        <f t="shared" ca="1" si="15"/>
        <v>0</v>
      </c>
      <c r="K53" s="22">
        <f t="shared" ca="1" si="4"/>
        <v>0</v>
      </c>
      <c r="L53" s="21">
        <f t="shared" ca="1" si="16"/>
        <v>0</v>
      </c>
      <c r="M53" s="21">
        <f t="shared" ca="1" si="16"/>
        <v>0</v>
      </c>
      <c r="N53" s="22">
        <f t="shared" ca="1" si="5"/>
        <v>0</v>
      </c>
      <c r="O53" s="21">
        <f t="shared" ca="1" si="18"/>
        <v>0</v>
      </c>
      <c r="P53" s="21">
        <f t="shared" ca="1" si="18"/>
        <v>0</v>
      </c>
      <c r="Q53" s="22">
        <f t="shared" ca="1" si="6"/>
        <v>0</v>
      </c>
      <c r="R53" s="21">
        <f t="shared" ca="1" si="17"/>
        <v>0</v>
      </c>
      <c r="S53" s="21">
        <f t="shared" ca="1" si="17"/>
        <v>0</v>
      </c>
      <c r="T53" s="21">
        <f t="shared" ca="1" si="17"/>
        <v>0</v>
      </c>
      <c r="U53" s="22">
        <f t="shared" ca="1" si="19"/>
        <v>0</v>
      </c>
    </row>
    <row r="54" spans="1:21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15"/>
        <v>0</v>
      </c>
      <c r="E54" s="21">
        <f t="shared" ca="1" si="15"/>
        <v>2010291012.9002938</v>
      </c>
      <c r="F54" s="21">
        <f t="shared" ca="1" si="15"/>
        <v>0</v>
      </c>
      <c r="G54" s="21">
        <f t="shared" ca="1" si="15"/>
        <v>0</v>
      </c>
      <c r="H54" s="21">
        <f t="shared" ca="1" si="15"/>
        <v>0</v>
      </c>
      <c r="I54" s="21">
        <f t="shared" ca="1" si="15"/>
        <v>0</v>
      </c>
      <c r="J54" s="21">
        <f t="shared" ca="1" si="15"/>
        <v>0</v>
      </c>
      <c r="K54" s="22">
        <f t="shared" ca="1" si="4"/>
        <v>0</v>
      </c>
      <c r="L54" s="21">
        <f t="shared" ca="1" si="16"/>
        <v>0</v>
      </c>
      <c r="M54" s="21">
        <f t="shared" ca="1" si="16"/>
        <v>0</v>
      </c>
      <c r="N54" s="22">
        <f t="shared" ca="1" si="5"/>
        <v>0</v>
      </c>
      <c r="O54" s="21">
        <f t="shared" ca="1" si="18"/>
        <v>0</v>
      </c>
      <c r="P54" s="21">
        <f t="shared" ca="1" si="18"/>
        <v>0</v>
      </c>
      <c r="Q54" s="22">
        <f t="shared" ca="1" si="6"/>
        <v>0</v>
      </c>
      <c r="R54" s="21">
        <f t="shared" ca="1" si="17"/>
        <v>0</v>
      </c>
      <c r="S54" s="21">
        <f t="shared" ca="1" si="17"/>
        <v>0</v>
      </c>
      <c r="T54" s="21">
        <f t="shared" ca="1" si="17"/>
        <v>0</v>
      </c>
      <c r="U54" s="22">
        <f t="shared" ca="1" si="19"/>
        <v>2010291012.9002938</v>
      </c>
    </row>
    <row r="55" spans="1:21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J70" ca="1" si="21">IFERROR(INDIRECT("'"&amp;$B$2&amp;"'!"&amp;ADDRESS(MATCH($B55,INDIRECT("'"&amp;$B$2&amp;"'!$B$1:$B$1095"),0),MATCH(D$5,INDIRECT("'"&amp;$B$2&amp;"'!5:5"),0))),0)</f>
        <v>0</v>
      </c>
      <c r="E55" s="21">
        <f t="shared" ca="1" si="21"/>
        <v>25444.02</v>
      </c>
      <c r="F55" s="21">
        <f t="shared" ca="1" si="21"/>
        <v>0</v>
      </c>
      <c r="G55" s="21">
        <f t="shared" ca="1" si="21"/>
        <v>0</v>
      </c>
      <c r="H55" s="21">
        <f t="shared" ca="1" si="21"/>
        <v>0</v>
      </c>
      <c r="I55" s="21">
        <f t="shared" ca="1" si="21"/>
        <v>0</v>
      </c>
      <c r="J55" s="21">
        <f t="shared" ca="1" si="21"/>
        <v>0</v>
      </c>
      <c r="K55" s="22">
        <f t="shared" ca="1" si="4"/>
        <v>0</v>
      </c>
      <c r="L55" s="21">
        <f t="shared" ref="L55:M72" ca="1" si="22">IFERROR(INDIRECT("'"&amp;$B$2&amp;"'!"&amp;ADDRESS(MATCH($B55,INDIRECT("'"&amp;$B$2&amp;"'!$B$1:$B$1095"),0),MATCH(L$5,INDIRECT("'"&amp;$B$2&amp;"'!5:5"),0))),0)</f>
        <v>0</v>
      </c>
      <c r="M55" s="21">
        <f t="shared" ca="1" si="22"/>
        <v>0</v>
      </c>
      <c r="N55" s="22">
        <f t="shared" ca="1" si="5"/>
        <v>0</v>
      </c>
      <c r="O55" s="21">
        <f t="shared" ca="1" si="18"/>
        <v>0</v>
      </c>
      <c r="P55" s="21">
        <f t="shared" ca="1" si="18"/>
        <v>0</v>
      </c>
      <c r="Q55" s="22">
        <f t="shared" ca="1" si="6"/>
        <v>0</v>
      </c>
      <c r="R55" s="21">
        <f t="shared" ref="R55:T72" ca="1" si="23">IFERROR(INDIRECT("'"&amp;$B$2&amp;"'!"&amp;ADDRESS(MATCH($B55,INDIRECT("'"&amp;$B$2&amp;"'!$B$1:$B$1095"),0),MATCH(R$5,INDIRECT("'"&amp;$B$2&amp;"'!5:5"),0))),0)</f>
        <v>0</v>
      </c>
      <c r="S55" s="21">
        <f t="shared" ca="1" si="23"/>
        <v>0</v>
      </c>
      <c r="T55" s="21">
        <f t="shared" ca="1" si="23"/>
        <v>0</v>
      </c>
      <c r="U55" s="22">
        <f t="shared" ca="1" si="19"/>
        <v>25444.02</v>
      </c>
    </row>
    <row r="56" spans="1:21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21"/>
        <v>0</v>
      </c>
      <c r="E56" s="21">
        <f t="shared" ca="1" si="21"/>
        <v>18467613.319999896</v>
      </c>
      <c r="F56" s="21">
        <f t="shared" ca="1" si="21"/>
        <v>0</v>
      </c>
      <c r="G56" s="21">
        <f t="shared" ca="1" si="21"/>
        <v>0</v>
      </c>
      <c r="H56" s="21">
        <f t="shared" ca="1" si="21"/>
        <v>0</v>
      </c>
      <c r="I56" s="21">
        <f t="shared" ca="1" si="21"/>
        <v>0</v>
      </c>
      <c r="J56" s="21">
        <f t="shared" ca="1" si="21"/>
        <v>0</v>
      </c>
      <c r="K56" s="22">
        <f t="shared" ca="1" si="4"/>
        <v>0</v>
      </c>
      <c r="L56" s="21">
        <f t="shared" ca="1" si="22"/>
        <v>0</v>
      </c>
      <c r="M56" s="21">
        <f t="shared" ca="1" si="22"/>
        <v>0</v>
      </c>
      <c r="N56" s="22">
        <f t="shared" ca="1" si="5"/>
        <v>0</v>
      </c>
      <c r="O56" s="21">
        <f t="shared" ca="1" si="18"/>
        <v>0</v>
      </c>
      <c r="P56" s="21">
        <f t="shared" ca="1" si="18"/>
        <v>0</v>
      </c>
      <c r="Q56" s="22">
        <f t="shared" ca="1" si="6"/>
        <v>0</v>
      </c>
      <c r="R56" s="21">
        <f t="shared" ca="1" si="23"/>
        <v>0</v>
      </c>
      <c r="S56" s="21">
        <f t="shared" ca="1" si="23"/>
        <v>0</v>
      </c>
      <c r="T56" s="21">
        <f t="shared" ca="1" si="23"/>
        <v>0</v>
      </c>
      <c r="U56" s="22">
        <f t="shared" ca="1" si="19"/>
        <v>18467613.319999896</v>
      </c>
    </row>
    <row r="57" spans="1:21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21"/>
        <v>0</v>
      </c>
      <c r="E57" s="21">
        <f t="shared" ca="1" si="21"/>
        <v>1733619.4300000162</v>
      </c>
      <c r="F57" s="21">
        <f t="shared" ca="1" si="21"/>
        <v>0</v>
      </c>
      <c r="G57" s="21">
        <f t="shared" ca="1" si="21"/>
        <v>0</v>
      </c>
      <c r="H57" s="21">
        <f t="shared" ca="1" si="21"/>
        <v>0</v>
      </c>
      <c r="I57" s="21">
        <f t="shared" ca="1" si="21"/>
        <v>0</v>
      </c>
      <c r="J57" s="21">
        <f t="shared" ca="1" si="21"/>
        <v>0</v>
      </c>
      <c r="K57" s="22">
        <f t="shared" ca="1" si="4"/>
        <v>0</v>
      </c>
      <c r="L57" s="21">
        <f t="shared" ca="1" si="22"/>
        <v>0</v>
      </c>
      <c r="M57" s="21">
        <f t="shared" ca="1" si="22"/>
        <v>0</v>
      </c>
      <c r="N57" s="22">
        <f t="shared" ca="1" si="5"/>
        <v>0</v>
      </c>
      <c r="O57" s="21">
        <f t="shared" ca="1" si="18"/>
        <v>0</v>
      </c>
      <c r="P57" s="21">
        <f t="shared" ca="1" si="18"/>
        <v>0</v>
      </c>
      <c r="Q57" s="22">
        <f t="shared" ca="1" si="6"/>
        <v>0</v>
      </c>
      <c r="R57" s="21">
        <f t="shared" ca="1" si="23"/>
        <v>0</v>
      </c>
      <c r="S57" s="21">
        <f t="shared" ca="1" si="23"/>
        <v>0</v>
      </c>
      <c r="T57" s="21">
        <f t="shared" ca="1" si="23"/>
        <v>0</v>
      </c>
      <c r="U57" s="22">
        <f t="shared" ref="U57:U72" ca="1" si="24">SUM(D57:K57)+T57</f>
        <v>1733619.4300000162</v>
      </c>
    </row>
    <row r="58" spans="1:21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21"/>
        <v>0</v>
      </c>
      <c r="E58" s="21">
        <f t="shared" ca="1" si="21"/>
        <v>66027990.219999999</v>
      </c>
      <c r="F58" s="21">
        <f t="shared" ca="1" si="21"/>
        <v>0</v>
      </c>
      <c r="G58" s="21">
        <f t="shared" ca="1" si="21"/>
        <v>0</v>
      </c>
      <c r="H58" s="21">
        <f t="shared" ca="1" si="21"/>
        <v>0</v>
      </c>
      <c r="I58" s="21">
        <f t="shared" ca="1" si="21"/>
        <v>0</v>
      </c>
      <c r="J58" s="21">
        <f t="shared" ca="1" si="21"/>
        <v>0</v>
      </c>
      <c r="K58" s="22">
        <f t="shared" ca="1" si="4"/>
        <v>0</v>
      </c>
      <c r="L58" s="21">
        <f t="shared" ca="1" si="22"/>
        <v>0</v>
      </c>
      <c r="M58" s="21">
        <f t="shared" ca="1" si="22"/>
        <v>0</v>
      </c>
      <c r="N58" s="22">
        <f t="shared" ca="1" si="5"/>
        <v>0</v>
      </c>
      <c r="O58" s="21">
        <f t="shared" ca="1" si="18"/>
        <v>0</v>
      </c>
      <c r="P58" s="21">
        <f t="shared" ca="1" si="18"/>
        <v>0</v>
      </c>
      <c r="Q58" s="22">
        <f t="shared" ca="1" si="6"/>
        <v>0</v>
      </c>
      <c r="R58" s="21">
        <f t="shared" ca="1" si="23"/>
        <v>0</v>
      </c>
      <c r="S58" s="21">
        <f t="shared" ca="1" si="23"/>
        <v>0</v>
      </c>
      <c r="T58" s="21">
        <f t="shared" ca="1" si="23"/>
        <v>0</v>
      </c>
      <c r="U58" s="22">
        <f t="shared" ca="1" si="24"/>
        <v>66027990.219999999</v>
      </c>
    </row>
    <row r="59" spans="1:21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21"/>
        <v>0</v>
      </c>
      <c r="E59" s="21">
        <f t="shared" ca="1" si="21"/>
        <v>7529742465.1416473</v>
      </c>
      <c r="F59" s="21">
        <f t="shared" ca="1" si="21"/>
        <v>0</v>
      </c>
      <c r="G59" s="21">
        <f t="shared" ca="1" si="21"/>
        <v>0</v>
      </c>
      <c r="H59" s="21">
        <f t="shared" ca="1" si="21"/>
        <v>0</v>
      </c>
      <c r="I59" s="21">
        <f t="shared" ca="1" si="21"/>
        <v>0</v>
      </c>
      <c r="J59" s="21">
        <f t="shared" ca="1" si="21"/>
        <v>0</v>
      </c>
      <c r="K59" s="22">
        <f t="shared" ca="1" si="4"/>
        <v>0</v>
      </c>
      <c r="L59" s="21">
        <f t="shared" ca="1" si="22"/>
        <v>0</v>
      </c>
      <c r="M59" s="21">
        <f t="shared" ca="1" si="22"/>
        <v>0</v>
      </c>
      <c r="N59" s="22">
        <f t="shared" ca="1" si="5"/>
        <v>0</v>
      </c>
      <c r="O59" s="21">
        <f t="shared" ref="O59:P72" ca="1" si="25">IFERROR(INDIRECT("'"&amp;$B$2&amp;"'!"&amp;ADDRESS(MATCH($B59,INDIRECT("'"&amp;$B$2&amp;"'!$B$1:$B$1095"),0),MATCH(O$5,INDIRECT("'"&amp;$B$2&amp;"'!5:5"),0))),0)</f>
        <v>0</v>
      </c>
      <c r="P59" s="21">
        <f t="shared" ca="1" si="25"/>
        <v>0</v>
      </c>
      <c r="Q59" s="22">
        <f t="shared" ca="1" si="6"/>
        <v>0</v>
      </c>
      <c r="R59" s="21">
        <f t="shared" ca="1" si="23"/>
        <v>0</v>
      </c>
      <c r="S59" s="21">
        <f t="shared" ca="1" si="23"/>
        <v>0</v>
      </c>
      <c r="T59" s="21">
        <f t="shared" ca="1" si="23"/>
        <v>0</v>
      </c>
      <c r="U59" s="22">
        <f t="shared" ca="1" si="24"/>
        <v>7529742465.1416473</v>
      </c>
    </row>
    <row r="60" spans="1:21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21"/>
        <v>0</v>
      </c>
      <c r="E60" s="21">
        <f t="shared" ca="1" si="21"/>
        <v>-24569.620000000003</v>
      </c>
      <c r="F60" s="21">
        <f t="shared" ca="1" si="21"/>
        <v>0</v>
      </c>
      <c r="G60" s="21">
        <f t="shared" ca="1" si="21"/>
        <v>0</v>
      </c>
      <c r="H60" s="21">
        <f t="shared" ca="1" si="21"/>
        <v>0</v>
      </c>
      <c r="I60" s="21">
        <f t="shared" ca="1" si="21"/>
        <v>0</v>
      </c>
      <c r="J60" s="21">
        <f t="shared" ca="1" si="21"/>
        <v>0</v>
      </c>
      <c r="K60" s="22">
        <f t="shared" ca="1" si="4"/>
        <v>0</v>
      </c>
      <c r="L60" s="21">
        <f t="shared" ca="1" si="22"/>
        <v>0</v>
      </c>
      <c r="M60" s="21">
        <f t="shared" ca="1" si="22"/>
        <v>0</v>
      </c>
      <c r="N60" s="22">
        <f t="shared" ca="1" si="5"/>
        <v>0</v>
      </c>
      <c r="O60" s="21">
        <f t="shared" ca="1" si="25"/>
        <v>0</v>
      </c>
      <c r="P60" s="21">
        <f t="shared" ca="1" si="25"/>
        <v>0</v>
      </c>
      <c r="Q60" s="22">
        <f t="shared" ca="1" si="6"/>
        <v>0</v>
      </c>
      <c r="R60" s="21">
        <f t="shared" ca="1" si="23"/>
        <v>0</v>
      </c>
      <c r="S60" s="21">
        <f t="shared" ca="1" si="23"/>
        <v>0</v>
      </c>
      <c r="T60" s="21">
        <f t="shared" ca="1" si="23"/>
        <v>0</v>
      </c>
      <c r="U60" s="22">
        <f t="shared" ca="1" si="24"/>
        <v>-24569.620000000003</v>
      </c>
    </row>
    <row r="61" spans="1:21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21"/>
        <v>0</v>
      </c>
      <c r="E61" s="21">
        <f t="shared" ca="1" si="21"/>
        <v>723439552.75999975</v>
      </c>
      <c r="F61" s="21">
        <f t="shared" ca="1" si="21"/>
        <v>0</v>
      </c>
      <c r="G61" s="21">
        <f t="shared" ca="1" si="21"/>
        <v>0</v>
      </c>
      <c r="H61" s="21">
        <f t="shared" ca="1" si="21"/>
        <v>0</v>
      </c>
      <c r="I61" s="21">
        <f t="shared" ca="1" si="21"/>
        <v>0</v>
      </c>
      <c r="J61" s="21">
        <f t="shared" ca="1" si="21"/>
        <v>0</v>
      </c>
      <c r="K61" s="22">
        <f t="shared" ca="1" si="4"/>
        <v>0</v>
      </c>
      <c r="L61" s="21">
        <f t="shared" ca="1" si="22"/>
        <v>0</v>
      </c>
      <c r="M61" s="21">
        <f t="shared" ca="1" si="22"/>
        <v>0</v>
      </c>
      <c r="N61" s="22">
        <f t="shared" ca="1" si="5"/>
        <v>0</v>
      </c>
      <c r="O61" s="21">
        <f t="shared" ca="1" si="25"/>
        <v>0</v>
      </c>
      <c r="P61" s="21">
        <f t="shared" ca="1" si="25"/>
        <v>0</v>
      </c>
      <c r="Q61" s="22">
        <f t="shared" ca="1" si="6"/>
        <v>0</v>
      </c>
      <c r="R61" s="21">
        <f t="shared" ca="1" si="23"/>
        <v>0</v>
      </c>
      <c r="S61" s="21">
        <f t="shared" ca="1" si="23"/>
        <v>0</v>
      </c>
      <c r="T61" s="21">
        <f t="shared" ca="1" si="23"/>
        <v>0</v>
      </c>
      <c r="U61" s="22">
        <f t="shared" ca="1" si="24"/>
        <v>723439552.75999975</v>
      </c>
    </row>
    <row r="62" spans="1:21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21"/>
        <v>16648851.399999999</v>
      </c>
      <c r="E62" s="21">
        <f t="shared" ca="1" si="21"/>
        <v>85569001.339999959</v>
      </c>
      <c r="F62" s="21">
        <f t="shared" ca="1" si="21"/>
        <v>0</v>
      </c>
      <c r="G62" s="21">
        <f t="shared" ca="1" si="21"/>
        <v>0</v>
      </c>
      <c r="H62" s="21">
        <f t="shared" ca="1" si="21"/>
        <v>0</v>
      </c>
      <c r="I62" s="21">
        <f t="shared" ca="1" si="21"/>
        <v>0</v>
      </c>
      <c r="J62" s="21">
        <f t="shared" ca="1" si="21"/>
        <v>0</v>
      </c>
      <c r="K62" s="22">
        <f t="shared" ca="1" si="4"/>
        <v>0</v>
      </c>
      <c r="L62" s="21">
        <f t="shared" ca="1" si="22"/>
        <v>0</v>
      </c>
      <c r="M62" s="21">
        <f t="shared" ca="1" si="22"/>
        <v>0</v>
      </c>
      <c r="N62" s="22">
        <f t="shared" ca="1" si="5"/>
        <v>0</v>
      </c>
      <c r="O62" s="21">
        <f t="shared" ca="1" si="25"/>
        <v>0</v>
      </c>
      <c r="P62" s="21">
        <f t="shared" ca="1" si="25"/>
        <v>0</v>
      </c>
      <c r="Q62" s="22">
        <f t="shared" ca="1" si="6"/>
        <v>0</v>
      </c>
      <c r="R62" s="21">
        <f t="shared" ca="1" si="23"/>
        <v>0</v>
      </c>
      <c r="S62" s="21">
        <f t="shared" ca="1" si="23"/>
        <v>0</v>
      </c>
      <c r="T62" s="21">
        <f t="shared" ca="1" si="23"/>
        <v>0</v>
      </c>
      <c r="U62" s="22">
        <f t="shared" ca="1" si="24"/>
        <v>102217852.73999995</v>
      </c>
    </row>
    <row r="63" spans="1:21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21"/>
        <v>0</v>
      </c>
      <c r="E63" s="21">
        <f t="shared" ca="1" si="21"/>
        <v>2989278.74000001</v>
      </c>
      <c r="F63" s="21">
        <f t="shared" ca="1" si="21"/>
        <v>0</v>
      </c>
      <c r="G63" s="21">
        <f t="shared" ca="1" si="21"/>
        <v>0</v>
      </c>
      <c r="H63" s="21">
        <f t="shared" ca="1" si="21"/>
        <v>0</v>
      </c>
      <c r="I63" s="21">
        <f t="shared" ca="1" si="21"/>
        <v>0</v>
      </c>
      <c r="J63" s="21">
        <f t="shared" ca="1" si="21"/>
        <v>0</v>
      </c>
      <c r="K63" s="22">
        <f t="shared" ca="1" si="4"/>
        <v>0</v>
      </c>
      <c r="L63" s="21">
        <f t="shared" ca="1" si="22"/>
        <v>0</v>
      </c>
      <c r="M63" s="21">
        <f t="shared" ca="1" si="22"/>
        <v>0</v>
      </c>
      <c r="N63" s="22">
        <f t="shared" ca="1" si="5"/>
        <v>0</v>
      </c>
      <c r="O63" s="21">
        <f t="shared" ca="1" si="25"/>
        <v>0</v>
      </c>
      <c r="P63" s="21">
        <f t="shared" ca="1" si="25"/>
        <v>0</v>
      </c>
      <c r="Q63" s="22">
        <f t="shared" ca="1" si="6"/>
        <v>0</v>
      </c>
      <c r="R63" s="21">
        <f t="shared" ca="1" si="23"/>
        <v>0</v>
      </c>
      <c r="S63" s="21">
        <f t="shared" ca="1" si="23"/>
        <v>0</v>
      </c>
      <c r="T63" s="21">
        <f t="shared" ca="1" si="23"/>
        <v>0</v>
      </c>
      <c r="U63" s="22">
        <f t="shared" ca="1" si="24"/>
        <v>2989278.74000001</v>
      </c>
    </row>
    <row r="64" spans="1:21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21"/>
        <v>0</v>
      </c>
      <c r="E64" s="21">
        <f t="shared" ca="1" si="21"/>
        <v>3510237853.7182541</v>
      </c>
      <c r="F64" s="21">
        <f t="shared" ca="1" si="21"/>
        <v>0</v>
      </c>
      <c r="G64" s="21">
        <f t="shared" ca="1" si="21"/>
        <v>0</v>
      </c>
      <c r="H64" s="21">
        <f t="shared" ca="1" si="21"/>
        <v>0</v>
      </c>
      <c r="I64" s="21">
        <f t="shared" ca="1" si="21"/>
        <v>0</v>
      </c>
      <c r="J64" s="21">
        <f t="shared" ca="1" si="21"/>
        <v>0</v>
      </c>
      <c r="K64" s="22">
        <f t="shared" ca="1" si="4"/>
        <v>0</v>
      </c>
      <c r="L64" s="21">
        <f t="shared" ca="1" si="22"/>
        <v>0</v>
      </c>
      <c r="M64" s="21">
        <f t="shared" ca="1" si="22"/>
        <v>0</v>
      </c>
      <c r="N64" s="22">
        <f t="shared" ca="1" si="5"/>
        <v>0</v>
      </c>
      <c r="O64" s="21">
        <f t="shared" ca="1" si="25"/>
        <v>0</v>
      </c>
      <c r="P64" s="21">
        <f t="shared" ca="1" si="25"/>
        <v>0</v>
      </c>
      <c r="Q64" s="22">
        <f t="shared" ca="1" si="6"/>
        <v>0</v>
      </c>
      <c r="R64" s="21">
        <f t="shared" ca="1" si="23"/>
        <v>0</v>
      </c>
      <c r="S64" s="21">
        <f t="shared" ca="1" si="23"/>
        <v>0</v>
      </c>
      <c r="T64" s="21">
        <f t="shared" ca="1" si="23"/>
        <v>0</v>
      </c>
      <c r="U64" s="22">
        <f t="shared" ca="1" si="24"/>
        <v>3510237853.7182541</v>
      </c>
    </row>
    <row r="65" spans="1:21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21"/>
        <v>0</v>
      </c>
      <c r="E65" s="21">
        <f t="shared" ca="1" si="21"/>
        <v>23770481.57</v>
      </c>
      <c r="F65" s="21">
        <f t="shared" ca="1" si="21"/>
        <v>0</v>
      </c>
      <c r="G65" s="21">
        <f t="shared" ca="1" si="21"/>
        <v>0</v>
      </c>
      <c r="H65" s="21">
        <f t="shared" ca="1" si="21"/>
        <v>0</v>
      </c>
      <c r="I65" s="21">
        <f t="shared" ca="1" si="21"/>
        <v>0</v>
      </c>
      <c r="J65" s="21">
        <f t="shared" ca="1" si="21"/>
        <v>0</v>
      </c>
      <c r="K65" s="22">
        <f t="shared" ca="1" si="4"/>
        <v>0</v>
      </c>
      <c r="L65" s="21">
        <f t="shared" ca="1" si="22"/>
        <v>0</v>
      </c>
      <c r="M65" s="21">
        <f t="shared" ca="1" si="22"/>
        <v>0</v>
      </c>
      <c r="N65" s="22">
        <f t="shared" ca="1" si="5"/>
        <v>0</v>
      </c>
      <c r="O65" s="21">
        <f t="shared" ca="1" si="25"/>
        <v>0</v>
      </c>
      <c r="P65" s="21">
        <f t="shared" ca="1" si="25"/>
        <v>0</v>
      </c>
      <c r="Q65" s="22">
        <f t="shared" ca="1" si="6"/>
        <v>0</v>
      </c>
      <c r="R65" s="21">
        <f t="shared" ca="1" si="23"/>
        <v>0</v>
      </c>
      <c r="S65" s="21">
        <f t="shared" ca="1" si="23"/>
        <v>0</v>
      </c>
      <c r="T65" s="21">
        <f t="shared" ca="1" si="23"/>
        <v>0</v>
      </c>
      <c r="U65" s="22">
        <f t="shared" ca="1" si="24"/>
        <v>23770481.57</v>
      </c>
    </row>
    <row r="66" spans="1:21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21"/>
        <v>0</v>
      </c>
      <c r="E66" s="21">
        <f t="shared" ca="1" si="21"/>
        <v>2815637.67</v>
      </c>
      <c r="F66" s="21">
        <f t="shared" ca="1" si="21"/>
        <v>0</v>
      </c>
      <c r="G66" s="21">
        <f t="shared" ca="1" si="21"/>
        <v>0</v>
      </c>
      <c r="H66" s="21">
        <f t="shared" ca="1" si="21"/>
        <v>0</v>
      </c>
      <c r="I66" s="21">
        <f t="shared" ca="1" si="21"/>
        <v>0</v>
      </c>
      <c r="J66" s="21">
        <f t="shared" ca="1" si="21"/>
        <v>0</v>
      </c>
      <c r="K66" s="22">
        <f t="shared" ca="1" si="4"/>
        <v>0</v>
      </c>
      <c r="L66" s="21">
        <f t="shared" ca="1" si="22"/>
        <v>0</v>
      </c>
      <c r="M66" s="21">
        <f t="shared" ca="1" si="22"/>
        <v>0</v>
      </c>
      <c r="N66" s="22">
        <f t="shared" ca="1" si="5"/>
        <v>0</v>
      </c>
      <c r="O66" s="21">
        <f t="shared" ca="1" si="25"/>
        <v>0</v>
      </c>
      <c r="P66" s="21">
        <f t="shared" ca="1" si="25"/>
        <v>0</v>
      </c>
      <c r="Q66" s="22">
        <f t="shared" ca="1" si="6"/>
        <v>0</v>
      </c>
      <c r="R66" s="21">
        <f t="shared" ca="1" si="23"/>
        <v>0</v>
      </c>
      <c r="S66" s="21">
        <f t="shared" ca="1" si="23"/>
        <v>0</v>
      </c>
      <c r="T66" s="21">
        <f t="shared" ca="1" si="23"/>
        <v>0</v>
      </c>
      <c r="U66" s="22">
        <f t="shared" ca="1" si="24"/>
        <v>2815637.67</v>
      </c>
    </row>
    <row r="67" spans="1:21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21"/>
        <v>0</v>
      </c>
      <c r="E67" s="21">
        <f t="shared" ca="1" si="21"/>
        <v>170927703.58000001</v>
      </c>
      <c r="F67" s="21">
        <f t="shared" ca="1" si="21"/>
        <v>0</v>
      </c>
      <c r="G67" s="21">
        <f t="shared" ca="1" si="21"/>
        <v>0</v>
      </c>
      <c r="H67" s="21">
        <f t="shared" ca="1" si="21"/>
        <v>0</v>
      </c>
      <c r="I67" s="21">
        <f t="shared" ca="1" si="21"/>
        <v>0</v>
      </c>
      <c r="J67" s="21">
        <f t="shared" ca="1" si="21"/>
        <v>0</v>
      </c>
      <c r="K67" s="22">
        <f t="shared" ca="1" si="4"/>
        <v>0</v>
      </c>
      <c r="L67" s="21">
        <f t="shared" ca="1" si="22"/>
        <v>0</v>
      </c>
      <c r="M67" s="21">
        <f t="shared" ca="1" si="22"/>
        <v>0</v>
      </c>
      <c r="N67" s="22">
        <f t="shared" ca="1" si="5"/>
        <v>0</v>
      </c>
      <c r="O67" s="21">
        <f t="shared" ca="1" si="25"/>
        <v>0</v>
      </c>
      <c r="P67" s="21">
        <f t="shared" ca="1" si="25"/>
        <v>0</v>
      </c>
      <c r="Q67" s="22">
        <f t="shared" ca="1" si="6"/>
        <v>0</v>
      </c>
      <c r="R67" s="21">
        <f t="shared" ca="1" si="23"/>
        <v>0</v>
      </c>
      <c r="S67" s="21">
        <f t="shared" ca="1" si="23"/>
        <v>0</v>
      </c>
      <c r="T67" s="21">
        <f t="shared" ca="1" si="23"/>
        <v>0</v>
      </c>
      <c r="U67" s="22">
        <f t="shared" ca="1" si="24"/>
        <v>170927703.58000001</v>
      </c>
    </row>
    <row r="68" spans="1:21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21"/>
        <v>0</v>
      </c>
      <c r="E68" s="21">
        <f t="shared" ca="1" si="21"/>
        <v>23120849.494323</v>
      </c>
      <c r="F68" s="21">
        <f t="shared" ca="1" si="21"/>
        <v>0</v>
      </c>
      <c r="G68" s="21">
        <f t="shared" ca="1" si="21"/>
        <v>0</v>
      </c>
      <c r="H68" s="21">
        <f t="shared" ca="1" si="21"/>
        <v>0</v>
      </c>
      <c r="I68" s="21">
        <f t="shared" ca="1" si="21"/>
        <v>0</v>
      </c>
      <c r="J68" s="21">
        <f t="shared" ca="1" si="21"/>
        <v>0</v>
      </c>
      <c r="K68" s="22">
        <f t="shared" ca="1" si="4"/>
        <v>0</v>
      </c>
      <c r="L68" s="21">
        <f t="shared" ca="1" si="22"/>
        <v>0</v>
      </c>
      <c r="M68" s="21">
        <f t="shared" ca="1" si="22"/>
        <v>0</v>
      </c>
      <c r="N68" s="22">
        <f t="shared" ca="1" si="5"/>
        <v>0</v>
      </c>
      <c r="O68" s="21">
        <f t="shared" ca="1" si="25"/>
        <v>0</v>
      </c>
      <c r="P68" s="21">
        <f t="shared" ca="1" si="25"/>
        <v>0</v>
      </c>
      <c r="Q68" s="22">
        <f t="shared" ca="1" si="6"/>
        <v>0</v>
      </c>
      <c r="R68" s="21">
        <f t="shared" ca="1" si="23"/>
        <v>0</v>
      </c>
      <c r="S68" s="21">
        <f t="shared" ca="1" si="23"/>
        <v>0</v>
      </c>
      <c r="T68" s="21">
        <f t="shared" ca="1" si="23"/>
        <v>0</v>
      </c>
      <c r="U68" s="22">
        <f t="shared" ca="1" si="24"/>
        <v>23120849.494323</v>
      </c>
    </row>
    <row r="69" spans="1:21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21"/>
        <v>0</v>
      </c>
      <c r="E69" s="21">
        <f t="shared" ca="1" si="21"/>
        <v>118419013.68999998</v>
      </c>
      <c r="F69" s="21">
        <f t="shared" ca="1" si="21"/>
        <v>0</v>
      </c>
      <c r="G69" s="21">
        <f t="shared" ca="1" si="21"/>
        <v>0</v>
      </c>
      <c r="H69" s="21">
        <f t="shared" ca="1" si="21"/>
        <v>0</v>
      </c>
      <c r="I69" s="21">
        <f t="shared" ca="1" si="21"/>
        <v>0</v>
      </c>
      <c r="J69" s="21">
        <f t="shared" ca="1" si="21"/>
        <v>0</v>
      </c>
      <c r="K69" s="22">
        <f t="shared" ca="1" si="4"/>
        <v>0</v>
      </c>
      <c r="L69" s="21">
        <f t="shared" ca="1" si="22"/>
        <v>0</v>
      </c>
      <c r="M69" s="21">
        <f t="shared" ca="1" si="22"/>
        <v>0</v>
      </c>
      <c r="N69" s="22">
        <f t="shared" ca="1" si="5"/>
        <v>0</v>
      </c>
      <c r="O69" s="21">
        <f t="shared" ca="1" si="25"/>
        <v>0</v>
      </c>
      <c r="P69" s="21">
        <f t="shared" ca="1" si="25"/>
        <v>0</v>
      </c>
      <c r="Q69" s="22">
        <f t="shared" ca="1" si="6"/>
        <v>0</v>
      </c>
      <c r="R69" s="21">
        <f t="shared" ca="1" si="23"/>
        <v>0</v>
      </c>
      <c r="S69" s="21">
        <f t="shared" ca="1" si="23"/>
        <v>0</v>
      </c>
      <c r="T69" s="21">
        <f t="shared" ca="1" si="23"/>
        <v>0</v>
      </c>
      <c r="U69" s="22">
        <f t="shared" ca="1" si="24"/>
        <v>118419013.68999998</v>
      </c>
    </row>
    <row r="70" spans="1:21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21"/>
        <v>0</v>
      </c>
      <c r="E70" s="21">
        <f t="shared" ca="1" si="21"/>
        <v>18730061.4100044</v>
      </c>
      <c r="F70" s="21">
        <f t="shared" ca="1" si="21"/>
        <v>0</v>
      </c>
      <c r="G70" s="21">
        <f t="shared" ca="1" si="21"/>
        <v>0</v>
      </c>
      <c r="H70" s="21">
        <f t="shared" ca="1" si="21"/>
        <v>0</v>
      </c>
      <c r="I70" s="21">
        <f t="shared" ca="1" si="21"/>
        <v>0</v>
      </c>
      <c r="J70" s="21">
        <f t="shared" ca="1" si="21"/>
        <v>0</v>
      </c>
      <c r="K70" s="22">
        <f t="shared" ca="1" si="4"/>
        <v>0</v>
      </c>
      <c r="L70" s="21">
        <f t="shared" ca="1" si="22"/>
        <v>0</v>
      </c>
      <c r="M70" s="21">
        <f t="shared" ca="1" si="22"/>
        <v>0</v>
      </c>
      <c r="N70" s="22">
        <f t="shared" ca="1" si="5"/>
        <v>0</v>
      </c>
      <c r="O70" s="21">
        <f t="shared" ca="1" si="25"/>
        <v>0</v>
      </c>
      <c r="P70" s="21">
        <f t="shared" ca="1" si="25"/>
        <v>0</v>
      </c>
      <c r="Q70" s="22">
        <f t="shared" ca="1" si="6"/>
        <v>0</v>
      </c>
      <c r="R70" s="21">
        <f t="shared" ca="1" si="23"/>
        <v>0</v>
      </c>
      <c r="S70" s="21">
        <f t="shared" ca="1" si="23"/>
        <v>0</v>
      </c>
      <c r="T70" s="21">
        <f t="shared" ca="1" si="23"/>
        <v>0</v>
      </c>
      <c r="U70" s="22">
        <f t="shared" ca="1" si="24"/>
        <v>18730061.4100044</v>
      </c>
    </row>
    <row r="71" spans="1:21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J72" ca="1" si="26">IFERROR(INDIRECT("'"&amp;$B$2&amp;"'!"&amp;ADDRESS(MATCH($B71,INDIRECT("'"&amp;$B$2&amp;"'!$B$1:$B$1095"),0),MATCH(D$5,INDIRECT("'"&amp;$B$2&amp;"'!5:5"),0))),0)</f>
        <v>0</v>
      </c>
      <c r="E71" s="21">
        <f t="shared" ca="1" si="26"/>
        <v>42092502.05999998</v>
      </c>
      <c r="F71" s="21">
        <f t="shared" ca="1" si="26"/>
        <v>0</v>
      </c>
      <c r="G71" s="21">
        <f t="shared" ca="1" si="26"/>
        <v>0</v>
      </c>
      <c r="H71" s="21">
        <f t="shared" ca="1" si="26"/>
        <v>0</v>
      </c>
      <c r="I71" s="21">
        <f t="shared" ca="1" si="26"/>
        <v>0</v>
      </c>
      <c r="J71" s="21">
        <f t="shared" ca="1" si="26"/>
        <v>0</v>
      </c>
      <c r="K71" s="22">
        <f t="shared" ca="1" si="4"/>
        <v>0</v>
      </c>
      <c r="L71" s="21">
        <f t="shared" ca="1" si="22"/>
        <v>0</v>
      </c>
      <c r="M71" s="21">
        <f t="shared" ca="1" si="22"/>
        <v>0</v>
      </c>
      <c r="N71" s="22">
        <f t="shared" ca="1" si="5"/>
        <v>0</v>
      </c>
      <c r="O71" s="21">
        <f t="shared" ca="1" si="25"/>
        <v>0</v>
      </c>
      <c r="P71" s="21">
        <f t="shared" ca="1" si="25"/>
        <v>0</v>
      </c>
      <c r="Q71" s="22">
        <f t="shared" ca="1" si="6"/>
        <v>0</v>
      </c>
      <c r="R71" s="21">
        <f t="shared" ca="1" si="23"/>
        <v>0</v>
      </c>
      <c r="S71" s="21">
        <f t="shared" ca="1" si="23"/>
        <v>0</v>
      </c>
      <c r="T71" s="21">
        <f t="shared" ca="1" si="23"/>
        <v>0</v>
      </c>
      <c r="U71" s="22">
        <f t="shared" ca="1" si="24"/>
        <v>42092502.05999998</v>
      </c>
    </row>
    <row r="72" spans="1:21" ht="13.8" x14ac:dyDescent="0.3">
      <c r="A72" s="64" t="s">
        <v>278</v>
      </c>
      <c r="B72" s="20">
        <v>3018</v>
      </c>
      <c r="C72" s="65" t="s">
        <v>246</v>
      </c>
      <c r="D72" s="21">
        <f t="shared" ca="1" si="26"/>
        <v>0</v>
      </c>
      <c r="E72" s="21">
        <f t="shared" ca="1" si="26"/>
        <v>296042184.66999954</v>
      </c>
      <c r="F72" s="21">
        <f t="shared" ca="1" si="26"/>
        <v>0</v>
      </c>
      <c r="G72" s="21">
        <f t="shared" ca="1" si="26"/>
        <v>0</v>
      </c>
      <c r="H72" s="21">
        <f t="shared" ca="1" si="26"/>
        <v>0</v>
      </c>
      <c r="I72" s="21">
        <f t="shared" ca="1" si="26"/>
        <v>0</v>
      </c>
      <c r="J72" s="21">
        <f t="shared" ca="1" si="26"/>
        <v>0</v>
      </c>
      <c r="K72" s="22">
        <f t="shared" ref="K72" ca="1" si="27">L72+M72+N72+Q72</f>
        <v>0</v>
      </c>
      <c r="L72" s="21">
        <f t="shared" ca="1" si="22"/>
        <v>0</v>
      </c>
      <c r="M72" s="21">
        <f t="shared" ca="1" si="22"/>
        <v>0</v>
      </c>
      <c r="N72" s="22">
        <f t="shared" ref="N72" ca="1" si="28">+O72+P72</f>
        <v>0</v>
      </c>
      <c r="O72" s="21">
        <f t="shared" ca="1" si="25"/>
        <v>0</v>
      </c>
      <c r="P72" s="21">
        <f t="shared" ca="1" si="25"/>
        <v>0</v>
      </c>
      <c r="Q72" s="22">
        <f t="shared" ref="Q72" ca="1" si="29">+R72+S72</f>
        <v>0</v>
      </c>
      <c r="R72" s="21">
        <f t="shared" ca="1" si="23"/>
        <v>0</v>
      </c>
      <c r="S72" s="21">
        <f t="shared" ca="1" si="23"/>
        <v>0</v>
      </c>
      <c r="T72" s="21">
        <f t="shared" ca="1" si="23"/>
        <v>0</v>
      </c>
      <c r="U72" s="22">
        <f t="shared" ca="1" si="24"/>
        <v>296042184.66999954</v>
      </c>
    </row>
    <row r="73" spans="1:21" ht="13.8" x14ac:dyDescent="0.3">
      <c r="A73" s="66" t="s">
        <v>280</v>
      </c>
      <c r="B73" s="55">
        <v>9000</v>
      </c>
      <c r="C73" s="65" t="s">
        <v>281</v>
      </c>
      <c r="D73" s="56">
        <f t="shared" ref="D73:U73" ca="1" si="30">SUMIF($C$7:$C$72,"HD",D$7:D$72)</f>
        <v>0</v>
      </c>
      <c r="E73" s="56">
        <f t="shared" ca="1" si="30"/>
        <v>0</v>
      </c>
      <c r="F73" s="56">
        <f t="shared" ca="1" si="30"/>
        <v>0</v>
      </c>
      <c r="G73" s="56">
        <f t="shared" ca="1" si="30"/>
        <v>0</v>
      </c>
      <c r="H73" s="56">
        <f t="shared" ca="1" si="30"/>
        <v>0</v>
      </c>
      <c r="I73" s="56">
        <f t="shared" ca="1" si="30"/>
        <v>0</v>
      </c>
      <c r="J73" s="56">
        <f t="shared" ca="1" si="30"/>
        <v>0</v>
      </c>
      <c r="K73" s="56">
        <f t="shared" ca="1" si="30"/>
        <v>0</v>
      </c>
      <c r="L73" s="56">
        <f t="shared" ca="1" si="30"/>
        <v>0</v>
      </c>
      <c r="M73" s="56">
        <f t="shared" ca="1" si="30"/>
        <v>0</v>
      </c>
      <c r="N73" s="56">
        <f t="shared" ca="1" si="30"/>
        <v>0</v>
      </c>
      <c r="O73" s="56">
        <f t="shared" ca="1" si="30"/>
        <v>0</v>
      </c>
      <c r="P73" s="56">
        <f t="shared" ca="1" si="30"/>
        <v>0</v>
      </c>
      <c r="Q73" s="56">
        <f t="shared" ca="1" si="30"/>
        <v>0</v>
      </c>
      <c r="R73" s="56">
        <f t="shared" ca="1" si="30"/>
        <v>0</v>
      </c>
      <c r="S73" s="56">
        <f t="shared" ca="1" si="30"/>
        <v>0</v>
      </c>
      <c r="T73" s="56">
        <f t="shared" ca="1" si="30"/>
        <v>0</v>
      </c>
      <c r="U73" s="56">
        <f t="shared" ca="1" si="30"/>
        <v>0</v>
      </c>
    </row>
    <row r="74" spans="1:21" ht="13.8" x14ac:dyDescent="0.3">
      <c r="A74" s="66" t="s">
        <v>283</v>
      </c>
      <c r="B74" s="55">
        <v>9001</v>
      </c>
      <c r="C74" s="65" t="s">
        <v>284</v>
      </c>
      <c r="D74" s="56">
        <f t="shared" ref="D74:U74" ca="1" si="31">SUMIF($C$7:$C$72,"H",D$7:D$72)+SUMIF($C$7:$C$72,"E",D$7:D$72)</f>
        <v>16648851.399999999</v>
      </c>
      <c r="E74" s="56">
        <f t="shared" ca="1" si="31"/>
        <v>14644417696.114521</v>
      </c>
      <c r="F74" s="56">
        <f t="shared" ca="1" si="31"/>
        <v>0</v>
      </c>
      <c r="G74" s="56">
        <f t="shared" ca="1" si="31"/>
        <v>0</v>
      </c>
      <c r="H74" s="56">
        <f t="shared" ca="1" si="31"/>
        <v>0</v>
      </c>
      <c r="I74" s="56">
        <f t="shared" ca="1" si="31"/>
        <v>0</v>
      </c>
      <c r="J74" s="56">
        <f t="shared" ca="1" si="31"/>
        <v>0</v>
      </c>
      <c r="K74" s="56">
        <f t="shared" ca="1" si="31"/>
        <v>0</v>
      </c>
      <c r="L74" s="56">
        <f t="shared" ca="1" si="31"/>
        <v>0</v>
      </c>
      <c r="M74" s="56">
        <f t="shared" ca="1" si="31"/>
        <v>0</v>
      </c>
      <c r="N74" s="56">
        <f t="shared" ca="1" si="31"/>
        <v>0</v>
      </c>
      <c r="O74" s="56">
        <f t="shared" ca="1" si="31"/>
        <v>0</v>
      </c>
      <c r="P74" s="56">
        <f t="shared" ca="1" si="31"/>
        <v>0</v>
      </c>
      <c r="Q74" s="56">
        <f t="shared" ca="1" si="31"/>
        <v>0</v>
      </c>
      <c r="R74" s="56">
        <f t="shared" ca="1" si="31"/>
        <v>0</v>
      </c>
      <c r="S74" s="56">
        <f t="shared" ca="1" si="31"/>
        <v>0</v>
      </c>
      <c r="T74" s="56">
        <f t="shared" ca="1" si="31"/>
        <v>0</v>
      </c>
      <c r="U74" s="56">
        <f t="shared" ca="1" si="31"/>
        <v>14661066547.514521</v>
      </c>
    </row>
    <row r="75" spans="1:21" ht="13.8" x14ac:dyDescent="0.3">
      <c r="A75" s="66" t="s">
        <v>286</v>
      </c>
      <c r="B75" s="55">
        <v>9003</v>
      </c>
      <c r="C75" s="65" t="s">
        <v>287</v>
      </c>
      <c r="D75" s="56">
        <f t="shared" ref="D75:U75" ca="1" si="32">D73+D74</f>
        <v>16648851.399999999</v>
      </c>
      <c r="E75" s="56">
        <f t="shared" ca="1" si="32"/>
        <v>14644417696.114521</v>
      </c>
      <c r="F75" s="56">
        <f t="shared" ca="1" si="32"/>
        <v>0</v>
      </c>
      <c r="G75" s="56">
        <f t="shared" ca="1" si="32"/>
        <v>0</v>
      </c>
      <c r="H75" s="56">
        <f t="shared" ca="1" si="32"/>
        <v>0</v>
      </c>
      <c r="I75" s="56">
        <f t="shared" ca="1" si="32"/>
        <v>0</v>
      </c>
      <c r="J75" s="56">
        <f t="shared" ca="1" si="32"/>
        <v>0</v>
      </c>
      <c r="K75" s="56">
        <f t="shared" ca="1" si="32"/>
        <v>0</v>
      </c>
      <c r="L75" s="56">
        <f t="shared" ca="1" si="32"/>
        <v>0</v>
      </c>
      <c r="M75" s="56">
        <f t="shared" ca="1" si="32"/>
        <v>0</v>
      </c>
      <c r="N75" s="56">
        <f t="shared" ca="1" si="32"/>
        <v>0</v>
      </c>
      <c r="O75" s="56">
        <f t="shared" ca="1" si="32"/>
        <v>0</v>
      </c>
      <c r="P75" s="56">
        <f t="shared" ca="1" si="32"/>
        <v>0</v>
      </c>
      <c r="Q75" s="56">
        <f t="shared" ca="1" si="32"/>
        <v>0</v>
      </c>
      <c r="R75" s="56">
        <f t="shared" ca="1" si="32"/>
        <v>0</v>
      </c>
      <c r="S75" s="56">
        <f t="shared" ca="1" si="32"/>
        <v>0</v>
      </c>
      <c r="T75" s="56">
        <f t="shared" ca="1" si="32"/>
        <v>0</v>
      </c>
      <c r="U75" s="56">
        <f t="shared" ca="1" si="32"/>
        <v>14661066547.514521</v>
      </c>
    </row>
  </sheetData>
  <mergeCells count="1">
    <mergeCell ref="E2:G2"/>
  </mergeCells>
  <dataValidations count="1">
    <dataValidation type="list" allowBlank="1" showInputMessage="1" showErrorMessage="1" sqref="B2" xr:uid="{B380275D-F66E-4013-8A58-F5C3F7761C8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1FD3F-3CA6-4765-B67E-AD71BB750CF5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9" width="15.6640625" style="3" customWidth="1"/>
    <col min="10" max="10" width="4" style="3" customWidth="1"/>
    <col min="11" max="16384" width="9.109375" style="3"/>
  </cols>
  <sheetData>
    <row r="1" spans="1:9" ht="15" customHeight="1" x14ac:dyDescent="0.3">
      <c r="A1" s="1" t="s">
        <v>0</v>
      </c>
      <c r="B1" s="2"/>
      <c r="C1" s="2"/>
    </row>
    <row r="2" spans="1:9" ht="15" customHeight="1" x14ac:dyDescent="0.3">
      <c r="A2" s="1" t="s">
        <v>316</v>
      </c>
      <c r="B2" s="68" t="s">
        <v>8</v>
      </c>
      <c r="C2" s="2"/>
      <c r="E2" s="81" t="s">
        <v>1</v>
      </c>
      <c r="F2" s="82"/>
      <c r="G2" s="83"/>
      <c r="H2" s="5"/>
    </row>
    <row r="3" spans="1:9" ht="15" customHeight="1" x14ac:dyDescent="0.3">
      <c r="A3" s="4" t="s">
        <v>354</v>
      </c>
      <c r="B3" s="2"/>
      <c r="C3" s="2"/>
    </row>
    <row r="4" spans="1:9" ht="22.5" customHeight="1" x14ac:dyDescent="0.25"/>
    <row r="5" spans="1:9" ht="22.5" customHeight="1" x14ac:dyDescent="0.25">
      <c r="D5" s="10">
        <v>704</v>
      </c>
      <c r="E5" s="10">
        <v>718</v>
      </c>
      <c r="F5" s="10">
        <v>729</v>
      </c>
      <c r="G5" s="10">
        <v>750</v>
      </c>
      <c r="H5" s="10">
        <v>751</v>
      </c>
      <c r="I5" s="69"/>
    </row>
    <row r="6" spans="1:9" ht="79.5" customHeight="1" x14ac:dyDescent="0.25">
      <c r="A6" s="63" t="s">
        <v>142</v>
      </c>
      <c r="B6" s="63" t="s">
        <v>143</v>
      </c>
      <c r="C6" s="63" t="s">
        <v>144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69" t="s">
        <v>317</v>
      </c>
    </row>
    <row r="7" spans="1:9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H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1412873.29</v>
      </c>
      <c r="H7" s="21">
        <f t="shared" ca="1" si="0"/>
        <v>0</v>
      </c>
      <c r="I7" s="22">
        <f ca="1">+SUM(D7:H7)</f>
        <v>1412873.29</v>
      </c>
    </row>
    <row r="8" spans="1:9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74800</v>
      </c>
      <c r="E8" s="21">
        <f t="shared" ca="1" si="0"/>
        <v>5596</v>
      </c>
      <c r="F8" s="21">
        <f t="shared" ca="1" si="0"/>
        <v>0</v>
      </c>
      <c r="G8" s="21">
        <f t="shared" ca="1" si="0"/>
        <v>3967753.0300000012</v>
      </c>
      <c r="H8" s="21">
        <f t="shared" ca="1" si="0"/>
        <v>0</v>
      </c>
      <c r="I8" s="22">
        <f t="shared" ref="I8:I18" ca="1" si="1">+SUM(D8:H8)</f>
        <v>4048149.0300000012</v>
      </c>
    </row>
    <row r="9" spans="1:9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3930382.9500000007</v>
      </c>
      <c r="H9" s="21">
        <f t="shared" ca="1" si="0"/>
        <v>0</v>
      </c>
      <c r="I9" s="22">
        <f t="shared" ca="1" si="1"/>
        <v>3930382.9500000007</v>
      </c>
    </row>
    <row r="10" spans="1:9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3765140</v>
      </c>
      <c r="G10" s="21">
        <f t="shared" ca="1" si="0"/>
        <v>50218195.689999692</v>
      </c>
      <c r="H10" s="21">
        <f t="shared" ca="1" si="0"/>
        <v>0</v>
      </c>
      <c r="I10" s="22">
        <f t="shared" ca="1" si="1"/>
        <v>53983335.689999692</v>
      </c>
    </row>
    <row r="11" spans="1:9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474214.76</v>
      </c>
      <c r="H11" s="21">
        <f t="shared" ca="1" si="0"/>
        <v>0</v>
      </c>
      <c r="I11" s="22">
        <f t="shared" ca="1" si="1"/>
        <v>474214.76</v>
      </c>
    </row>
    <row r="12" spans="1:9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2">
        <f t="shared" ca="1" si="1"/>
        <v>0</v>
      </c>
    </row>
    <row r="13" spans="1:9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99684</v>
      </c>
      <c r="F13" s="21">
        <f t="shared" ca="1" si="0"/>
        <v>0</v>
      </c>
      <c r="G13" s="21">
        <f t="shared" ca="1" si="0"/>
        <v>6609.6</v>
      </c>
      <c r="H13" s="21">
        <f t="shared" ca="1" si="0"/>
        <v>0</v>
      </c>
      <c r="I13" s="22">
        <f t="shared" ca="1" si="1"/>
        <v>106293.6</v>
      </c>
    </row>
    <row r="14" spans="1:9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138658.03</v>
      </c>
      <c r="H14" s="21">
        <f t="shared" ca="1" si="0"/>
        <v>0</v>
      </c>
      <c r="I14" s="22">
        <f t="shared" ca="1" si="1"/>
        <v>138658.03</v>
      </c>
    </row>
    <row r="15" spans="1:9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2">
        <f t="shared" ca="1" si="1"/>
        <v>0</v>
      </c>
    </row>
    <row r="16" spans="1:9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2">
        <f t="shared" ca="1" si="1"/>
        <v>0</v>
      </c>
    </row>
    <row r="17" spans="1:9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5319.07</v>
      </c>
      <c r="H17" s="21">
        <f t="shared" ca="1" si="0"/>
        <v>0</v>
      </c>
      <c r="I17" s="22">
        <f t="shared" ca="1" si="1"/>
        <v>5319.07</v>
      </c>
    </row>
    <row r="18" spans="1:9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2438.2837</v>
      </c>
      <c r="H18" s="21">
        <f t="shared" ca="1" si="0"/>
        <v>0</v>
      </c>
      <c r="I18" s="22">
        <f t="shared" ca="1" si="1"/>
        <v>2438.2837</v>
      </c>
    </row>
    <row r="19" spans="1:9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2">
        <f t="shared" ref="I19:I24" ca="1" si="2">+SUM(D19:H19)</f>
        <v>0</v>
      </c>
    </row>
    <row r="20" spans="1:9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261902.21999999997</v>
      </c>
      <c r="H20" s="21">
        <f t="shared" ca="1" si="0"/>
        <v>0</v>
      </c>
      <c r="I20" s="22">
        <f t="shared" ca="1" si="2"/>
        <v>261902.21999999997</v>
      </c>
    </row>
    <row r="21" spans="1:9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1796167.94</v>
      </c>
      <c r="H21" s="21">
        <f t="shared" ca="1" si="0"/>
        <v>0</v>
      </c>
      <c r="I21" s="22">
        <f t="shared" ca="1" si="2"/>
        <v>1796167.94</v>
      </c>
    </row>
    <row r="22" spans="1:9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2624502.71</v>
      </c>
      <c r="F22" s="21">
        <f t="shared" ca="1" si="0"/>
        <v>18341674.699999999</v>
      </c>
      <c r="G22" s="21">
        <f t="shared" ca="1" si="0"/>
        <v>27231227.390000001</v>
      </c>
      <c r="H22" s="21">
        <f t="shared" ca="1" si="0"/>
        <v>0</v>
      </c>
      <c r="I22" s="22">
        <f t="shared" ca="1" si="2"/>
        <v>48197404.799999997</v>
      </c>
    </row>
    <row r="23" spans="1:9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H38" ca="1" si="3">IFERROR(INDIRECT("'"&amp;$B$2&amp;"'!"&amp;ADDRESS(MATCH($B23,INDIRECT("'"&amp;$B$2&amp;"'!$B$1:$B$1095"),0),MATCH(D$5,INDIRECT("'"&amp;$B$2&amp;"'!5:5"),0))),0)</f>
        <v>0</v>
      </c>
      <c r="E23" s="21">
        <f t="shared" ca="1" si="3"/>
        <v>0</v>
      </c>
      <c r="F23" s="21">
        <f t="shared" ca="1" si="3"/>
        <v>0</v>
      </c>
      <c r="G23" s="21">
        <f t="shared" ca="1" si="3"/>
        <v>2389576.2799999998</v>
      </c>
      <c r="H23" s="21">
        <f t="shared" ca="1" si="3"/>
        <v>0</v>
      </c>
      <c r="I23" s="22">
        <f t="shared" ca="1" si="2"/>
        <v>2389576.2799999998</v>
      </c>
    </row>
    <row r="24" spans="1:9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100480.47</v>
      </c>
      <c r="E24" s="21">
        <f t="shared" ca="1" si="3"/>
        <v>0</v>
      </c>
      <c r="F24" s="21">
        <f t="shared" ca="1" si="3"/>
        <v>0</v>
      </c>
      <c r="G24" s="21">
        <f t="shared" ca="1" si="3"/>
        <v>5377642.5000000102</v>
      </c>
      <c r="H24" s="21">
        <f t="shared" ca="1" si="3"/>
        <v>0</v>
      </c>
      <c r="I24" s="22">
        <f t="shared" ca="1" si="2"/>
        <v>5478122.97000001</v>
      </c>
    </row>
    <row r="25" spans="1:9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2485.4300000000003</v>
      </c>
      <c r="H25" s="21">
        <f t="shared" ca="1" si="3"/>
        <v>0</v>
      </c>
      <c r="I25" s="22">
        <f t="shared" ref="I25:I36" ca="1" si="4">+SUM(D25:H25)</f>
        <v>2485.4300000000003</v>
      </c>
    </row>
    <row r="26" spans="1:9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151649.42120514152</v>
      </c>
      <c r="H26" s="21">
        <f t="shared" ca="1" si="3"/>
        <v>0</v>
      </c>
      <c r="I26" s="22">
        <f t="shared" ca="1" si="4"/>
        <v>151649.42120514152</v>
      </c>
    </row>
    <row r="27" spans="1:9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0</v>
      </c>
      <c r="E27" s="21">
        <f t="shared" ca="1" si="3"/>
        <v>0</v>
      </c>
      <c r="F27" s="21">
        <f t="shared" ca="1" si="3"/>
        <v>0</v>
      </c>
      <c r="G27" s="21">
        <f t="shared" ca="1" si="3"/>
        <v>412728.99</v>
      </c>
      <c r="H27" s="21">
        <f t="shared" ca="1" si="3"/>
        <v>96</v>
      </c>
      <c r="I27" s="22">
        <f t="shared" ca="1" si="4"/>
        <v>412824.99</v>
      </c>
    </row>
    <row r="28" spans="1:9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607.09</v>
      </c>
      <c r="H28" s="21">
        <f t="shared" ca="1" si="3"/>
        <v>0</v>
      </c>
      <c r="I28" s="22">
        <f t="shared" ca="1" si="4"/>
        <v>607.09</v>
      </c>
    </row>
    <row r="29" spans="1:9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6113945.9000000004</v>
      </c>
      <c r="H29" s="21">
        <f t="shared" ca="1" si="3"/>
        <v>0</v>
      </c>
      <c r="I29" s="22">
        <f t="shared" ca="1" si="4"/>
        <v>6113945.9000000004</v>
      </c>
    </row>
    <row r="30" spans="1:9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-4461.5100000000184</v>
      </c>
      <c r="H30" s="21">
        <f t="shared" ca="1" si="3"/>
        <v>0</v>
      </c>
      <c r="I30" s="22">
        <f t="shared" ca="1" si="4"/>
        <v>-4461.5100000000184</v>
      </c>
    </row>
    <row r="31" spans="1:9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28872.980060000002</v>
      </c>
      <c r="H31" s="21">
        <f t="shared" ca="1" si="3"/>
        <v>0</v>
      </c>
      <c r="I31" s="22">
        <f t="shared" ca="1" si="4"/>
        <v>28872.980060000002</v>
      </c>
    </row>
    <row r="32" spans="1:9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0</v>
      </c>
      <c r="E32" s="21">
        <f t="shared" ca="1" si="3"/>
        <v>13975</v>
      </c>
      <c r="F32" s="21">
        <f t="shared" ca="1" si="3"/>
        <v>0</v>
      </c>
      <c r="G32" s="21">
        <f t="shared" ca="1" si="3"/>
        <v>-20698.230000000003</v>
      </c>
      <c r="H32" s="21">
        <f t="shared" ca="1" si="3"/>
        <v>0</v>
      </c>
      <c r="I32" s="22">
        <f t="shared" ca="1" si="4"/>
        <v>-6723.2300000000032</v>
      </c>
    </row>
    <row r="33" spans="1:9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8706.5999999999967</v>
      </c>
      <c r="H33" s="21">
        <f t="shared" ca="1" si="3"/>
        <v>0</v>
      </c>
      <c r="I33" s="22">
        <f t="shared" ca="1" si="4"/>
        <v>8706.5999999999967</v>
      </c>
    </row>
    <row r="34" spans="1:9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0</v>
      </c>
      <c r="E34" s="21">
        <f t="shared" ca="1" si="3"/>
        <v>0</v>
      </c>
      <c r="F34" s="21">
        <f t="shared" ca="1" si="3"/>
        <v>0</v>
      </c>
      <c r="G34" s="21">
        <f t="shared" ca="1" si="3"/>
        <v>2091539.9052000113</v>
      </c>
      <c r="H34" s="21">
        <f t="shared" ca="1" si="3"/>
        <v>0</v>
      </c>
      <c r="I34" s="22">
        <f t="shared" ca="1" si="4"/>
        <v>2091539.9052000113</v>
      </c>
    </row>
    <row r="35" spans="1:9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555510</v>
      </c>
      <c r="H35" s="21">
        <f t="shared" ca="1" si="3"/>
        <v>0</v>
      </c>
      <c r="I35" s="22">
        <f t="shared" ca="1" si="4"/>
        <v>555510</v>
      </c>
    </row>
    <row r="36" spans="1:9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2">
        <f t="shared" ca="1" si="4"/>
        <v>0</v>
      </c>
    </row>
    <row r="37" spans="1:9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229810.36</v>
      </c>
      <c r="H37" s="21">
        <f t="shared" ca="1" si="3"/>
        <v>0</v>
      </c>
      <c r="I37" s="22">
        <f t="shared" ref="I37:I44" ca="1" si="5">+SUM(D37:H37)</f>
        <v>229810.36</v>
      </c>
    </row>
    <row r="38" spans="1:9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1889.25</v>
      </c>
      <c r="H38" s="21">
        <f t="shared" ca="1" si="3"/>
        <v>0</v>
      </c>
      <c r="I38" s="22">
        <f t="shared" ca="1" si="5"/>
        <v>1889.25</v>
      </c>
    </row>
    <row r="39" spans="1:9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H54" ca="1" si="6">IFERROR(INDIRECT("'"&amp;$B$2&amp;"'!"&amp;ADDRESS(MATCH($B39,INDIRECT("'"&amp;$B$2&amp;"'!$B$1:$B$1095"),0),MATCH(D$5,INDIRECT("'"&amp;$B$2&amp;"'!5:5"),0))),0)</f>
        <v>0</v>
      </c>
      <c r="E39" s="21">
        <f t="shared" ca="1" si="6"/>
        <v>0</v>
      </c>
      <c r="F39" s="21">
        <f t="shared" ca="1" si="6"/>
        <v>0</v>
      </c>
      <c r="G39" s="21">
        <f t="shared" ca="1" si="6"/>
        <v>13868.09</v>
      </c>
      <c r="H39" s="21">
        <f t="shared" ca="1" si="6"/>
        <v>0</v>
      </c>
      <c r="I39" s="22">
        <f t="shared" ca="1" si="5"/>
        <v>13868.09</v>
      </c>
    </row>
    <row r="40" spans="1:9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0</v>
      </c>
      <c r="E40" s="21">
        <f t="shared" ca="1" si="6"/>
        <v>0</v>
      </c>
      <c r="F40" s="21">
        <f t="shared" ca="1" si="6"/>
        <v>0</v>
      </c>
      <c r="G40" s="21">
        <f t="shared" ca="1" si="6"/>
        <v>15136.49</v>
      </c>
      <c r="H40" s="21">
        <f t="shared" ca="1" si="6"/>
        <v>0</v>
      </c>
      <c r="I40" s="22">
        <f t="shared" ca="1" si="5"/>
        <v>15136.49</v>
      </c>
    </row>
    <row r="41" spans="1:9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6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162017.36999999979</v>
      </c>
      <c r="H41" s="21">
        <f t="shared" ca="1" si="6"/>
        <v>0</v>
      </c>
      <c r="I41" s="22">
        <f t="shared" ref="I41" ca="1" si="7">+SUM(D41:H41)</f>
        <v>162017.36999999979</v>
      </c>
    </row>
    <row r="42" spans="1:9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6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267691.42999999993</v>
      </c>
      <c r="H42" s="21">
        <f t="shared" ca="1" si="6"/>
        <v>0</v>
      </c>
      <c r="I42" s="22">
        <f t="shared" ca="1" si="5"/>
        <v>267691.42999999993</v>
      </c>
    </row>
    <row r="43" spans="1:9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6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2">
        <f t="shared" ca="1" si="5"/>
        <v>0</v>
      </c>
    </row>
    <row r="44" spans="1:9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6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10672.7</v>
      </c>
      <c r="H44" s="21">
        <f t="shared" ca="1" si="6"/>
        <v>0</v>
      </c>
      <c r="I44" s="22">
        <f t="shared" ca="1" si="5"/>
        <v>10672.7</v>
      </c>
    </row>
    <row r="45" spans="1:9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2">
        <f t="shared" ref="I45:I57" ca="1" si="8">+SUM(D45:H45)</f>
        <v>0</v>
      </c>
    </row>
    <row r="46" spans="1:9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2">
        <f t="shared" ca="1" si="8"/>
        <v>0</v>
      </c>
    </row>
    <row r="47" spans="1:9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2">
        <f t="shared" ca="1" si="8"/>
        <v>0</v>
      </c>
    </row>
    <row r="48" spans="1:9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6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-36</v>
      </c>
      <c r="H48" s="21">
        <f t="shared" ca="1" si="6"/>
        <v>0</v>
      </c>
      <c r="I48" s="22">
        <f t="shared" ca="1" si="8"/>
        <v>-36</v>
      </c>
    </row>
    <row r="49" spans="1:9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6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69265.960000000006</v>
      </c>
      <c r="H49" s="21">
        <f t="shared" ca="1" si="6"/>
        <v>0</v>
      </c>
      <c r="I49" s="22">
        <f t="shared" ref="I49" ca="1" si="9">+SUM(D49:H49)</f>
        <v>69265.960000000006</v>
      </c>
    </row>
    <row r="50" spans="1:9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15208357.920000002</v>
      </c>
      <c r="H50" s="21">
        <f t="shared" ca="1" si="6"/>
        <v>0</v>
      </c>
      <c r="I50" s="22">
        <f t="shared" ref="I50:I52" ca="1" si="10">+SUM(D50:H50)</f>
        <v>15208357.920000002</v>
      </c>
    </row>
    <row r="51" spans="1:9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2">
        <f t="shared" ca="1" si="10"/>
        <v>0</v>
      </c>
    </row>
    <row r="52" spans="1:9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2">
        <f t="shared" ca="1" si="10"/>
        <v>0</v>
      </c>
    </row>
    <row r="53" spans="1:9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2">
        <f t="shared" ca="1" si="8"/>
        <v>0</v>
      </c>
    </row>
    <row r="54" spans="1:9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2599639.0299999714</v>
      </c>
      <c r="H54" s="21">
        <f t="shared" ca="1" si="6"/>
        <v>0</v>
      </c>
      <c r="I54" s="22">
        <f t="shared" ca="1" si="8"/>
        <v>2599639.0299999714</v>
      </c>
    </row>
    <row r="55" spans="1:9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H70" ca="1" si="11">IFERROR(INDIRECT("'"&amp;$B$2&amp;"'!"&amp;ADDRESS(MATCH($B55,INDIRECT("'"&amp;$B$2&amp;"'!$B$1:$B$1095"),0),MATCH(D$5,INDIRECT("'"&amp;$B$2&amp;"'!5:5"),0))),0)</f>
        <v>0</v>
      </c>
      <c r="E55" s="21">
        <f t="shared" ca="1" si="11"/>
        <v>0</v>
      </c>
      <c r="F55" s="21">
        <f t="shared" ca="1" si="11"/>
        <v>0</v>
      </c>
      <c r="G55" s="21">
        <f t="shared" ca="1" si="11"/>
        <v>375329.45999999734</v>
      </c>
      <c r="H55" s="21">
        <f t="shared" ca="1" si="11"/>
        <v>0</v>
      </c>
      <c r="I55" s="22">
        <f t="shared" ca="1" si="8"/>
        <v>375329.45999999734</v>
      </c>
    </row>
    <row r="56" spans="1:9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11"/>
        <v>0</v>
      </c>
      <c r="E56" s="21">
        <f t="shared" ca="1" si="11"/>
        <v>0</v>
      </c>
      <c r="F56" s="21">
        <f t="shared" ca="1" si="11"/>
        <v>0</v>
      </c>
      <c r="G56" s="21">
        <f t="shared" ca="1" si="11"/>
        <v>76.19</v>
      </c>
      <c r="H56" s="21">
        <f t="shared" ca="1" si="11"/>
        <v>0</v>
      </c>
      <c r="I56" s="22">
        <f t="shared" ca="1" si="8"/>
        <v>76.19</v>
      </c>
    </row>
    <row r="57" spans="1:9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11"/>
        <v>0</v>
      </c>
      <c r="E57" s="21">
        <f t="shared" ca="1" si="11"/>
        <v>0</v>
      </c>
      <c r="F57" s="21">
        <f t="shared" ca="1" si="11"/>
        <v>0</v>
      </c>
      <c r="G57" s="21">
        <f t="shared" ca="1" si="11"/>
        <v>0</v>
      </c>
      <c r="H57" s="21">
        <f t="shared" ca="1" si="11"/>
        <v>0</v>
      </c>
      <c r="I57" s="22">
        <f t="shared" ca="1" si="8"/>
        <v>0</v>
      </c>
    </row>
    <row r="58" spans="1:9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11"/>
        <v>0</v>
      </c>
      <c r="E58" s="21">
        <f t="shared" ca="1" si="11"/>
        <v>0</v>
      </c>
      <c r="F58" s="21">
        <f t="shared" ca="1" si="11"/>
        <v>0</v>
      </c>
      <c r="G58" s="21">
        <f t="shared" ca="1" si="11"/>
        <v>0</v>
      </c>
      <c r="H58" s="21">
        <f t="shared" ca="1" si="11"/>
        <v>0</v>
      </c>
      <c r="I58" s="22">
        <f t="shared" ref="I58" ca="1" si="12">+SUM(D58:H58)</f>
        <v>0</v>
      </c>
    </row>
    <row r="59" spans="1:9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11"/>
        <v>0</v>
      </c>
      <c r="E59" s="21">
        <f t="shared" ca="1" si="11"/>
        <v>0</v>
      </c>
      <c r="F59" s="21">
        <f t="shared" ca="1" si="11"/>
        <v>0</v>
      </c>
      <c r="G59" s="21">
        <f t="shared" ca="1" si="11"/>
        <v>0</v>
      </c>
      <c r="H59" s="21">
        <f t="shared" ca="1" si="11"/>
        <v>0</v>
      </c>
      <c r="I59" s="22">
        <f t="shared" ref="I59:I75" ca="1" si="13">+SUM(D59:H59)</f>
        <v>0</v>
      </c>
    </row>
    <row r="60" spans="1:9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11"/>
        <v>0</v>
      </c>
      <c r="E60" s="21">
        <f t="shared" ca="1" si="11"/>
        <v>0</v>
      </c>
      <c r="F60" s="21">
        <f t="shared" ca="1" si="11"/>
        <v>0</v>
      </c>
      <c r="G60" s="21">
        <f t="shared" ca="1" si="11"/>
        <v>1034085.16</v>
      </c>
      <c r="H60" s="21">
        <f t="shared" ca="1" si="11"/>
        <v>0</v>
      </c>
      <c r="I60" s="22">
        <f t="shared" ca="1" si="13"/>
        <v>1034085.16</v>
      </c>
    </row>
    <row r="61" spans="1:9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11"/>
        <v>0</v>
      </c>
      <c r="E61" s="21">
        <f t="shared" ca="1" si="11"/>
        <v>0</v>
      </c>
      <c r="F61" s="21">
        <f t="shared" ca="1" si="11"/>
        <v>0</v>
      </c>
      <c r="G61" s="21">
        <f t="shared" ca="1" si="11"/>
        <v>2098.1999999999998</v>
      </c>
      <c r="H61" s="21">
        <f t="shared" ca="1" si="11"/>
        <v>0</v>
      </c>
      <c r="I61" s="22">
        <f t="shared" ca="1" si="13"/>
        <v>2098.1999999999998</v>
      </c>
    </row>
    <row r="62" spans="1:9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11"/>
        <v>0</v>
      </c>
      <c r="E62" s="21">
        <f t="shared" ca="1" si="11"/>
        <v>0</v>
      </c>
      <c r="F62" s="21">
        <f t="shared" ca="1" si="11"/>
        <v>0</v>
      </c>
      <c r="G62" s="21">
        <f t="shared" ca="1" si="11"/>
        <v>322410.45999999985</v>
      </c>
      <c r="H62" s="21">
        <f t="shared" ca="1" si="11"/>
        <v>0</v>
      </c>
      <c r="I62" s="22">
        <f t="shared" ca="1" si="13"/>
        <v>322410.45999999985</v>
      </c>
    </row>
    <row r="63" spans="1:9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11"/>
        <v>0</v>
      </c>
      <c r="E63" s="21">
        <f t="shared" ca="1" si="11"/>
        <v>0</v>
      </c>
      <c r="F63" s="21">
        <f t="shared" ca="1" si="11"/>
        <v>0</v>
      </c>
      <c r="G63" s="21">
        <f t="shared" ca="1" si="11"/>
        <v>0</v>
      </c>
      <c r="H63" s="21">
        <f t="shared" ca="1" si="11"/>
        <v>0</v>
      </c>
      <c r="I63" s="22">
        <f t="shared" ca="1" si="13"/>
        <v>0</v>
      </c>
    </row>
    <row r="64" spans="1:9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11"/>
        <v>0</v>
      </c>
      <c r="E64" s="21">
        <f t="shared" ca="1" si="11"/>
        <v>0</v>
      </c>
      <c r="F64" s="21">
        <f t="shared" ca="1" si="11"/>
        <v>0</v>
      </c>
      <c r="G64" s="21">
        <f t="shared" ca="1" si="11"/>
        <v>5326509.99</v>
      </c>
      <c r="H64" s="21">
        <f t="shared" ca="1" si="11"/>
        <v>0</v>
      </c>
      <c r="I64" s="22">
        <f t="shared" ca="1" si="13"/>
        <v>5326509.99</v>
      </c>
    </row>
    <row r="65" spans="1:9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11"/>
        <v>0</v>
      </c>
      <c r="E65" s="21">
        <f t="shared" ca="1" si="11"/>
        <v>0</v>
      </c>
      <c r="F65" s="21">
        <f t="shared" ca="1" si="11"/>
        <v>0</v>
      </c>
      <c r="G65" s="21">
        <f t="shared" ca="1" si="11"/>
        <v>232335.57</v>
      </c>
      <c r="H65" s="21">
        <f t="shared" ca="1" si="11"/>
        <v>0</v>
      </c>
      <c r="I65" s="22">
        <f t="shared" ca="1" si="13"/>
        <v>232335.57</v>
      </c>
    </row>
    <row r="66" spans="1:9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11"/>
        <v>0</v>
      </c>
      <c r="E66" s="21">
        <f t="shared" ca="1" si="11"/>
        <v>0</v>
      </c>
      <c r="F66" s="21">
        <f t="shared" ca="1" si="11"/>
        <v>0</v>
      </c>
      <c r="G66" s="21">
        <f t="shared" ca="1" si="11"/>
        <v>682265.96</v>
      </c>
      <c r="H66" s="21">
        <f t="shared" ca="1" si="11"/>
        <v>0</v>
      </c>
      <c r="I66" s="22">
        <f t="shared" ca="1" si="13"/>
        <v>682265.96</v>
      </c>
    </row>
    <row r="67" spans="1:9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11"/>
        <v>0</v>
      </c>
      <c r="E67" s="21">
        <f t="shared" ca="1" si="11"/>
        <v>0</v>
      </c>
      <c r="F67" s="21">
        <f t="shared" ca="1" si="11"/>
        <v>0</v>
      </c>
      <c r="G67" s="21">
        <f t="shared" ca="1" si="11"/>
        <v>1829778.2499999998</v>
      </c>
      <c r="H67" s="21">
        <f t="shared" ca="1" si="11"/>
        <v>93333.400000000009</v>
      </c>
      <c r="I67" s="22">
        <f t="shared" ca="1" si="13"/>
        <v>1923111.6499999997</v>
      </c>
    </row>
    <row r="68" spans="1:9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11"/>
        <v>0</v>
      </c>
      <c r="E68" s="21">
        <f t="shared" ca="1" si="11"/>
        <v>0</v>
      </c>
      <c r="F68" s="21">
        <f t="shared" ca="1" si="11"/>
        <v>0</v>
      </c>
      <c r="G68" s="21">
        <f t="shared" ca="1" si="11"/>
        <v>266731.87420199998</v>
      </c>
      <c r="H68" s="21">
        <f t="shared" ca="1" si="11"/>
        <v>0</v>
      </c>
      <c r="I68" s="22">
        <f t="shared" ca="1" si="13"/>
        <v>266731.87420199998</v>
      </c>
    </row>
    <row r="69" spans="1:9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11"/>
        <v>0</v>
      </c>
      <c r="E69" s="21">
        <f t="shared" ca="1" si="11"/>
        <v>0</v>
      </c>
      <c r="F69" s="21">
        <f t="shared" ca="1" si="11"/>
        <v>0</v>
      </c>
      <c r="G69" s="21">
        <f t="shared" ca="1" si="11"/>
        <v>38064.379999999997</v>
      </c>
      <c r="H69" s="21">
        <f t="shared" ca="1" si="11"/>
        <v>0</v>
      </c>
      <c r="I69" s="22">
        <f t="shared" ca="1" si="13"/>
        <v>38064.379999999997</v>
      </c>
    </row>
    <row r="70" spans="1:9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11"/>
        <v>0</v>
      </c>
      <c r="E70" s="21">
        <f t="shared" ca="1" si="11"/>
        <v>0</v>
      </c>
      <c r="F70" s="21">
        <f t="shared" ca="1" si="11"/>
        <v>0</v>
      </c>
      <c r="G70" s="21">
        <f t="shared" ca="1" si="11"/>
        <v>1488991.08999974</v>
      </c>
      <c r="H70" s="21">
        <f t="shared" ca="1" si="11"/>
        <v>0</v>
      </c>
      <c r="I70" s="22">
        <f t="shared" ca="1" si="13"/>
        <v>1488991.08999974</v>
      </c>
    </row>
    <row r="71" spans="1:9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H72" ca="1" si="14">IFERROR(INDIRECT("'"&amp;$B$2&amp;"'!"&amp;ADDRESS(MATCH($B71,INDIRECT("'"&amp;$B$2&amp;"'!$B$1:$B$1095"),0),MATCH(D$5,INDIRECT("'"&amp;$B$2&amp;"'!5:5"),0))),0)</f>
        <v>0</v>
      </c>
      <c r="E71" s="21">
        <f t="shared" ca="1" si="14"/>
        <v>0</v>
      </c>
      <c r="F71" s="21">
        <f t="shared" ca="1" si="14"/>
        <v>0</v>
      </c>
      <c r="G71" s="21">
        <f t="shared" ca="1" si="14"/>
        <v>200674.15000000002</v>
      </c>
      <c r="H71" s="21">
        <f t="shared" ca="1" si="14"/>
        <v>0</v>
      </c>
      <c r="I71" s="22">
        <f t="shared" ca="1" si="13"/>
        <v>200674.15000000002</v>
      </c>
    </row>
    <row r="72" spans="1:9" ht="13.8" x14ac:dyDescent="0.3">
      <c r="A72" s="64" t="s">
        <v>278</v>
      </c>
      <c r="B72" s="20">
        <v>3018</v>
      </c>
      <c r="C72" s="65" t="s">
        <v>246</v>
      </c>
      <c r="D72" s="21">
        <f t="shared" ca="1" si="14"/>
        <v>0</v>
      </c>
      <c r="E72" s="21">
        <f t="shared" ca="1" si="14"/>
        <v>0</v>
      </c>
      <c r="F72" s="21">
        <f t="shared" ca="1" si="14"/>
        <v>0</v>
      </c>
      <c r="G72" s="21">
        <f t="shared" ca="1" si="14"/>
        <v>825689</v>
      </c>
      <c r="H72" s="21">
        <f t="shared" ca="1" si="14"/>
        <v>0</v>
      </c>
      <c r="I72" s="22">
        <f t="shared" ca="1" si="13"/>
        <v>825689</v>
      </c>
    </row>
    <row r="73" spans="1:9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175280.47</v>
      </c>
      <c r="E73" s="56">
        <f ca="1">SUMIF($C$7:$C$72,"HD",E$7:E$72)</f>
        <v>2743757.71</v>
      </c>
      <c r="F73" s="56">
        <f ca="1">SUMIF($C$7:$C$72,"HD",F$7:F$72)</f>
        <v>22106814.699999999</v>
      </c>
      <c r="G73" s="56">
        <f ca="1">SUMIF($C$7:$C$72,"HD",G$7:G$72)</f>
        <v>122532521.18016486</v>
      </c>
      <c r="H73" s="56">
        <f ca="1">SUMIF($C$7:$C$72,"HD",H$7:H$72)</f>
        <v>96</v>
      </c>
      <c r="I73" s="56">
        <f t="shared" ca="1" si="13"/>
        <v>147558470.06016487</v>
      </c>
    </row>
    <row r="74" spans="1:9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15224678.76420171</v>
      </c>
      <c r="H74" s="56">
        <f ca="1">SUMIF($C$7:$C$72,"H",H$7:H$72)+SUMIF($C$7:$C$72,"E",H$7:H$72)</f>
        <v>93333.400000000009</v>
      </c>
      <c r="I74" s="56">
        <f t="shared" ca="1" si="13"/>
        <v>15318012.16420171</v>
      </c>
    </row>
    <row r="75" spans="1:9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175280.47</v>
      </c>
      <c r="E75" s="56">
        <f ca="1">E73+E74</f>
        <v>2743757.71</v>
      </c>
      <c r="F75" s="56">
        <f ca="1">F73+F74</f>
        <v>22106814.699999999</v>
      </c>
      <c r="G75" s="56">
        <f ca="1">G73+G74</f>
        <v>137757199.94436657</v>
      </c>
      <c r="H75" s="56">
        <f ca="1">H73+H74</f>
        <v>93429.400000000009</v>
      </c>
      <c r="I75" s="56">
        <f t="shared" ca="1" si="13"/>
        <v>162876482.22436658</v>
      </c>
    </row>
  </sheetData>
  <mergeCells count="1">
    <mergeCell ref="E2:G2"/>
  </mergeCells>
  <dataValidations count="1">
    <dataValidation type="list" allowBlank="1" showInputMessage="1" showErrorMessage="1" sqref="B2" xr:uid="{68EB6A57-54BF-4C0A-B33A-B3882F3F922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F4AB-C61F-4F42-B97D-B6108B51250D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4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318</v>
      </c>
      <c r="B2" s="68" t="s">
        <v>8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354</v>
      </c>
      <c r="B3" s="2"/>
      <c r="C3" s="2"/>
    </row>
    <row r="4" spans="1:15" ht="22.5" customHeight="1" x14ac:dyDescent="0.25"/>
    <row r="5" spans="1:15" ht="22.5" customHeight="1" x14ac:dyDescent="0.25">
      <c r="D5" s="10">
        <v>784</v>
      </c>
      <c r="E5" s="10">
        <v>785</v>
      </c>
      <c r="F5" s="10">
        <v>904</v>
      </c>
      <c r="G5" s="10">
        <v>905</v>
      </c>
      <c r="H5" s="10">
        <v>906</v>
      </c>
      <c r="I5" s="10">
        <v>90601</v>
      </c>
      <c r="J5" s="10">
        <v>90602</v>
      </c>
      <c r="K5" s="10">
        <v>907</v>
      </c>
      <c r="L5" s="10">
        <v>90701</v>
      </c>
      <c r="M5" s="10">
        <v>90702</v>
      </c>
      <c r="N5" s="10">
        <v>786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7" t="s">
        <v>28</v>
      </c>
      <c r="O6" s="69" t="s">
        <v>319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N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1">
        <f t="shared" ca="1" si="3"/>
        <v>27565.18</v>
      </c>
      <c r="O7" s="22">
        <f ca="1">+D7+E7+N7</f>
        <v>27565.18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1392952188.7599988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132277151.83</v>
      </c>
      <c r="I8" s="21">
        <f t="shared" ca="1" si="2"/>
        <v>0</v>
      </c>
      <c r="J8" s="21">
        <f t="shared" ca="1" si="2"/>
        <v>132277151.83</v>
      </c>
      <c r="K8" s="22">
        <f t="shared" ref="K8:K22" ca="1" si="6">+L8+M8</f>
        <v>1260675036.9299989</v>
      </c>
      <c r="L8" s="21">
        <f t="shared" ca="1" si="3"/>
        <v>16902718.579999998</v>
      </c>
      <c r="M8" s="21">
        <f t="shared" ca="1" si="3"/>
        <v>1243772318.349999</v>
      </c>
      <c r="N8" s="21">
        <f t="shared" ca="1" si="3"/>
        <v>4938.01</v>
      </c>
      <c r="O8" s="22">
        <f t="shared" ref="O8:O22" ca="1" si="7">+D8+E8+N8</f>
        <v>1392957126.7699988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1774922247.6900001</v>
      </c>
      <c r="F9" s="21">
        <f t="shared" ca="1" si="1"/>
        <v>0</v>
      </c>
      <c r="G9" s="21">
        <f t="shared" ca="1" si="1"/>
        <v>91967.360000000001</v>
      </c>
      <c r="H9" s="22">
        <f t="shared" ca="1" si="5"/>
        <v>515095593.17000037</v>
      </c>
      <c r="I9" s="21">
        <f t="shared" ca="1" si="2"/>
        <v>134080685.02000016</v>
      </c>
      <c r="J9" s="21">
        <f t="shared" ca="1" si="2"/>
        <v>381014908.15000021</v>
      </c>
      <c r="K9" s="22">
        <f t="shared" ca="1" si="6"/>
        <v>1259734687.1599996</v>
      </c>
      <c r="L9" s="21">
        <f t="shared" ca="1" si="3"/>
        <v>209463832.09000009</v>
      </c>
      <c r="M9" s="21">
        <f t="shared" ca="1" si="3"/>
        <v>1050270855.0699995</v>
      </c>
      <c r="N9" s="21">
        <f t="shared" ca="1" si="3"/>
        <v>1205051.3700000001</v>
      </c>
      <c r="O9" s="22">
        <f t="shared" ca="1" si="7"/>
        <v>1776127299.0599999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3957.14</v>
      </c>
      <c r="E10" s="22">
        <f t="shared" ca="1" si="4"/>
        <v>187820691.75127298</v>
      </c>
      <c r="F10" s="21">
        <f t="shared" ca="1" si="1"/>
        <v>41286</v>
      </c>
      <c r="G10" s="21">
        <f t="shared" ca="1" si="1"/>
        <v>0</v>
      </c>
      <c r="H10" s="22">
        <f t="shared" ca="1" si="5"/>
        <v>57220387.409983687</v>
      </c>
      <c r="I10" s="21">
        <f t="shared" ca="1" si="2"/>
        <v>33650761.161476813</v>
      </c>
      <c r="J10" s="21">
        <f t="shared" ca="1" si="2"/>
        <v>23569626.248506874</v>
      </c>
      <c r="K10" s="22">
        <f t="shared" ca="1" si="6"/>
        <v>130559018.3412893</v>
      </c>
      <c r="L10" s="21">
        <f t="shared" ca="1" si="3"/>
        <v>33565415.27064465</v>
      </c>
      <c r="M10" s="21">
        <f t="shared" ca="1" si="3"/>
        <v>96993603.070644647</v>
      </c>
      <c r="N10" s="21">
        <f t="shared" ca="1" si="3"/>
        <v>4467446.47</v>
      </c>
      <c r="O10" s="22">
        <f t="shared" ca="1" si="7"/>
        <v>192292095.36127296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20623754.02</v>
      </c>
      <c r="F11" s="21">
        <f t="shared" ca="1" si="1"/>
        <v>0</v>
      </c>
      <c r="G11" s="21">
        <f t="shared" ca="1" si="1"/>
        <v>0</v>
      </c>
      <c r="H11" s="22">
        <f t="shared" ca="1" si="5"/>
        <v>20749022.940000001</v>
      </c>
      <c r="I11" s="21">
        <f t="shared" ca="1" si="2"/>
        <v>0</v>
      </c>
      <c r="J11" s="21">
        <f t="shared" ca="1" si="2"/>
        <v>20749022.940000001</v>
      </c>
      <c r="K11" s="22">
        <f t="shared" ca="1" si="6"/>
        <v>-125268.92</v>
      </c>
      <c r="L11" s="21">
        <f t="shared" ca="1" si="3"/>
        <v>0</v>
      </c>
      <c r="M11" s="21">
        <f t="shared" ca="1" si="3"/>
        <v>-125268.92</v>
      </c>
      <c r="N11" s="21">
        <f t="shared" ca="1" si="3"/>
        <v>71233.16</v>
      </c>
      <c r="O11" s="22">
        <f t="shared" ca="1" si="7"/>
        <v>20694987.18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1">
        <f t="shared" ca="1" si="3"/>
        <v>0</v>
      </c>
      <c r="O12" s="22">
        <f t="shared" ca="1" si="7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3577129.17</v>
      </c>
      <c r="F13" s="21">
        <f t="shared" ca="1" si="1"/>
        <v>0</v>
      </c>
      <c r="G13" s="21">
        <f t="shared" ca="1" si="1"/>
        <v>0</v>
      </c>
      <c r="H13" s="22">
        <f t="shared" ca="1" si="5"/>
        <v>3563269.83</v>
      </c>
      <c r="I13" s="21">
        <f t="shared" ca="1" si="2"/>
        <v>0</v>
      </c>
      <c r="J13" s="21">
        <f t="shared" ca="1" si="2"/>
        <v>3563269.83</v>
      </c>
      <c r="K13" s="22">
        <f t="shared" ca="1" si="6"/>
        <v>13859.34</v>
      </c>
      <c r="L13" s="21">
        <f t="shared" ca="1" si="3"/>
        <v>13859.34</v>
      </c>
      <c r="M13" s="21">
        <f t="shared" ca="1" si="3"/>
        <v>0</v>
      </c>
      <c r="N13" s="21">
        <f t="shared" ca="1" si="3"/>
        <v>41012.720000000001</v>
      </c>
      <c r="O13" s="22">
        <f t="shared" ca="1" si="7"/>
        <v>3618141.89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446492600.22000378</v>
      </c>
      <c r="F14" s="21">
        <f t="shared" ca="1" si="1"/>
        <v>18295.280000686413</v>
      </c>
      <c r="G14" s="21">
        <f t="shared" ca="1" si="1"/>
        <v>0</v>
      </c>
      <c r="H14" s="22">
        <f t="shared" ca="1" si="5"/>
        <v>74513570.560000107</v>
      </c>
      <c r="I14" s="21">
        <f t="shared" ca="1" si="2"/>
        <v>275748</v>
      </c>
      <c r="J14" s="21">
        <f t="shared" ca="1" si="2"/>
        <v>74237822.560000107</v>
      </c>
      <c r="K14" s="22">
        <f t="shared" ca="1" si="6"/>
        <v>371960734.38000298</v>
      </c>
      <c r="L14" s="21">
        <f t="shared" ca="1" si="3"/>
        <v>12418152.609999999</v>
      </c>
      <c r="M14" s="21">
        <f t="shared" ca="1" si="3"/>
        <v>359542581.77000296</v>
      </c>
      <c r="N14" s="21">
        <f t="shared" ca="1" si="3"/>
        <v>3472810.1499999901</v>
      </c>
      <c r="O14" s="22">
        <f t="shared" ca="1" si="7"/>
        <v>449965410.37000376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128.59047619047618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1">
        <f t="shared" ca="1" si="3"/>
        <v>0</v>
      </c>
      <c r="O15" s="22">
        <f t="shared" ca="1" si="7"/>
        <v>128.59047619047618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1">
        <f t="shared" ca="1" si="3"/>
        <v>0</v>
      </c>
      <c r="O16" s="22">
        <f t="shared" ca="1" si="7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1">
        <f t="shared" ca="1" si="3"/>
        <v>9368.7199999999993</v>
      </c>
      <c r="O17" s="22">
        <f t="shared" ca="1" si="7"/>
        <v>9368.7199999999993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1">
        <f t="shared" ca="1" si="3"/>
        <v>18616.769999999997</v>
      </c>
      <c r="O18" s="22">
        <f t="shared" ca="1" si="7"/>
        <v>18616.769999999997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1">
        <f t="shared" ca="1" si="3"/>
        <v>0</v>
      </c>
      <c r="O19" s="22">
        <f t="shared" ca="1" si="7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70381997.090000004</v>
      </c>
      <c r="F20" s="21">
        <f t="shared" ca="1" si="1"/>
        <v>8754.9</v>
      </c>
      <c r="G20" s="21">
        <f t="shared" ca="1" si="1"/>
        <v>0</v>
      </c>
      <c r="H20" s="22">
        <f t="shared" ca="1" si="5"/>
        <v>60000965.190000005</v>
      </c>
      <c r="I20" s="21">
        <f t="shared" ca="1" si="2"/>
        <v>428549.70999999996</v>
      </c>
      <c r="J20" s="21">
        <f t="shared" ca="1" si="2"/>
        <v>59572415.480000004</v>
      </c>
      <c r="K20" s="22">
        <f t="shared" ca="1" si="6"/>
        <v>10372277</v>
      </c>
      <c r="L20" s="21">
        <f t="shared" ca="1" si="3"/>
        <v>1052862.0699999998</v>
      </c>
      <c r="M20" s="21">
        <f t="shared" ca="1" si="3"/>
        <v>9319414.9299999997</v>
      </c>
      <c r="N20" s="21">
        <f t="shared" ca="1" si="3"/>
        <v>285293.13</v>
      </c>
      <c r="O20" s="22">
        <f t="shared" ca="1" si="7"/>
        <v>70667290.219999999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329109.92</v>
      </c>
      <c r="F21" s="21">
        <f t="shared" ca="1" si="1"/>
        <v>0</v>
      </c>
      <c r="G21" s="21">
        <f t="shared" ca="1" si="1"/>
        <v>0</v>
      </c>
      <c r="H21" s="22">
        <f t="shared" ca="1" si="5"/>
        <v>329109.92</v>
      </c>
      <c r="I21" s="21">
        <f t="shared" ca="1" si="2"/>
        <v>329109.92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1">
        <f t="shared" ca="1" si="3"/>
        <v>8284.5</v>
      </c>
      <c r="O21" s="22">
        <f t="shared" ca="1" si="7"/>
        <v>337394.42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2871601381.1599989</v>
      </c>
      <c r="F22" s="21">
        <f t="shared" ca="1" si="1"/>
        <v>6665</v>
      </c>
      <c r="G22" s="21">
        <f t="shared" ca="1" si="1"/>
        <v>6237</v>
      </c>
      <c r="H22" s="22">
        <f t="shared" ca="1" si="5"/>
        <v>1137403864.6099999</v>
      </c>
      <c r="I22" s="21">
        <f t="shared" ca="1" si="2"/>
        <v>3314649.56</v>
      </c>
      <c r="J22" s="21">
        <f t="shared" ca="1" si="2"/>
        <v>1134089215.05</v>
      </c>
      <c r="K22" s="22">
        <f t="shared" ca="1" si="6"/>
        <v>1734184614.5499988</v>
      </c>
      <c r="L22" s="21">
        <f t="shared" ca="1" si="3"/>
        <v>97541287.620000005</v>
      </c>
      <c r="M22" s="21">
        <f t="shared" ca="1" si="3"/>
        <v>1636643326.9299986</v>
      </c>
      <c r="N22" s="21">
        <f t="shared" ca="1" si="3"/>
        <v>5861565.5200000033</v>
      </c>
      <c r="O22" s="22">
        <f t="shared" ca="1" si="7"/>
        <v>2877462946.6799989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933166.99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754830.99</v>
      </c>
      <c r="I23" s="21">
        <f t="shared" ref="I23:J38" ca="1" si="9">IFERROR(INDIRECT("'"&amp;$B$2&amp;"'!"&amp;ADDRESS(MATCH($B23,INDIRECT("'"&amp;$B$2&amp;"'!$B$1:$B$1095"),0),MATCH(I$5,INDIRECT("'"&amp;$B$2&amp;"'!5:5"),0))),0)</f>
        <v>16594</v>
      </c>
      <c r="J23" s="21">
        <f t="shared" ca="1" si="9"/>
        <v>738236.99</v>
      </c>
      <c r="K23" s="22">
        <f ca="1">+L23+M23</f>
        <v>178336</v>
      </c>
      <c r="L23" s="21">
        <f t="shared" ref="L23:N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178336</v>
      </c>
      <c r="N23" s="21">
        <f t="shared" ca="1" si="10"/>
        <v>23328709.639999703</v>
      </c>
      <c r="O23" s="22">
        <f ca="1">+D23+E23+N23</f>
        <v>24261876.629999701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3096</v>
      </c>
      <c r="E24" s="22">
        <f ca="1">F24+G24+H24+K24</f>
        <v>171465216.91999701</v>
      </c>
      <c r="F24" s="21">
        <f t="shared" ca="1" si="8"/>
        <v>3500</v>
      </c>
      <c r="G24" s="21">
        <f t="shared" ca="1" si="8"/>
        <v>0</v>
      </c>
      <c r="H24" s="22">
        <f ca="1">+I24+J24</f>
        <v>159071665.09999701</v>
      </c>
      <c r="I24" s="21">
        <f t="shared" ca="1" si="9"/>
        <v>0</v>
      </c>
      <c r="J24" s="21">
        <f t="shared" ca="1" si="9"/>
        <v>159071665.09999701</v>
      </c>
      <c r="K24" s="22">
        <f ca="1">+L24+M24</f>
        <v>12390051.82</v>
      </c>
      <c r="L24" s="21">
        <f t="shared" ca="1" si="10"/>
        <v>590132.81999999995</v>
      </c>
      <c r="M24" s="21">
        <f t="shared" ca="1" si="10"/>
        <v>11799919</v>
      </c>
      <c r="N24" s="21">
        <f t="shared" ca="1" si="10"/>
        <v>86525.32</v>
      </c>
      <c r="O24" s="22">
        <f ca="1">+D24+E24+N24</f>
        <v>171554838.239997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2" ca="1" si="11">F25+G25+H25+K25</f>
        <v>38990.110000000044</v>
      </c>
      <c r="F25" s="21">
        <f t="shared" ca="1" si="8"/>
        <v>0</v>
      </c>
      <c r="G25" s="21">
        <f t="shared" ca="1" si="8"/>
        <v>4477.5</v>
      </c>
      <c r="H25" s="22">
        <f t="shared" ref="H25:H72" ca="1" si="12">+I25+J25</f>
        <v>364712.35000000003</v>
      </c>
      <c r="I25" s="21">
        <f t="shared" ca="1" si="9"/>
        <v>-4341.01</v>
      </c>
      <c r="J25" s="21">
        <f t="shared" ca="1" si="9"/>
        <v>369053.36000000004</v>
      </c>
      <c r="K25" s="22">
        <f t="shared" ref="K25:K72" ca="1" si="13">+L25+M25</f>
        <v>-330199.74</v>
      </c>
      <c r="L25" s="21">
        <f t="shared" ca="1" si="10"/>
        <v>0</v>
      </c>
      <c r="M25" s="21">
        <f t="shared" ca="1" si="10"/>
        <v>-330199.74</v>
      </c>
      <c r="N25" s="21">
        <f t="shared" ca="1" si="10"/>
        <v>3571.11</v>
      </c>
      <c r="O25" s="22">
        <f t="shared" ref="O25:O70" ca="1" si="14">+D25+E25+N25</f>
        <v>42561.220000000045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147683238.1388976</v>
      </c>
      <c r="F26" s="21">
        <f t="shared" ca="1" si="8"/>
        <v>4500</v>
      </c>
      <c r="G26" s="21">
        <f t="shared" ca="1" si="8"/>
        <v>4252.5</v>
      </c>
      <c r="H26" s="22">
        <f t="shared" ca="1" si="12"/>
        <v>37468107.389999926</v>
      </c>
      <c r="I26" s="21">
        <f t="shared" ca="1" si="9"/>
        <v>496963.29999999987</v>
      </c>
      <c r="J26" s="21">
        <f t="shared" ca="1" si="9"/>
        <v>36971144.089999929</v>
      </c>
      <c r="K26" s="22">
        <f t="shared" ca="1" si="13"/>
        <v>110206378.24889769</v>
      </c>
      <c r="L26" s="21">
        <f t="shared" ca="1" si="10"/>
        <v>4281324.7600000007</v>
      </c>
      <c r="M26" s="21">
        <f t="shared" ca="1" si="10"/>
        <v>105925053.48889768</v>
      </c>
      <c r="N26" s="21">
        <f t="shared" ca="1" si="10"/>
        <v>413702.85000000027</v>
      </c>
      <c r="O26" s="22">
        <f t="shared" ca="1" si="14"/>
        <v>148096940.98889759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16900</v>
      </c>
      <c r="E27" s="22">
        <f t="shared" ca="1" si="11"/>
        <v>701045534.45999992</v>
      </c>
      <c r="F27" s="21">
        <f t="shared" ca="1" si="8"/>
        <v>0</v>
      </c>
      <c r="G27" s="21">
        <f t="shared" ca="1" si="8"/>
        <v>0</v>
      </c>
      <c r="H27" s="22">
        <f t="shared" ca="1" si="12"/>
        <v>1770863.53</v>
      </c>
      <c r="I27" s="21">
        <f t="shared" ca="1" si="9"/>
        <v>0</v>
      </c>
      <c r="J27" s="21">
        <f t="shared" ca="1" si="9"/>
        <v>1770863.53</v>
      </c>
      <c r="K27" s="22">
        <f t="shared" ca="1" si="13"/>
        <v>699274670.92999995</v>
      </c>
      <c r="L27" s="21">
        <f t="shared" ca="1" si="10"/>
        <v>0</v>
      </c>
      <c r="M27" s="21">
        <f t="shared" ca="1" si="10"/>
        <v>699274670.92999995</v>
      </c>
      <c r="N27" s="21">
        <f t="shared" ca="1" si="10"/>
        <v>411786.68</v>
      </c>
      <c r="O27" s="22">
        <f t="shared" ca="1" si="14"/>
        <v>701474221.13999987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1">
        <f t="shared" ca="1" si="10"/>
        <v>3211.09</v>
      </c>
      <c r="O28" s="22">
        <f t="shared" ca="1" si="14"/>
        <v>3211.09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103012507.57001144</v>
      </c>
      <c r="F29" s="21">
        <f t="shared" ca="1" si="8"/>
        <v>0</v>
      </c>
      <c r="G29" s="21">
        <f t="shared" ca="1" si="8"/>
        <v>0</v>
      </c>
      <c r="H29" s="22">
        <f t="shared" ca="1" si="12"/>
        <v>4139535.28</v>
      </c>
      <c r="I29" s="21">
        <f t="shared" ca="1" si="9"/>
        <v>83619.12000000001</v>
      </c>
      <c r="J29" s="21">
        <f t="shared" ca="1" si="9"/>
        <v>4055916.1599999997</v>
      </c>
      <c r="K29" s="22">
        <f t="shared" ca="1" si="13"/>
        <v>98872972.290011436</v>
      </c>
      <c r="L29" s="21">
        <f t="shared" ca="1" si="10"/>
        <v>1346264.3100000005</v>
      </c>
      <c r="M29" s="21">
        <f t="shared" ca="1" si="10"/>
        <v>97526707.980011433</v>
      </c>
      <c r="N29" s="21">
        <f t="shared" ca="1" si="10"/>
        <v>1212220.3600000001</v>
      </c>
      <c r="O29" s="22">
        <f t="shared" ca="1" si="14"/>
        <v>104224727.93001144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9088663.8699999899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9088663.8699999899</v>
      </c>
      <c r="L30" s="21">
        <f t="shared" ca="1" si="10"/>
        <v>0</v>
      </c>
      <c r="M30" s="21">
        <f t="shared" ca="1" si="10"/>
        <v>9088663.8699999899</v>
      </c>
      <c r="N30" s="21">
        <f t="shared" ca="1" si="10"/>
        <v>0</v>
      </c>
      <c r="O30" s="22">
        <f t="shared" ca="1" si="14"/>
        <v>9088663.8699999899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  <c r="E31" s="22">
        <f t="shared" ca="1" si="11"/>
        <v>9112083.959999999</v>
      </c>
      <c r="F31" s="21">
        <f t="shared" ca="1" si="8"/>
        <v>1718.82</v>
      </c>
      <c r="G31" s="21">
        <f t="shared" ca="1" si="8"/>
        <v>0</v>
      </c>
      <c r="H31" s="22">
        <f t="shared" ca="1" si="12"/>
        <v>9110365.1399999987</v>
      </c>
      <c r="I31" s="21">
        <f t="shared" ca="1" si="9"/>
        <v>506054.03</v>
      </c>
      <c r="J31" s="21">
        <f t="shared" ca="1" si="9"/>
        <v>8604311.1099999994</v>
      </c>
      <c r="K31" s="22">
        <f t="shared" ca="1" si="13"/>
        <v>0</v>
      </c>
      <c r="L31" s="21">
        <f t="shared" ca="1" si="10"/>
        <v>0</v>
      </c>
      <c r="M31" s="21">
        <f t="shared" ca="1" si="10"/>
        <v>0</v>
      </c>
      <c r="N31" s="21">
        <f t="shared" ca="1" si="10"/>
        <v>6867837.8531290004</v>
      </c>
      <c r="O31" s="22">
        <f t="shared" ca="1" si="14"/>
        <v>15979921.813129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8062608.700000003</v>
      </c>
      <c r="F32" s="21">
        <f t="shared" ca="1" si="8"/>
        <v>39258.720000000001</v>
      </c>
      <c r="G32" s="21">
        <f t="shared" ca="1" si="8"/>
        <v>3500</v>
      </c>
      <c r="H32" s="22">
        <f t="shared" ca="1" si="12"/>
        <v>8019849.9800000032</v>
      </c>
      <c r="I32" s="21">
        <f t="shared" ca="1" si="9"/>
        <v>81128.399999999994</v>
      </c>
      <c r="J32" s="21">
        <f t="shared" ca="1" si="9"/>
        <v>7938721.5800000029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1">
        <f t="shared" ca="1" si="10"/>
        <v>147140.40999999997</v>
      </c>
      <c r="O32" s="22">
        <f t="shared" ca="1" si="14"/>
        <v>8209749.1100000031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1">
        <f t="shared" ca="1" si="10"/>
        <v>1011376.6799999994</v>
      </c>
      <c r="O33" s="22">
        <f t="shared" ca="1" si="14"/>
        <v>1011376.6799999994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483178.39999999997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1">
        <f t="shared" ca="1" si="10"/>
        <v>39002618.018600002</v>
      </c>
      <c r="O34" s="22">
        <f t="shared" ca="1" si="14"/>
        <v>39485796.4186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10028159.17</v>
      </c>
      <c r="F35" s="21">
        <f t="shared" ca="1" si="8"/>
        <v>0</v>
      </c>
      <c r="G35" s="21">
        <f t="shared" ca="1" si="8"/>
        <v>5316</v>
      </c>
      <c r="H35" s="22">
        <f t="shared" ca="1" si="12"/>
        <v>10022843.17</v>
      </c>
      <c r="I35" s="21">
        <f t="shared" ca="1" si="9"/>
        <v>0</v>
      </c>
      <c r="J35" s="21">
        <f t="shared" ca="1" si="9"/>
        <v>10022843.17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1">
        <f t="shared" ca="1" si="10"/>
        <v>13172</v>
      </c>
      <c r="O35" s="22">
        <f t="shared" ca="1" si="14"/>
        <v>10041331.17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1">
        <f t="shared" ca="1" si="10"/>
        <v>0</v>
      </c>
      <c r="O36" s="22">
        <f t="shared" ca="1" si="14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1434874.0399999977</v>
      </c>
      <c r="F37" s="21">
        <f t="shared" ca="1" si="8"/>
        <v>0</v>
      </c>
      <c r="G37" s="21">
        <f t="shared" ca="1" si="8"/>
        <v>0</v>
      </c>
      <c r="H37" s="22">
        <f t="shared" ca="1" si="12"/>
        <v>1389496.6</v>
      </c>
      <c r="I37" s="21">
        <f t="shared" ca="1" si="9"/>
        <v>1128763.3400000001</v>
      </c>
      <c r="J37" s="21">
        <f t="shared" ca="1" si="9"/>
        <v>260733.26</v>
      </c>
      <c r="K37" s="22">
        <f t="shared" ca="1" si="13"/>
        <v>45377.439999997616</v>
      </c>
      <c r="L37" s="21">
        <f t="shared" ca="1" si="10"/>
        <v>0</v>
      </c>
      <c r="M37" s="21">
        <f t="shared" ca="1" si="10"/>
        <v>45377.439999997616</v>
      </c>
      <c r="N37" s="21">
        <f t="shared" ca="1" si="10"/>
        <v>465279.109999999</v>
      </c>
      <c r="O37" s="22">
        <f t="shared" ca="1" si="14"/>
        <v>1900153.1499999966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1">
        <f t="shared" ca="1" si="10"/>
        <v>32553.68</v>
      </c>
      <c r="O38" s="22">
        <f t="shared" ca="1" si="14"/>
        <v>32553.68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N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1">
        <f t="shared" ca="1" si="17"/>
        <v>40957.480000000003</v>
      </c>
      <c r="O39" s="22">
        <f t="shared" ca="1" si="14"/>
        <v>40957.480000000003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1">
        <f t="shared" ca="1" si="17"/>
        <v>5064.8900000000003</v>
      </c>
      <c r="O40" s="22">
        <f t="shared" ca="1" si="14"/>
        <v>5064.8900000000003</v>
      </c>
    </row>
    <row r="41" spans="1:15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  <c r="E41" s="22">
        <f t="shared" ca="1" si="11"/>
        <v>34379698.100000001</v>
      </c>
      <c r="F41" s="21">
        <f t="shared" ca="1" si="15"/>
        <v>0</v>
      </c>
      <c r="G41" s="21">
        <f t="shared" ca="1" si="15"/>
        <v>0</v>
      </c>
      <c r="H41" s="22">
        <f t="shared" ca="1" si="12"/>
        <v>30280271.129999999</v>
      </c>
      <c r="I41" s="21">
        <f t="shared" ca="1" si="16"/>
        <v>0</v>
      </c>
      <c r="J41" s="21">
        <f t="shared" ca="1" si="16"/>
        <v>30280271.129999999</v>
      </c>
      <c r="K41" s="22">
        <f t="shared" ca="1" si="13"/>
        <v>4099426.97</v>
      </c>
      <c r="L41" s="21">
        <f t="shared" ca="1" si="17"/>
        <v>0</v>
      </c>
      <c r="M41" s="21">
        <f t="shared" ca="1" si="17"/>
        <v>4099426.97</v>
      </c>
      <c r="N41" s="21">
        <f t="shared" ca="1" si="17"/>
        <v>54492.1</v>
      </c>
      <c r="O41" s="22">
        <f t="shared" ca="1" si="14"/>
        <v>34434190.200000003</v>
      </c>
    </row>
    <row r="42" spans="1:15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  <c r="E42" s="22">
        <f t="shared" ca="1" si="11"/>
        <v>141329.28999999998</v>
      </c>
      <c r="F42" s="21">
        <f t="shared" ca="1" si="15"/>
        <v>0</v>
      </c>
      <c r="G42" s="21">
        <f t="shared" ca="1" si="15"/>
        <v>0</v>
      </c>
      <c r="H42" s="22">
        <f t="shared" ca="1" si="12"/>
        <v>141329.28999999998</v>
      </c>
      <c r="I42" s="21">
        <f t="shared" ca="1" si="16"/>
        <v>1152.300000000002</v>
      </c>
      <c r="J42" s="21">
        <f t="shared" ca="1" si="16"/>
        <v>140176.99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1">
        <f t="shared" ca="1" si="17"/>
        <v>60177.639999999927</v>
      </c>
      <c r="O42" s="22">
        <f t="shared" ca="1" si="14"/>
        <v>201506.92999999991</v>
      </c>
    </row>
    <row r="43" spans="1:15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1">
        <f t="shared" ca="1" si="17"/>
        <v>0</v>
      </c>
      <c r="O43" s="22">
        <f t="shared" ca="1" si="14"/>
        <v>0</v>
      </c>
    </row>
    <row r="44" spans="1:15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2">
        <f t="shared" ca="1" si="11"/>
        <v>325139.93</v>
      </c>
      <c r="F44" s="21">
        <f t="shared" ca="1" si="15"/>
        <v>0</v>
      </c>
      <c r="G44" s="21">
        <f t="shared" ca="1" si="15"/>
        <v>0</v>
      </c>
      <c r="H44" s="22">
        <f t="shared" ca="1" si="12"/>
        <v>325139.93</v>
      </c>
      <c r="I44" s="21">
        <f t="shared" ca="1" si="16"/>
        <v>0</v>
      </c>
      <c r="J44" s="21">
        <f t="shared" ca="1" si="16"/>
        <v>325139.93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1">
        <f t="shared" ca="1" si="17"/>
        <v>20349.390000000007</v>
      </c>
      <c r="O44" s="22">
        <f t="shared" ca="1" si="14"/>
        <v>345489.32</v>
      </c>
    </row>
    <row r="45" spans="1:15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1">
        <f t="shared" ca="1" si="17"/>
        <v>0</v>
      </c>
      <c r="O45" s="22">
        <f t="shared" ca="1" si="14"/>
        <v>0</v>
      </c>
    </row>
    <row r="46" spans="1:15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1">
        <f t="shared" ca="1" si="17"/>
        <v>0</v>
      </c>
      <c r="O46" s="22">
        <f t="shared" ca="1" si="14"/>
        <v>0</v>
      </c>
    </row>
    <row r="47" spans="1:15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1">
        <f t="shared" ca="1" si="17"/>
        <v>0</v>
      </c>
      <c r="O47" s="22">
        <f t="shared" ca="1" si="14"/>
        <v>0</v>
      </c>
    </row>
    <row r="48" spans="1:15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1">
        <f t="shared" ca="1" si="17"/>
        <v>-110.74000000000001</v>
      </c>
      <c r="O48" s="22">
        <f t="shared" ca="1" si="14"/>
        <v>-110.74000000000001</v>
      </c>
    </row>
    <row r="49" spans="1:15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1">
        <f t="shared" ca="1" si="17"/>
        <v>59704.34</v>
      </c>
      <c r="O49" s="22">
        <f t="shared" ca="1" si="14"/>
        <v>59704.34</v>
      </c>
    </row>
    <row r="50" spans="1:15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4839331.0100000007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1">
        <f t="shared" ca="1" si="17"/>
        <v>0</v>
      </c>
      <c r="O50" s="22">
        <f t="shared" ca="1" si="14"/>
        <v>4839331.0100000007</v>
      </c>
    </row>
    <row r="51" spans="1:15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1">
        <f t="shared" ca="1" si="17"/>
        <v>0</v>
      </c>
      <c r="O51" s="22">
        <f t="shared" ca="1" si="14"/>
        <v>0</v>
      </c>
    </row>
    <row r="52" spans="1:15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2">
        <f t="shared" ca="1" si="11"/>
        <v>4260433451.5499992</v>
      </c>
      <c r="F52" s="21">
        <f t="shared" ca="1" si="15"/>
        <v>0</v>
      </c>
      <c r="G52" s="21">
        <f t="shared" ca="1" si="15"/>
        <v>0</v>
      </c>
      <c r="H52" s="22">
        <f t="shared" ca="1" si="12"/>
        <v>1464210656.9899995</v>
      </c>
      <c r="I52" s="21">
        <f t="shared" ca="1" si="16"/>
        <v>124276585.32084878</v>
      </c>
      <c r="J52" s="21">
        <f t="shared" ca="1" si="16"/>
        <v>1339934071.6691508</v>
      </c>
      <c r="K52" s="22">
        <f t="shared" ca="1" si="13"/>
        <v>2796222794.5599995</v>
      </c>
      <c r="L52" s="21">
        <f t="shared" ca="1" si="17"/>
        <v>650783831.63994503</v>
      </c>
      <c r="M52" s="21">
        <f t="shared" ca="1" si="17"/>
        <v>2145438962.9200544</v>
      </c>
      <c r="N52" s="21">
        <f t="shared" ca="1" si="17"/>
        <v>0</v>
      </c>
      <c r="O52" s="22">
        <f t="shared" ca="1" si="14"/>
        <v>4260433451.5499992</v>
      </c>
    </row>
    <row r="53" spans="1:15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2">
        <f t="shared" ca="1" si="11"/>
        <v>7556304121.4413872</v>
      </c>
      <c r="F53" s="21">
        <f t="shared" ca="1" si="15"/>
        <v>-4004.7700000000023</v>
      </c>
      <c r="G53" s="21">
        <f t="shared" ca="1" si="15"/>
        <v>0</v>
      </c>
      <c r="H53" s="22">
        <f t="shared" ca="1" si="12"/>
        <v>2816612917.1059484</v>
      </c>
      <c r="I53" s="21">
        <f t="shared" ca="1" si="16"/>
        <v>5125054.8210000033</v>
      </c>
      <c r="J53" s="21">
        <f t="shared" ca="1" si="16"/>
        <v>2811487862.2849483</v>
      </c>
      <c r="K53" s="22">
        <f t="shared" ca="1" si="13"/>
        <v>4739695209.1054382</v>
      </c>
      <c r="L53" s="21">
        <f t="shared" ca="1" si="17"/>
        <v>12216066.250000002</v>
      </c>
      <c r="M53" s="21">
        <f t="shared" ca="1" si="17"/>
        <v>4727479142.8554382</v>
      </c>
      <c r="N53" s="21">
        <f t="shared" ca="1" si="17"/>
        <v>0</v>
      </c>
      <c r="O53" s="22">
        <f t="shared" ca="1" si="14"/>
        <v>7556304121.4413872</v>
      </c>
    </row>
    <row r="54" spans="1:15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363.48571428571427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1">
        <f t="shared" ca="1" si="17"/>
        <v>0</v>
      </c>
      <c r="O54" s="22">
        <f t="shared" ca="1" si="14"/>
        <v>363.48571428571427</v>
      </c>
    </row>
    <row r="55" spans="1:15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2">
        <f t="shared" ca="1" si="11"/>
        <v>413039359.53999996</v>
      </c>
      <c r="F55" s="21">
        <f t="shared" ref="F55:G72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1350</v>
      </c>
      <c r="H55" s="22">
        <f t="shared" ca="1" si="12"/>
        <v>379301650.06999999</v>
      </c>
      <c r="I55" s="21">
        <f t="shared" ref="I55:J72" ca="1" si="19">IFERROR(INDIRECT("'"&amp;$B$2&amp;"'!"&amp;ADDRESS(MATCH($B55,INDIRECT("'"&amp;$B$2&amp;"'!$B$1:$B$1095"),0),MATCH(I$5,INDIRECT("'"&amp;$B$2&amp;"'!5:5"),0))),0)</f>
        <v>564817.04</v>
      </c>
      <c r="J55" s="21">
        <f t="shared" ca="1" si="19"/>
        <v>378736833.02999997</v>
      </c>
      <c r="K55" s="22">
        <f t="shared" ca="1" si="13"/>
        <v>33736359.469999999</v>
      </c>
      <c r="L55" s="21">
        <f t="shared" ref="L55:N72" ca="1" si="20">IFERROR(INDIRECT("'"&amp;$B$2&amp;"'!"&amp;ADDRESS(MATCH($B55,INDIRECT("'"&amp;$B$2&amp;"'!$B$1:$B$1095"),0),MATCH(L$5,INDIRECT("'"&amp;$B$2&amp;"'!5:5"),0))),0)</f>
        <v>11661486.700000001</v>
      </c>
      <c r="M55" s="21">
        <f t="shared" ca="1" si="20"/>
        <v>22074872.77</v>
      </c>
      <c r="N55" s="21">
        <f t="shared" ca="1" si="20"/>
        <v>13209022.449999999</v>
      </c>
      <c r="O55" s="22">
        <f t="shared" ca="1" si="14"/>
        <v>426248381.98999995</v>
      </c>
    </row>
    <row r="56" spans="1:15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2">
        <f t="shared" ca="1" si="11"/>
        <v>-11106.76</v>
      </c>
      <c r="F56" s="21">
        <f t="shared" ca="1" si="18"/>
        <v>0</v>
      </c>
      <c r="G56" s="21">
        <f t="shared" ca="1" si="18"/>
        <v>0</v>
      </c>
      <c r="H56" s="22">
        <f t="shared" ca="1" si="12"/>
        <v>-11106.76</v>
      </c>
      <c r="I56" s="21">
        <f t="shared" ca="1" si="19"/>
        <v>0</v>
      </c>
      <c r="J56" s="21">
        <f t="shared" ca="1" si="19"/>
        <v>-11106.76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1">
        <f t="shared" ca="1" si="20"/>
        <v>0</v>
      </c>
      <c r="O56" s="22">
        <f t="shared" ca="1" si="14"/>
        <v>-11106.76</v>
      </c>
    </row>
    <row r="57" spans="1:15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1">
        <f t="shared" ca="1" si="20"/>
        <v>0</v>
      </c>
      <c r="O57" s="22">
        <f t="shared" ca="1" si="14"/>
        <v>0</v>
      </c>
    </row>
    <row r="58" spans="1:15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1">
        <f t="shared" ca="1" si="20"/>
        <v>0</v>
      </c>
      <c r="O58" s="22">
        <f t="shared" ca="1" si="14"/>
        <v>0</v>
      </c>
    </row>
    <row r="59" spans="1:15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2">
        <f t="shared" ca="1" si="11"/>
        <v>174529472.29050002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174529472.29050002</v>
      </c>
      <c r="L59" s="21">
        <f t="shared" ca="1" si="20"/>
        <v>0</v>
      </c>
      <c r="M59" s="21">
        <f t="shared" ca="1" si="20"/>
        <v>174529472.29050002</v>
      </c>
      <c r="N59" s="21">
        <f t="shared" ca="1" si="20"/>
        <v>0</v>
      </c>
      <c r="O59" s="22">
        <f t="shared" ca="1" si="14"/>
        <v>174529472.29050002</v>
      </c>
    </row>
    <row r="60" spans="1:15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1">
        <f t="shared" ca="1" si="20"/>
        <v>0</v>
      </c>
      <c r="O60" s="22">
        <f t="shared" ca="1" si="14"/>
        <v>0</v>
      </c>
    </row>
    <row r="61" spans="1:15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1">
        <f t="shared" ca="1" si="20"/>
        <v>0</v>
      </c>
      <c r="O61" s="22">
        <f t="shared" ca="1" si="14"/>
        <v>0</v>
      </c>
    </row>
    <row r="62" spans="1:15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1">
        <f t="shared" ca="1" si="20"/>
        <v>0</v>
      </c>
      <c r="O62" s="22">
        <f t="shared" ca="1" si="14"/>
        <v>0</v>
      </c>
    </row>
    <row r="63" spans="1:15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1">
        <f t="shared" ca="1" si="20"/>
        <v>0</v>
      </c>
      <c r="O63" s="22">
        <f t="shared" ca="1" si="14"/>
        <v>0</v>
      </c>
    </row>
    <row r="64" spans="1:15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2">
        <f t="shared" ca="1" si="11"/>
        <v>65886800.520000011</v>
      </c>
      <c r="F64" s="21">
        <f t="shared" ca="1" si="18"/>
        <v>0</v>
      </c>
      <c r="G64" s="21">
        <f t="shared" ca="1" si="18"/>
        <v>0</v>
      </c>
      <c r="H64" s="22">
        <f t="shared" ca="1" si="12"/>
        <v>65886800.520000011</v>
      </c>
      <c r="I64" s="21">
        <f t="shared" ca="1" si="19"/>
        <v>2133319.379999999</v>
      </c>
      <c r="J64" s="21">
        <f t="shared" ca="1" si="19"/>
        <v>63753481.140000008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1">
        <f t="shared" ca="1" si="20"/>
        <v>0</v>
      </c>
      <c r="O64" s="22">
        <f t="shared" ca="1" si="14"/>
        <v>65886800.520000011</v>
      </c>
    </row>
    <row r="65" spans="1:15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1">
        <f t="shared" ca="1" si="20"/>
        <v>0</v>
      </c>
      <c r="O65" s="22">
        <f t="shared" ca="1" si="14"/>
        <v>0</v>
      </c>
    </row>
    <row r="66" spans="1:15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1">
        <f t="shared" ca="1" si="20"/>
        <v>0</v>
      </c>
      <c r="O66" s="22">
        <f t="shared" ca="1" si="14"/>
        <v>0</v>
      </c>
    </row>
    <row r="67" spans="1:15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2">
        <f t="shared" ca="1" si="11"/>
        <v>3463695.7199999997</v>
      </c>
      <c r="F67" s="21">
        <f t="shared" ca="1" si="18"/>
        <v>0</v>
      </c>
      <c r="G67" s="21">
        <f t="shared" ca="1" si="18"/>
        <v>0</v>
      </c>
      <c r="H67" s="22">
        <f t="shared" ca="1" si="12"/>
        <v>3463695.7199999997</v>
      </c>
      <c r="I67" s="21">
        <f t="shared" ca="1" si="19"/>
        <v>105798.8</v>
      </c>
      <c r="J67" s="21">
        <f t="shared" ca="1" si="19"/>
        <v>3357896.92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1">
        <f t="shared" ca="1" si="20"/>
        <v>0</v>
      </c>
      <c r="O67" s="22">
        <f t="shared" ca="1" si="14"/>
        <v>3463695.7199999997</v>
      </c>
    </row>
    <row r="68" spans="1:15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2">
        <f t="shared" ca="1" si="11"/>
        <v>428056657</v>
      </c>
      <c r="F68" s="21">
        <f t="shared" ca="1" si="18"/>
        <v>0</v>
      </c>
      <c r="G68" s="21">
        <f t="shared" ca="1" si="18"/>
        <v>0</v>
      </c>
      <c r="H68" s="22">
        <f t="shared" ca="1" si="12"/>
        <v>428056657</v>
      </c>
      <c r="I68" s="21">
        <f t="shared" ca="1" si="19"/>
        <v>0</v>
      </c>
      <c r="J68" s="21">
        <f t="shared" ca="1" si="19"/>
        <v>428056657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1">
        <f t="shared" ca="1" si="20"/>
        <v>0</v>
      </c>
      <c r="O68" s="22">
        <f t="shared" ca="1" si="14"/>
        <v>428056657</v>
      </c>
    </row>
    <row r="69" spans="1:15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2">
        <f t="shared" ca="1" si="11"/>
        <v>5549595.29</v>
      </c>
      <c r="F69" s="21">
        <f t="shared" ca="1" si="18"/>
        <v>0</v>
      </c>
      <c r="G69" s="21">
        <f t="shared" ca="1" si="18"/>
        <v>0</v>
      </c>
      <c r="H69" s="22">
        <f t="shared" ca="1" si="12"/>
        <v>5549595.29</v>
      </c>
      <c r="I69" s="21">
        <f t="shared" ca="1" si="19"/>
        <v>171905.56000000003</v>
      </c>
      <c r="J69" s="21">
        <f t="shared" ca="1" si="19"/>
        <v>5377689.7300000004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1">
        <f t="shared" ca="1" si="20"/>
        <v>0</v>
      </c>
      <c r="O69" s="22">
        <f t="shared" ca="1" si="14"/>
        <v>5549595.29</v>
      </c>
    </row>
    <row r="70" spans="1:15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2">
        <f t="shared" ca="1" si="11"/>
        <v>987401105.31001341</v>
      </c>
      <c r="F70" s="21">
        <f t="shared" ca="1" si="18"/>
        <v>0</v>
      </c>
      <c r="G70" s="21">
        <f t="shared" ca="1" si="18"/>
        <v>0</v>
      </c>
      <c r="H70" s="22">
        <f t="shared" ca="1" si="12"/>
        <v>29437612.65000001</v>
      </c>
      <c r="I70" s="21">
        <f t="shared" ca="1" si="19"/>
        <v>238759.35000000006</v>
      </c>
      <c r="J70" s="21">
        <f t="shared" ca="1" si="19"/>
        <v>29198853.300000008</v>
      </c>
      <c r="K70" s="22">
        <f t="shared" ca="1" si="13"/>
        <v>957963492.66001344</v>
      </c>
      <c r="L70" s="21">
        <f t="shared" ca="1" si="20"/>
        <v>467644.75999999995</v>
      </c>
      <c r="M70" s="21">
        <f t="shared" ca="1" si="20"/>
        <v>957495847.90001345</v>
      </c>
      <c r="N70" s="21">
        <f t="shared" ca="1" si="20"/>
        <v>65995.839999999924</v>
      </c>
      <c r="O70" s="22">
        <f t="shared" ca="1" si="14"/>
        <v>987467101.15001345</v>
      </c>
    </row>
    <row r="71" spans="1:15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5106571.2600000026</v>
      </c>
      <c r="F71" s="21">
        <f t="shared" ca="1" si="18"/>
        <v>0</v>
      </c>
      <c r="G71" s="21">
        <f t="shared" ca="1" si="18"/>
        <v>0</v>
      </c>
      <c r="H71" s="22">
        <f t="shared" ca="1" si="12"/>
        <v>5106571.2600000026</v>
      </c>
      <c r="I71" s="21">
        <f t="shared" ca="1" si="19"/>
        <v>8980.32</v>
      </c>
      <c r="J71" s="21">
        <f t="shared" ca="1" si="19"/>
        <v>5097590.9400000023</v>
      </c>
      <c r="K71" s="22">
        <f t="shared" ca="1" si="13"/>
        <v>0</v>
      </c>
      <c r="L71" s="21">
        <f t="shared" ca="1" si="20"/>
        <v>0</v>
      </c>
      <c r="M71" s="21">
        <f t="shared" ca="1" si="20"/>
        <v>0</v>
      </c>
      <c r="N71" s="21">
        <f t="shared" ca="1" si="20"/>
        <v>0</v>
      </c>
      <c r="O71" s="22">
        <f ca="1">+D71+E71+N71</f>
        <v>5106571.2600000026</v>
      </c>
    </row>
    <row r="72" spans="1:15" ht="13.8" x14ac:dyDescent="0.3">
      <c r="A72" s="64" t="s">
        <v>278</v>
      </c>
      <c r="B72" s="20">
        <v>3018</v>
      </c>
      <c r="C72" s="65" t="s">
        <v>246</v>
      </c>
      <c r="D72" s="21">
        <f t="shared" ca="1" si="21"/>
        <v>0</v>
      </c>
      <c r="E72" s="22">
        <f t="shared" ca="1" si="11"/>
        <v>0</v>
      </c>
      <c r="F72" s="21">
        <f t="shared" ca="1" si="18"/>
        <v>0</v>
      </c>
      <c r="G72" s="21">
        <f t="shared" ca="1" si="18"/>
        <v>0</v>
      </c>
      <c r="H72" s="22">
        <f t="shared" ca="1" si="12"/>
        <v>0</v>
      </c>
      <c r="I72" s="21">
        <f t="shared" ca="1" si="19"/>
        <v>0</v>
      </c>
      <c r="J72" s="21">
        <f t="shared" ca="1" si="19"/>
        <v>0</v>
      </c>
      <c r="K72" s="22">
        <f t="shared" ca="1" si="13"/>
        <v>0</v>
      </c>
      <c r="L72" s="21">
        <f t="shared" ca="1" si="20"/>
        <v>0</v>
      </c>
      <c r="M72" s="21">
        <f t="shared" ca="1" si="20"/>
        <v>0</v>
      </c>
      <c r="N72" s="21">
        <f t="shared" ca="1" si="20"/>
        <v>0</v>
      </c>
      <c r="O72" s="22">
        <f ca="1">+D72+E72+N72</f>
        <v>0</v>
      </c>
    </row>
    <row r="73" spans="1:15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22">SUMIF($C$7:$C$72,"HD",D$7:D$72)</f>
        <v>5346591.1404761914</v>
      </c>
      <c r="E73" s="56">
        <f t="shared" ca="1" si="22"/>
        <v>19782189884.021568</v>
      </c>
      <c r="F73" s="56">
        <f t="shared" ca="1" si="22"/>
        <v>119973.95000068641</v>
      </c>
      <c r="G73" s="56">
        <f t="shared" ca="1" si="22"/>
        <v>115750.36</v>
      </c>
      <c r="H73" s="56">
        <f t="shared" ca="1" si="22"/>
        <v>6544835519.4359293</v>
      </c>
      <c r="I73" s="56">
        <f t="shared" ca="1" si="22"/>
        <v>303791076.99332577</v>
      </c>
      <c r="J73" s="56">
        <f t="shared" ca="1" si="22"/>
        <v>6241044442.4426031</v>
      </c>
      <c r="K73" s="56">
        <f t="shared" ca="1" si="22"/>
        <v>13237118640.275637</v>
      </c>
      <c r="L73" s="56">
        <f t="shared" ca="1" si="22"/>
        <v>1040175747.3605897</v>
      </c>
      <c r="M73" s="56">
        <f t="shared" ca="1" si="22"/>
        <v>12196942892.915047</v>
      </c>
      <c r="N73" s="56">
        <f t="shared" ca="1" si="22"/>
        <v>88713525.601728708</v>
      </c>
      <c r="O73" s="22">
        <f ca="1">+D73+E73+N73</f>
        <v>19876250000.763775</v>
      </c>
    </row>
    <row r="74" spans="1:15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23">SUMIF($C$7:$C$72,"H",D$7:D$72)+SUMIF($C$7:$C$72,"E",D$7:D$72)</f>
        <v>363.48571428571427</v>
      </c>
      <c r="E74" s="56">
        <f t="shared" ca="1" si="23"/>
        <v>2083022150.1705134</v>
      </c>
      <c r="F74" s="56">
        <f t="shared" ca="1" si="23"/>
        <v>0</v>
      </c>
      <c r="G74" s="56">
        <f t="shared" ca="1" si="23"/>
        <v>1350</v>
      </c>
      <c r="H74" s="56">
        <f t="shared" ca="1" si="23"/>
        <v>916791475.75</v>
      </c>
      <c r="I74" s="56">
        <f t="shared" ca="1" si="23"/>
        <v>3223580.4499999988</v>
      </c>
      <c r="J74" s="56">
        <f t="shared" ca="1" si="23"/>
        <v>913567895.29999995</v>
      </c>
      <c r="K74" s="56">
        <f t="shared" ca="1" si="23"/>
        <v>1166229324.4205134</v>
      </c>
      <c r="L74" s="56">
        <f t="shared" ca="1" si="23"/>
        <v>12129131.460000001</v>
      </c>
      <c r="M74" s="56">
        <f t="shared" ca="1" si="23"/>
        <v>1154100192.9605134</v>
      </c>
      <c r="N74" s="56">
        <f t="shared" ca="1" si="23"/>
        <v>13275018.289999999</v>
      </c>
      <c r="O74" s="22">
        <f ca="1">+D74+E74+N74</f>
        <v>2096297531.9462276</v>
      </c>
    </row>
    <row r="75" spans="1:15" ht="13.8" x14ac:dyDescent="0.3">
      <c r="A75" s="66" t="s">
        <v>286</v>
      </c>
      <c r="B75" s="55">
        <v>9003</v>
      </c>
      <c r="C75" s="65" t="s">
        <v>287</v>
      </c>
      <c r="D75" s="56">
        <f ca="1">D73+D74</f>
        <v>5346954.6261904771</v>
      </c>
      <c r="E75" s="56">
        <f t="shared" ref="E75:N75" ca="1" si="24">E73+E74</f>
        <v>21865212034.192081</v>
      </c>
      <c r="F75" s="56">
        <f t="shared" ca="1" si="24"/>
        <v>119973.95000068641</v>
      </c>
      <c r="G75" s="56">
        <f t="shared" ca="1" si="24"/>
        <v>117100.36</v>
      </c>
      <c r="H75" s="56">
        <f t="shared" ca="1" si="24"/>
        <v>7461626995.1859293</v>
      </c>
      <c r="I75" s="56">
        <f t="shared" ca="1" si="24"/>
        <v>307014657.44332576</v>
      </c>
      <c r="J75" s="56">
        <f t="shared" ca="1" si="24"/>
        <v>7154612337.7426033</v>
      </c>
      <c r="K75" s="56">
        <f t="shared" ca="1" si="24"/>
        <v>14403347964.69615</v>
      </c>
      <c r="L75" s="56">
        <f t="shared" ca="1" si="24"/>
        <v>1052304878.8205898</v>
      </c>
      <c r="M75" s="56">
        <f t="shared" ca="1" si="24"/>
        <v>13351043085.875561</v>
      </c>
      <c r="N75" s="56">
        <f t="shared" ca="1" si="24"/>
        <v>101988543.8917287</v>
      </c>
      <c r="O75" s="22">
        <f ca="1">+D75+E75+N75</f>
        <v>21972547532.709999</v>
      </c>
    </row>
  </sheetData>
  <mergeCells count="1">
    <mergeCell ref="E2:G2"/>
  </mergeCells>
  <dataValidations count="1">
    <dataValidation type="list" allowBlank="1" showInputMessage="1" showErrorMessage="1" sqref="B2" xr:uid="{1892065C-45E5-46A9-A3D9-93E32533884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34B4-EF9B-4032-90B0-561963706F28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320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  <c r="E5" s="10">
        <v>737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  <c r="E6" s="7" t="s">
        <v>31</v>
      </c>
      <c r="F6" s="69" t="s">
        <v>321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239055021.83000016</v>
      </c>
      <c r="E8" s="21">
        <f t="shared" ca="1" si="0"/>
        <v>0</v>
      </c>
      <c r="F8" s="22">
        <f t="shared" ca="1" si="1"/>
        <v>239055021.83000016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4179920.42</v>
      </c>
      <c r="E9" s="21">
        <f t="shared" ca="1" si="0"/>
        <v>0</v>
      </c>
      <c r="F9" s="22">
        <f t="shared" ca="1" si="1"/>
        <v>4179920.42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127521892.94999999</v>
      </c>
      <c r="E10" s="21">
        <f t="shared" ca="1" si="0"/>
        <v>0</v>
      </c>
      <c r="F10" s="22">
        <f t="shared" ca="1" si="1"/>
        <v>127521892.94999999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54282808.890000001</v>
      </c>
      <c r="E11" s="21">
        <f t="shared" ca="1" si="0"/>
        <v>0</v>
      </c>
      <c r="F11" s="22">
        <f t="shared" ca="1" si="1"/>
        <v>54282808.890000001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791426.73</v>
      </c>
      <c r="E13" s="21">
        <f t="shared" ca="1" si="0"/>
        <v>0</v>
      </c>
      <c r="F13" s="22">
        <f t="shared" ca="1" si="1"/>
        <v>791426.73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2436160.5999999996</v>
      </c>
      <c r="E14" s="21">
        <f t="shared" ca="1" si="0"/>
        <v>0</v>
      </c>
      <c r="F14" s="22">
        <f t="shared" ca="1" si="1"/>
        <v>2436160.5999999996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2168820.7999999998</v>
      </c>
      <c r="E17" s="21">
        <f t="shared" ca="1" si="0"/>
        <v>0</v>
      </c>
      <c r="F17" s="22">
        <f t="shared" ca="1" si="1"/>
        <v>2168820.7999999998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  <c r="E18" s="21">
        <f t="shared" ca="1" si="0"/>
        <v>0</v>
      </c>
      <c r="F18" s="22">
        <f t="shared" ca="1" si="1"/>
        <v>2068.9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6040384.8300000001</v>
      </c>
      <c r="E20" s="21">
        <f t="shared" ca="1" si="0"/>
        <v>0</v>
      </c>
      <c r="F20" s="22">
        <f t="shared" ca="1" si="1"/>
        <v>6040384.8300000001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56569847.229999997</v>
      </c>
      <c r="E21" s="21">
        <f t="shared" ca="1" si="0"/>
        <v>0</v>
      </c>
      <c r="F21" s="22">
        <f t="shared" ca="1" si="1"/>
        <v>56569847.229999997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453623566.23999959</v>
      </c>
      <c r="E22" s="21">
        <f t="shared" ca="1" si="0"/>
        <v>0</v>
      </c>
      <c r="F22" s="22">
        <f t="shared" ca="1" si="1"/>
        <v>453623566.23999959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6293800.25</v>
      </c>
      <c r="E23" s="21">
        <f t="shared" ca="1" si="2"/>
        <v>0</v>
      </c>
      <c r="F23" s="22">
        <f ca="1">+SUM(D23:E23)</f>
        <v>6293800.25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25087466.760000002</v>
      </c>
      <c r="E24" s="21">
        <f t="shared" ca="1" si="2"/>
        <v>0</v>
      </c>
      <c r="F24" s="22">
        <f ca="1">+SUM(D24:E24)</f>
        <v>25087466.760000002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150476.82</v>
      </c>
      <c r="E25" s="21">
        <f t="shared" ca="1" si="2"/>
        <v>0</v>
      </c>
      <c r="F25" s="22">
        <f t="shared" ref="F25:F44" ca="1" si="3">+SUM(D25:E25)</f>
        <v>150476.82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7052340.5727362884</v>
      </c>
      <c r="E26" s="21">
        <f t="shared" ca="1" si="2"/>
        <v>0</v>
      </c>
      <c r="F26" s="22">
        <f t="shared" ca="1" si="3"/>
        <v>7052340.5727362884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4256928.41</v>
      </c>
      <c r="E27" s="21">
        <f t="shared" ca="1" si="2"/>
        <v>0</v>
      </c>
      <c r="F27" s="22">
        <f t="shared" ca="1" si="3"/>
        <v>4256928.41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198304.21</v>
      </c>
      <c r="E28" s="21">
        <f t="shared" ca="1" si="2"/>
        <v>0</v>
      </c>
      <c r="F28" s="22">
        <f t="shared" ca="1" si="3"/>
        <v>198304.21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6455988.9199999999</v>
      </c>
      <c r="E29" s="21">
        <f t="shared" ca="1" si="2"/>
        <v>0</v>
      </c>
      <c r="F29" s="22">
        <f t="shared" ca="1" si="3"/>
        <v>6455988.9199999999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6432835.4700000193</v>
      </c>
      <c r="E30" s="21">
        <f t="shared" ca="1" si="2"/>
        <v>0</v>
      </c>
      <c r="F30" s="22">
        <f t="shared" ca="1" si="3"/>
        <v>6432835.4700000193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51563064.200000003</v>
      </c>
      <c r="E31" s="21">
        <f t="shared" ca="1" si="2"/>
        <v>0</v>
      </c>
      <c r="F31" s="22">
        <f t="shared" ca="1" si="3"/>
        <v>51563064.200000003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14503508.230000006</v>
      </c>
      <c r="E32" s="21">
        <f t="shared" ca="1" si="2"/>
        <v>0</v>
      </c>
      <c r="F32" s="22">
        <f t="shared" ca="1" si="3"/>
        <v>14503508.230000006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1850741.519999997</v>
      </c>
      <c r="E33" s="21">
        <f t="shared" ca="1" si="2"/>
        <v>0</v>
      </c>
      <c r="F33" s="22">
        <f t="shared" ca="1" si="3"/>
        <v>1850741.519999997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732964.99000000011</v>
      </c>
      <c r="E34" s="21">
        <f t="shared" ca="1" si="2"/>
        <v>0</v>
      </c>
      <c r="F34" s="22">
        <f t="shared" ca="1" si="3"/>
        <v>732964.99000000011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389002</v>
      </c>
      <c r="E35" s="21">
        <f t="shared" ca="1" si="2"/>
        <v>0</v>
      </c>
      <c r="F35" s="22">
        <f t="shared" ca="1" si="3"/>
        <v>389002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3078469.19</v>
      </c>
      <c r="E37" s="21">
        <f t="shared" ca="1" si="2"/>
        <v>0</v>
      </c>
      <c r="F37" s="22">
        <f t="shared" ca="1" si="3"/>
        <v>3078469.19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298027.90000000002</v>
      </c>
      <c r="E38" s="21">
        <f t="shared" ca="1" si="2"/>
        <v>0</v>
      </c>
      <c r="F38" s="22">
        <f t="shared" ca="1" si="3"/>
        <v>298027.90000000002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3705677.98</v>
      </c>
      <c r="E39" s="21">
        <f t="shared" ca="1" si="4"/>
        <v>0</v>
      </c>
      <c r="F39" s="22">
        <f t="shared" ca="1" si="3"/>
        <v>3705677.98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2033899.5</v>
      </c>
      <c r="E40" s="21">
        <f t="shared" ca="1" si="4"/>
        <v>0</v>
      </c>
      <c r="F40" s="22">
        <f t="shared" ca="1" si="3"/>
        <v>2033899.5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26735228.779999983</v>
      </c>
      <c r="E41" s="21">
        <f t="shared" ca="1" si="4"/>
        <v>0</v>
      </c>
      <c r="F41" s="22">
        <f t="shared" ref="F41" ca="1" si="5">+SUM(D41:E41)</f>
        <v>26735228.779999983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75892.160000000018</v>
      </c>
      <c r="E42" s="21">
        <f t="shared" ca="1" si="4"/>
        <v>0</v>
      </c>
      <c r="F42" s="22">
        <f t="shared" ca="1" si="3"/>
        <v>75892.160000000018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22404.719999999998</v>
      </c>
      <c r="E44" s="21">
        <f t="shared" ca="1" si="4"/>
        <v>0</v>
      </c>
      <c r="F44" s="22">
        <f t="shared" ca="1" si="3"/>
        <v>22404.719999999998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-6929.2199999999966</v>
      </c>
      <c r="E48" s="21">
        <f t="shared" ca="1" si="4"/>
        <v>0</v>
      </c>
      <c r="F48" s="22">
        <f t="shared" ca="1" si="6"/>
        <v>-6929.2199999999966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6671602.2599999998</v>
      </c>
      <c r="E49" s="21">
        <f t="shared" ca="1" si="4"/>
        <v>0</v>
      </c>
      <c r="F49" s="22">
        <f t="shared" ref="F49" ca="1" si="7">+SUM(D49:E49)</f>
        <v>6671602.2599999998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1114253615.0427363</v>
      </c>
      <c r="E73" s="56">
        <f ca="1">SUMIF($C$7:$C$72,"HD",E$7:E$72)</f>
        <v>0</v>
      </c>
      <c r="F73" s="56">
        <f ca="1">SUMIF($C$7:$C$72,"HD",F$7:F$72)</f>
        <v>1114253615.0427363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1114253615.0427363</v>
      </c>
      <c r="E75" s="56">
        <f ca="1">E73+E74</f>
        <v>0</v>
      </c>
      <c r="F75" s="56">
        <f ca="1">F73+F74</f>
        <v>1114253615.0427363</v>
      </c>
    </row>
  </sheetData>
  <mergeCells count="1">
    <mergeCell ref="E2:G2"/>
  </mergeCells>
  <dataValidations count="1">
    <dataValidation type="list" allowBlank="1" showInputMessage="1" showErrorMessage="1" sqref="B2" xr:uid="{500BF99C-9BC9-4F6A-93DA-22DA92B71DE4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EF15C-435D-4146-92B7-F32D2678890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322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239055021.83000016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4179920.42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127521892.94999999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54282808.890000001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791426.73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2436160.5999999996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2168820.7999999998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2068.9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6040384.8300000001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56569847.229999997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453623566.23999959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6293800.25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25087466.760000002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150476.82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7052340.5727362884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4256928.41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198304.21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6455988.9199999999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6432835.4700000193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51563064.200000003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14503508.230000006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1850741.519999997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732964.99000000011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389002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3078469.19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298027.90000000002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3705677.98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2033899.5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26735228.779999983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75892.160000000018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22404.719999999998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-6929.2199999999966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6671602.2599999998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1114253615.0427363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1114253615.0427363</v>
      </c>
    </row>
  </sheetData>
  <mergeCells count="1">
    <mergeCell ref="E2:G2"/>
  </mergeCells>
  <dataValidations count="1">
    <dataValidation type="list" allowBlank="1" showInputMessage="1" showErrorMessage="1" sqref="B2" xr:uid="{597A716E-1CF4-4CD3-9764-7686BCC9B2C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CB20-E04C-4E37-AA0F-670CA632DAF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713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33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</row>
  </sheetData>
  <mergeCells count="1">
    <mergeCell ref="E2:G2"/>
  </mergeCells>
  <dataValidations count="1">
    <dataValidation type="list" allowBlank="1" showInputMessage="1" showErrorMessage="1" sqref="B2" xr:uid="{D4A4C3EF-3AA8-41FB-A9BB-C709E1E8963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2A5EA-C3CF-4626-8B0A-B37BDE971B1E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727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120572880.77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165895202.84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86276.47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435935788.13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722490148.21000004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722490148.21000004</v>
      </c>
    </row>
  </sheetData>
  <mergeCells count="1">
    <mergeCell ref="E2:G2"/>
  </mergeCells>
  <dataValidations count="1">
    <dataValidation type="list" allowBlank="1" showInputMessage="1" showErrorMessage="1" sqref="B2" xr:uid="{F2AD9C3C-C6A4-4119-84C3-34EFBE84CB0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3BDF-DE9F-46D7-8E9C-662A984B32A2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8" width="9.8867187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324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712</v>
      </c>
      <c r="E5" s="10">
        <v>738</v>
      </c>
      <c r="F5" s="10">
        <v>739</v>
      </c>
      <c r="G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37</v>
      </c>
      <c r="E6" s="7" t="s">
        <v>38</v>
      </c>
      <c r="F6" s="7" t="s">
        <v>39</v>
      </c>
      <c r="G6" s="69" t="s">
        <v>325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F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2">
        <f t="shared" ref="G7:G22" ca="1" si="1">+SUM(D7:F7)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3487483.6100000143</v>
      </c>
      <c r="E8" s="21">
        <f t="shared" ca="1" si="0"/>
        <v>0</v>
      </c>
      <c r="F8" s="21">
        <f t="shared" ca="1" si="0"/>
        <v>0</v>
      </c>
      <c r="G8" s="22">
        <f t="shared" ca="1" si="1"/>
        <v>3487483.6100000143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13191242.93</v>
      </c>
      <c r="E9" s="21">
        <f t="shared" ca="1" si="0"/>
        <v>0</v>
      </c>
      <c r="F9" s="21">
        <f t="shared" ca="1" si="0"/>
        <v>0</v>
      </c>
      <c r="G9" s="22">
        <f t="shared" ca="1" si="1"/>
        <v>13191242.93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226884508.54999998</v>
      </c>
      <c r="E10" s="21">
        <f t="shared" ca="1" si="0"/>
        <v>0</v>
      </c>
      <c r="F10" s="21">
        <f t="shared" ca="1" si="0"/>
        <v>0</v>
      </c>
      <c r="G10" s="22">
        <f t="shared" ca="1" si="1"/>
        <v>226884508.54999998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467443.01</v>
      </c>
      <c r="E13" s="21">
        <f t="shared" ca="1" si="0"/>
        <v>0</v>
      </c>
      <c r="F13" s="21">
        <f t="shared" ca="1" si="0"/>
        <v>0</v>
      </c>
      <c r="G13" s="22">
        <f t="shared" ca="1" si="1"/>
        <v>467443.01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816835.57000000007</v>
      </c>
      <c r="E14" s="21">
        <f t="shared" ca="1" si="0"/>
        <v>0</v>
      </c>
      <c r="F14" s="21">
        <f t="shared" ca="1" si="0"/>
        <v>0</v>
      </c>
      <c r="G14" s="22">
        <f t="shared" ca="1" si="1"/>
        <v>816835.57000000007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2">
        <f t="shared" ca="1" si="1"/>
        <v>0</v>
      </c>
    </row>
    <row r="17" spans="1:7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1514168</v>
      </c>
      <c r="E17" s="21">
        <f t="shared" ca="1" si="0"/>
        <v>0</v>
      </c>
      <c r="F17" s="21">
        <f t="shared" ca="1" si="0"/>
        <v>0</v>
      </c>
      <c r="G17" s="22">
        <f t="shared" ca="1" si="1"/>
        <v>1514168</v>
      </c>
    </row>
    <row r="18" spans="1:7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2">
        <f t="shared" ca="1" si="1"/>
        <v>0</v>
      </c>
    </row>
    <row r="19" spans="1:7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2">
        <f t="shared" ca="1" si="1"/>
        <v>0</v>
      </c>
    </row>
    <row r="20" spans="1:7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1085354.02</v>
      </c>
      <c r="E20" s="21">
        <f t="shared" ca="1" si="0"/>
        <v>0</v>
      </c>
      <c r="F20" s="21">
        <f t="shared" ca="1" si="0"/>
        <v>0</v>
      </c>
      <c r="G20" s="22">
        <f t="shared" ca="1" si="1"/>
        <v>1085354.02</v>
      </c>
    </row>
    <row r="21" spans="1:7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2">
        <f t="shared" ca="1" si="1"/>
        <v>0</v>
      </c>
    </row>
    <row r="22" spans="1:7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280573247.12</v>
      </c>
      <c r="E22" s="21">
        <f t="shared" ca="1" si="0"/>
        <v>0</v>
      </c>
      <c r="F22" s="21">
        <f t="shared" ca="1" si="0"/>
        <v>0</v>
      </c>
      <c r="G22" s="22">
        <f t="shared" ca="1" si="1"/>
        <v>280573247.12</v>
      </c>
    </row>
    <row r="23" spans="1:7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F38" ca="1" si="2">IFERROR(INDIRECT("'"&amp;$B$2&amp;"'!"&amp;ADDRESS(MATCH($B23,INDIRECT("'"&amp;$B$2&amp;"'!$B$1:$B$1095"),0),MATCH(D$5,INDIRECT("'"&amp;$B$2&amp;"'!5:5"),0))),0)</f>
        <v>1586055.3299999998</v>
      </c>
      <c r="E23" s="21">
        <f t="shared" ca="1" si="2"/>
        <v>0</v>
      </c>
      <c r="F23" s="21">
        <f t="shared" ca="1" si="2"/>
        <v>0</v>
      </c>
      <c r="G23" s="22">
        <f ca="1">+SUM(D23:F23)</f>
        <v>1586055.3299999998</v>
      </c>
    </row>
    <row r="24" spans="1:7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31973.94</v>
      </c>
      <c r="E24" s="21">
        <f t="shared" ca="1" si="2"/>
        <v>0</v>
      </c>
      <c r="F24" s="21">
        <f t="shared" ca="1" si="2"/>
        <v>0</v>
      </c>
      <c r="G24" s="22">
        <f ca="1">+SUM(D24:F24)</f>
        <v>31973.94</v>
      </c>
    </row>
    <row r="25" spans="1:7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2">
        <f t="shared" ref="G25:G44" ca="1" si="3">+SUM(D25:F25)</f>
        <v>0</v>
      </c>
    </row>
    <row r="26" spans="1:7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65742.989801999996</v>
      </c>
      <c r="E26" s="21">
        <f t="shared" ca="1" si="2"/>
        <v>0</v>
      </c>
      <c r="F26" s="21">
        <f t="shared" ca="1" si="2"/>
        <v>0</v>
      </c>
      <c r="G26" s="22">
        <f t="shared" ca="1" si="3"/>
        <v>65742.989801999996</v>
      </c>
    </row>
    <row r="27" spans="1:7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2">
        <f t="shared" ca="1" si="3"/>
        <v>0</v>
      </c>
    </row>
    <row r="28" spans="1:7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2">
        <f t="shared" ca="1" si="3"/>
        <v>0</v>
      </c>
    </row>
    <row r="29" spans="1:7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2">
        <f t="shared" ca="1" si="3"/>
        <v>0</v>
      </c>
    </row>
    <row r="30" spans="1:7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390278.38</v>
      </c>
      <c r="E30" s="21">
        <f t="shared" ca="1" si="2"/>
        <v>0</v>
      </c>
      <c r="F30" s="21">
        <f t="shared" ca="1" si="2"/>
        <v>0</v>
      </c>
      <c r="G30" s="22">
        <f t="shared" ca="1" si="3"/>
        <v>390278.38</v>
      </c>
    </row>
    <row r="31" spans="1:7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76401.119693000001</v>
      </c>
      <c r="E31" s="21">
        <f t="shared" ca="1" si="2"/>
        <v>0</v>
      </c>
      <c r="F31" s="21">
        <f t="shared" ca="1" si="2"/>
        <v>0</v>
      </c>
      <c r="G31" s="22">
        <f t="shared" ca="1" si="3"/>
        <v>76401.119693000001</v>
      </c>
    </row>
    <row r="32" spans="1:7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38693486.930000044</v>
      </c>
      <c r="E32" s="21">
        <f t="shared" ca="1" si="2"/>
        <v>0</v>
      </c>
      <c r="F32" s="21">
        <f t="shared" ca="1" si="2"/>
        <v>0</v>
      </c>
      <c r="G32" s="22">
        <f t="shared" ca="1" si="3"/>
        <v>38693486.930000044</v>
      </c>
    </row>
    <row r="33" spans="1:7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2">
        <f t="shared" ca="1" si="3"/>
        <v>0</v>
      </c>
    </row>
    <row r="34" spans="1:7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340304.14</v>
      </c>
      <c r="E34" s="21">
        <f t="shared" ca="1" si="2"/>
        <v>0</v>
      </c>
      <c r="F34" s="21">
        <f t="shared" ca="1" si="2"/>
        <v>0</v>
      </c>
      <c r="G34" s="22">
        <f t="shared" ca="1" si="3"/>
        <v>340304.14</v>
      </c>
    </row>
    <row r="35" spans="1:7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730330</v>
      </c>
      <c r="E35" s="21">
        <f t="shared" ca="1" si="2"/>
        <v>0</v>
      </c>
      <c r="F35" s="21">
        <f t="shared" ca="1" si="2"/>
        <v>0</v>
      </c>
      <c r="G35" s="22">
        <f t="shared" ca="1" si="3"/>
        <v>730330</v>
      </c>
    </row>
    <row r="36" spans="1:7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489241449.59000003</v>
      </c>
      <c r="E36" s="21">
        <f t="shared" ca="1" si="2"/>
        <v>0</v>
      </c>
      <c r="F36" s="21">
        <f t="shared" ca="1" si="2"/>
        <v>0</v>
      </c>
      <c r="G36" s="22">
        <f t="shared" ca="1" si="3"/>
        <v>489241449.59000003</v>
      </c>
    </row>
    <row r="37" spans="1:7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1627183.14</v>
      </c>
      <c r="E37" s="21">
        <f t="shared" ca="1" si="2"/>
        <v>0</v>
      </c>
      <c r="F37" s="21">
        <f t="shared" ca="1" si="2"/>
        <v>0</v>
      </c>
      <c r="G37" s="22">
        <f t="shared" ca="1" si="3"/>
        <v>1627183.14</v>
      </c>
    </row>
    <row r="38" spans="1:7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2">
        <f t="shared" ca="1" si="3"/>
        <v>0</v>
      </c>
    </row>
    <row r="39" spans="1:7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F54" ca="1" si="4">IFERROR(INDIRECT("'"&amp;$B$2&amp;"'!"&amp;ADDRESS(MATCH($B39,INDIRECT("'"&amp;$B$2&amp;"'!$B$1:$B$1095"),0),MATCH(D$5,INDIRECT("'"&amp;$B$2&amp;"'!5:5"),0))),0)</f>
        <v>51194.926893000003</v>
      </c>
      <c r="E39" s="21">
        <f t="shared" ca="1" si="4"/>
        <v>0</v>
      </c>
      <c r="F39" s="21">
        <f t="shared" ca="1" si="4"/>
        <v>0</v>
      </c>
      <c r="G39" s="22">
        <f t="shared" ca="1" si="3"/>
        <v>51194.926893000003</v>
      </c>
    </row>
    <row r="40" spans="1:7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2">
        <f t="shared" ca="1" si="3"/>
        <v>0</v>
      </c>
    </row>
    <row r="41" spans="1:7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63477.79</v>
      </c>
      <c r="E41" s="21">
        <f t="shared" ca="1" si="4"/>
        <v>0</v>
      </c>
      <c r="F41" s="21">
        <f t="shared" ca="1" si="4"/>
        <v>0</v>
      </c>
      <c r="G41" s="22">
        <f t="shared" ca="1" si="3"/>
        <v>63477.79</v>
      </c>
    </row>
    <row r="42" spans="1:7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2">
        <f t="shared" ca="1" si="3"/>
        <v>0</v>
      </c>
    </row>
    <row r="43" spans="1:7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2">
        <f t="shared" ca="1" si="3"/>
        <v>0</v>
      </c>
    </row>
    <row r="44" spans="1:7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2">
        <f t="shared" ca="1" si="3"/>
        <v>0</v>
      </c>
    </row>
    <row r="45" spans="1:7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2">
        <f t="shared" ref="G45:G57" ca="1" si="5">+SUM(D45:F45)</f>
        <v>0</v>
      </c>
    </row>
    <row r="46" spans="1:7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2">
        <f t="shared" ca="1" si="5"/>
        <v>0</v>
      </c>
    </row>
    <row r="47" spans="1:7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2">
        <f t="shared" ca="1" si="5"/>
        <v>0</v>
      </c>
    </row>
    <row r="48" spans="1:7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2">
        <f t="shared" ca="1" si="5"/>
        <v>0</v>
      </c>
    </row>
    <row r="49" spans="1:7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2">
        <f t="shared" ref="G49" ca="1" si="6">+SUM(D49:F49)</f>
        <v>0</v>
      </c>
    </row>
    <row r="50" spans="1:7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2">
        <f t="shared" ref="G50:G52" ca="1" si="7">+SUM(D50:F50)</f>
        <v>0</v>
      </c>
    </row>
    <row r="51" spans="1:7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2">
        <f t="shared" ca="1" si="7"/>
        <v>0</v>
      </c>
    </row>
    <row r="52" spans="1:7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2">
        <f t="shared" ca="1" si="7"/>
        <v>0</v>
      </c>
    </row>
    <row r="53" spans="1:7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2">
        <f t="shared" ca="1" si="5"/>
        <v>0</v>
      </c>
    </row>
    <row r="54" spans="1:7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2">
        <f t="shared" ca="1" si="5"/>
        <v>0</v>
      </c>
    </row>
    <row r="55" spans="1:7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F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2">
        <f t="shared" ca="1" si="5"/>
        <v>0</v>
      </c>
    </row>
    <row r="56" spans="1:7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2">
        <f t="shared" ca="1" si="5"/>
        <v>0</v>
      </c>
    </row>
    <row r="57" spans="1:7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2">
        <f t="shared" ca="1" si="5"/>
        <v>0</v>
      </c>
    </row>
    <row r="58" spans="1:7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2">
        <f t="shared" ref="G58" ca="1" si="9">+SUM(D58:F58)</f>
        <v>0</v>
      </c>
    </row>
    <row r="59" spans="1:7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2">
        <f t="shared" ref="G59:G72" ca="1" si="10">+SUM(D59:F59)</f>
        <v>0</v>
      </c>
    </row>
    <row r="60" spans="1:7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2">
        <f t="shared" ca="1" si="10"/>
        <v>0</v>
      </c>
    </row>
    <row r="61" spans="1:7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2">
        <f t="shared" ca="1" si="10"/>
        <v>0</v>
      </c>
    </row>
    <row r="62" spans="1:7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2">
        <f t="shared" ca="1" si="10"/>
        <v>0</v>
      </c>
    </row>
    <row r="63" spans="1:7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2">
        <f t="shared" ca="1" si="10"/>
        <v>0</v>
      </c>
    </row>
    <row r="64" spans="1:7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2">
        <f t="shared" ca="1" si="10"/>
        <v>0</v>
      </c>
    </row>
    <row r="65" spans="1:7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2">
        <f t="shared" ca="1" si="10"/>
        <v>0</v>
      </c>
    </row>
    <row r="66" spans="1:7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2">
        <f t="shared" ca="1" si="10"/>
        <v>0</v>
      </c>
    </row>
    <row r="67" spans="1:7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2">
        <f t="shared" ca="1" si="10"/>
        <v>0</v>
      </c>
    </row>
    <row r="68" spans="1:7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2">
        <f t="shared" ca="1" si="10"/>
        <v>0</v>
      </c>
    </row>
    <row r="69" spans="1:7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2">
        <f t="shared" ca="1" si="10"/>
        <v>0</v>
      </c>
    </row>
    <row r="70" spans="1:7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2">
        <f t="shared" ca="1" si="10"/>
        <v>0</v>
      </c>
    </row>
    <row r="71" spans="1:7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1">
        <f t="shared" ca="1" si="8"/>
        <v>0</v>
      </c>
      <c r="G71" s="22">
        <f t="shared" ca="1" si="10"/>
        <v>0</v>
      </c>
    </row>
    <row r="72" spans="1:7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1">
        <f t="shared" ca="1" si="8"/>
        <v>0</v>
      </c>
      <c r="G72" s="22">
        <f t="shared" ca="1" si="10"/>
        <v>0</v>
      </c>
    </row>
    <row r="73" spans="1:7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1060918161.086388</v>
      </c>
      <c r="E73" s="56">
        <f ca="1">SUMIF($C$7:$C$72,"HD",E$7:E$72)</f>
        <v>0</v>
      </c>
      <c r="F73" s="56">
        <f ca="1">SUMIF($C$7:$C$72,"HD",F$7:F$72)</f>
        <v>0</v>
      </c>
      <c r="G73" s="56">
        <f ca="1">SUMIF($C$7:$C$72,"HD",G$7:G$72)</f>
        <v>1060918161.086388</v>
      </c>
    </row>
    <row r="74" spans="1:7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</row>
    <row r="75" spans="1:7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1060918161.086388</v>
      </c>
      <c r="E75" s="56">
        <f ca="1">E73+E74</f>
        <v>0</v>
      </c>
      <c r="F75" s="56">
        <f ca="1">F73+F74</f>
        <v>0</v>
      </c>
      <c r="G75" s="56">
        <f ca="1">G73+G74</f>
        <v>1060918161.086388</v>
      </c>
    </row>
  </sheetData>
  <mergeCells count="1">
    <mergeCell ref="E2:G2"/>
  </mergeCells>
  <dataValidations count="1">
    <dataValidation type="list" allowBlank="1" showInputMessage="1" showErrorMessage="1" sqref="B2" xr:uid="{205F797D-802D-4B7B-A9B4-A742015473F7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AC40-8991-475E-9E51-A0782AE7D273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326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710</v>
      </c>
      <c r="E5" s="10">
        <v>711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41</v>
      </c>
      <c r="E6" s="7" t="s">
        <v>42</v>
      </c>
      <c r="F6" s="69" t="s">
        <v>321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9621418.2100000009</v>
      </c>
      <c r="E7" s="21">
        <f t="shared" ca="1" si="0"/>
        <v>0</v>
      </c>
      <c r="F7" s="22">
        <f t="shared" ref="F7:F22" ca="1" si="1">+SUM(D7:E7)</f>
        <v>9621418.2100000009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84816722.480000019</v>
      </c>
      <c r="E8" s="21">
        <f t="shared" ca="1" si="0"/>
        <v>0</v>
      </c>
      <c r="F8" s="22">
        <f t="shared" ca="1" si="1"/>
        <v>84816722.480000019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59184794.059999995</v>
      </c>
      <c r="E9" s="21">
        <f t="shared" ca="1" si="0"/>
        <v>0</v>
      </c>
      <c r="F9" s="22">
        <f t="shared" ca="1" si="1"/>
        <v>59184794.059999995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183658683.25999999</v>
      </c>
      <c r="E10" s="21">
        <f t="shared" ca="1" si="0"/>
        <v>0</v>
      </c>
      <c r="F10" s="22">
        <f t="shared" ca="1" si="1"/>
        <v>183658683.25999999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2472535.65</v>
      </c>
      <c r="E13" s="21">
        <f t="shared" ca="1" si="0"/>
        <v>0</v>
      </c>
      <c r="F13" s="22">
        <f t="shared" ca="1" si="1"/>
        <v>2472535.65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24051318.16</v>
      </c>
      <c r="E14" s="21">
        <f t="shared" ca="1" si="0"/>
        <v>0</v>
      </c>
      <c r="F14" s="22">
        <f t="shared" ca="1" si="1"/>
        <v>24051318.16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22392045.859999999</v>
      </c>
      <c r="E17" s="21">
        <f t="shared" ca="1" si="0"/>
        <v>0</v>
      </c>
      <c r="F17" s="22">
        <f t="shared" ca="1" si="1"/>
        <v>22392045.859999999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114285.71</v>
      </c>
      <c r="E18" s="21">
        <f t="shared" ca="1" si="0"/>
        <v>0</v>
      </c>
      <c r="F18" s="22">
        <f t="shared" ca="1" si="1"/>
        <v>114285.71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16382.21</v>
      </c>
      <c r="E21" s="21">
        <f t="shared" ca="1" si="0"/>
        <v>0</v>
      </c>
      <c r="F21" s="22">
        <f t="shared" ca="1" si="1"/>
        <v>16382.21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117768777.47</v>
      </c>
      <c r="E22" s="21">
        <f t="shared" ca="1" si="0"/>
        <v>0</v>
      </c>
      <c r="F22" s="22">
        <f t="shared" ca="1" si="1"/>
        <v>117768777.47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192378073.76000005</v>
      </c>
      <c r="E23" s="21">
        <f t="shared" ca="1" si="2"/>
        <v>0</v>
      </c>
      <c r="F23" s="22">
        <f ca="1">+SUM(D23:E23)</f>
        <v>192378073.76000005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9987608.5999999996</v>
      </c>
      <c r="E24" s="21">
        <f t="shared" ca="1" si="2"/>
        <v>0</v>
      </c>
      <c r="F24" s="22">
        <f ca="1">+SUM(D24:E24)</f>
        <v>9987608.5999999996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7068262.0797187388</v>
      </c>
      <c r="E26" s="21">
        <f t="shared" ca="1" si="2"/>
        <v>0</v>
      </c>
      <c r="F26" s="22">
        <f t="shared" ca="1" si="3"/>
        <v>7068262.0797187388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9889585.0700000003</v>
      </c>
      <c r="F27" s="22">
        <f t="shared" ca="1" si="3"/>
        <v>9889585.0700000003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391546.02</v>
      </c>
      <c r="E28" s="21">
        <f t="shared" ca="1" si="2"/>
        <v>0</v>
      </c>
      <c r="F28" s="22">
        <f t="shared" ca="1" si="3"/>
        <v>391546.02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4607827.7300000014</v>
      </c>
      <c r="E29" s="21">
        <f t="shared" ca="1" si="2"/>
        <v>0</v>
      </c>
      <c r="F29" s="22">
        <f t="shared" ca="1" si="3"/>
        <v>4607827.7300000014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35522.97</v>
      </c>
      <c r="E30" s="21">
        <f t="shared" ca="1" si="2"/>
        <v>0</v>
      </c>
      <c r="F30" s="22">
        <f t="shared" ca="1" si="3"/>
        <v>35522.97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799486.46922299999</v>
      </c>
      <c r="E31" s="21">
        <f t="shared" ca="1" si="2"/>
        <v>0</v>
      </c>
      <c r="F31" s="22">
        <f t="shared" ca="1" si="3"/>
        <v>799486.46922299999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199098.09</v>
      </c>
      <c r="E32" s="21">
        <f t="shared" ca="1" si="2"/>
        <v>0</v>
      </c>
      <c r="F32" s="22">
        <f t="shared" ca="1" si="3"/>
        <v>199098.09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37540526.39859999</v>
      </c>
      <c r="E34" s="21">
        <f t="shared" ca="1" si="2"/>
        <v>0</v>
      </c>
      <c r="F34" s="22">
        <f t="shared" ca="1" si="3"/>
        <v>37540526.39859999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3171301</v>
      </c>
      <c r="E35" s="21">
        <f t="shared" ca="1" si="2"/>
        <v>0</v>
      </c>
      <c r="F35" s="22">
        <f t="shared" ca="1" si="3"/>
        <v>3171301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22054013.91</v>
      </c>
      <c r="E37" s="21">
        <f t="shared" ca="1" si="2"/>
        <v>0</v>
      </c>
      <c r="F37" s="22">
        <f t="shared" ca="1" si="3"/>
        <v>22054013.91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10</v>
      </c>
      <c r="E39" s="21">
        <f t="shared" ca="1" si="4"/>
        <v>0</v>
      </c>
      <c r="F39" s="22">
        <f t="shared" ca="1" si="3"/>
        <v>10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16251493.539999999</v>
      </c>
      <c r="E40" s="21">
        <f t="shared" ca="1" si="4"/>
        <v>0</v>
      </c>
      <c r="F40" s="22">
        <f t="shared" ca="1" si="3"/>
        <v>16251493.539999999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-6192.86</v>
      </c>
      <c r="E41" s="21">
        <f t="shared" ca="1" si="4"/>
        <v>0</v>
      </c>
      <c r="F41" s="22">
        <f t="shared" ref="F41" ca="1" si="5">+SUM(D41:E41)</f>
        <v>-6192.86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1090.94</v>
      </c>
      <c r="E49" s="21">
        <f t="shared" ca="1" si="4"/>
        <v>0</v>
      </c>
      <c r="F49" s="22">
        <f t="shared" ref="F49" ca="1" si="7">+SUM(D49:E49)</f>
        <v>1090.94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798576631.71754169</v>
      </c>
      <c r="E73" s="56">
        <f ca="1">SUMIF($C$7:$C$72,"HD",E$7:E$72)</f>
        <v>9889585.0700000003</v>
      </c>
      <c r="F73" s="56">
        <f ca="1">SUMIF($C$7:$C$72,"HD",F$7:F$72)</f>
        <v>808466216.78754175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798576631.71754169</v>
      </c>
      <c r="E75" s="56">
        <f ca="1">E73+E74</f>
        <v>9889585.0700000003</v>
      </c>
      <c r="F75" s="56">
        <f ca="1">F73+F74</f>
        <v>808466216.78754175</v>
      </c>
    </row>
  </sheetData>
  <mergeCells count="1">
    <mergeCell ref="E2:G2"/>
  </mergeCells>
  <dataValidations count="1">
    <dataValidation type="list" allowBlank="1" showInputMessage="1" showErrorMessage="1" sqref="B2" xr:uid="{E843E167-FA17-4BB3-8E34-0F6266C47F3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E3BD-F00B-45D8-B240-0DA5CEADAF05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5" width="15.6640625" style="3" customWidth="1"/>
    <col min="16" max="16" width="7.5546875" style="3" customWidth="1"/>
    <col min="17" max="16384" width="9.109375" style="3"/>
  </cols>
  <sheetData>
    <row r="1" spans="1:15" ht="15" customHeight="1" x14ac:dyDescent="0.3">
      <c r="A1" s="1" t="s">
        <v>0</v>
      </c>
      <c r="B1" s="2"/>
      <c r="C1" s="2"/>
    </row>
    <row r="2" spans="1:15" ht="15" customHeight="1" x14ac:dyDescent="0.3">
      <c r="A2" s="1" t="s">
        <v>327</v>
      </c>
      <c r="B2" s="68" t="s">
        <v>12</v>
      </c>
      <c r="C2" s="2"/>
      <c r="E2" s="81" t="s">
        <v>1</v>
      </c>
      <c r="F2" s="82"/>
      <c r="G2" s="83"/>
      <c r="H2" s="5"/>
    </row>
    <row r="3" spans="1:15" ht="15" customHeight="1" x14ac:dyDescent="0.3">
      <c r="A3" s="4" t="s">
        <v>354</v>
      </c>
      <c r="B3" s="2"/>
      <c r="C3" s="2"/>
    </row>
    <row r="4" spans="1:15" ht="22.5" customHeight="1" x14ac:dyDescent="0.25"/>
    <row r="5" spans="1:15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703</v>
      </c>
      <c r="I5" s="10">
        <v>740</v>
      </c>
      <c r="J5" s="10">
        <v>741</v>
      </c>
      <c r="K5" s="10">
        <v>742</v>
      </c>
      <c r="L5" s="10">
        <v>743</v>
      </c>
      <c r="M5" s="10">
        <v>744</v>
      </c>
      <c r="N5" s="10">
        <v>761</v>
      </c>
      <c r="O5" s="69"/>
    </row>
    <row r="6" spans="1:15" ht="79.5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7" t="s">
        <v>49</v>
      </c>
      <c r="J6" s="7" t="s">
        <v>50</v>
      </c>
      <c r="K6" s="7" t="s">
        <v>51</v>
      </c>
      <c r="L6" s="7" t="s">
        <v>52</v>
      </c>
      <c r="M6" s="7" t="s">
        <v>53</v>
      </c>
      <c r="N6" s="7" t="s">
        <v>54</v>
      </c>
      <c r="O6" s="69" t="s">
        <v>328</v>
      </c>
    </row>
    <row r="7" spans="1:15" ht="12.75" customHeight="1" x14ac:dyDescent="0.3">
      <c r="A7" s="64" t="s">
        <v>146</v>
      </c>
      <c r="B7" s="20">
        <v>1001</v>
      </c>
      <c r="C7" s="65" t="s">
        <v>147</v>
      </c>
      <c r="D7" s="22">
        <f ca="1">+E7+F7+G7</f>
        <v>55303185.880000003</v>
      </c>
      <c r="E7" s="21">
        <f t="shared" ref="E7:N22" ca="1" si="0">IFERROR(INDIRECT("'"&amp;$B$2&amp;"'!"&amp;ADDRESS(MATCH($B7,INDIRECT("'"&amp;$B$2&amp;"'!$B$1:$B$1095"),0),MATCH(E$5,INDIRECT("'"&amp;$B$2&amp;"'!5:5"),0))),0)</f>
        <v>0</v>
      </c>
      <c r="F7" s="21">
        <f t="shared" ca="1" si="0"/>
        <v>0</v>
      </c>
      <c r="G7" s="21">
        <f t="shared" ca="1" si="0"/>
        <v>55303185.880000003</v>
      </c>
      <c r="H7" s="21">
        <f t="shared" ca="1" si="0"/>
        <v>0</v>
      </c>
      <c r="I7" s="21">
        <f t="shared" ca="1" si="0"/>
        <v>11994758.779999999</v>
      </c>
      <c r="J7" s="21">
        <f t="shared" ca="1" si="0"/>
        <v>603970.9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2">
        <f ca="1">D7+SUM(H7:N7)</f>
        <v>67901915.560000002</v>
      </c>
    </row>
    <row r="8" spans="1:15" ht="12.75" customHeight="1" x14ac:dyDescent="0.3">
      <c r="A8" s="64" t="s">
        <v>149</v>
      </c>
      <c r="B8" s="20">
        <v>1003</v>
      </c>
      <c r="C8" s="65" t="s">
        <v>147</v>
      </c>
      <c r="D8" s="22">
        <f t="shared" ref="D8:D22" ca="1" si="1">+E8+F8+G8</f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0</v>
      </c>
      <c r="M8" s="21">
        <f t="shared" ca="1" si="0"/>
        <v>0</v>
      </c>
      <c r="N8" s="21">
        <f t="shared" ca="1" si="0"/>
        <v>0</v>
      </c>
      <c r="O8" s="22">
        <f t="shared" ref="O8:O22" ca="1" si="2">D8+SUM(H8:N8)</f>
        <v>0</v>
      </c>
    </row>
    <row r="9" spans="1:15" ht="12.75" customHeight="1" x14ac:dyDescent="0.3">
      <c r="A9" s="64" t="s">
        <v>151</v>
      </c>
      <c r="B9" s="20">
        <v>1004</v>
      </c>
      <c r="C9" s="65" t="s">
        <v>147</v>
      </c>
      <c r="D9" s="22">
        <f t="shared" ca="1" si="1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2">
        <f t="shared" ca="1" si="2"/>
        <v>0</v>
      </c>
    </row>
    <row r="10" spans="1:15" ht="12.75" customHeight="1" x14ac:dyDescent="0.3">
      <c r="A10" s="64" t="s">
        <v>153</v>
      </c>
      <c r="B10" s="20">
        <v>1005</v>
      </c>
      <c r="C10" s="65" t="s">
        <v>147</v>
      </c>
      <c r="D10" s="22">
        <f t="shared" ca="1" si="1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0</v>
      </c>
      <c r="M10" s="21">
        <f t="shared" ca="1" si="0"/>
        <v>0</v>
      </c>
      <c r="N10" s="21">
        <f t="shared" ca="1" si="0"/>
        <v>0</v>
      </c>
      <c r="O10" s="22">
        <f t="shared" ca="1" si="2"/>
        <v>0</v>
      </c>
    </row>
    <row r="11" spans="1:15" ht="12.75" customHeight="1" x14ac:dyDescent="0.3">
      <c r="A11" s="64" t="s">
        <v>155</v>
      </c>
      <c r="B11" s="20">
        <v>1006</v>
      </c>
      <c r="C11" s="65" t="s">
        <v>147</v>
      </c>
      <c r="D11" s="22">
        <f t="shared" ca="1" si="1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0</v>
      </c>
      <c r="L11" s="21">
        <f t="shared" ca="1" si="0"/>
        <v>0</v>
      </c>
      <c r="M11" s="21">
        <f t="shared" ca="1" si="0"/>
        <v>0</v>
      </c>
      <c r="N11" s="21">
        <f t="shared" ca="1" si="0"/>
        <v>0</v>
      </c>
      <c r="O11" s="22">
        <f t="shared" ca="1" si="2"/>
        <v>0</v>
      </c>
    </row>
    <row r="12" spans="1:15" ht="12.75" customHeight="1" x14ac:dyDescent="0.3">
      <c r="A12" s="64" t="s">
        <v>157</v>
      </c>
      <c r="B12" s="20">
        <v>1007</v>
      </c>
      <c r="C12" s="65" t="s">
        <v>147</v>
      </c>
      <c r="D12" s="22">
        <f t="shared" ca="1" si="1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2">
        <f t="shared" ca="1" si="2"/>
        <v>0</v>
      </c>
    </row>
    <row r="13" spans="1:15" ht="12.75" customHeight="1" x14ac:dyDescent="0.3">
      <c r="A13" s="64" t="s">
        <v>159</v>
      </c>
      <c r="B13" s="20">
        <v>1008</v>
      </c>
      <c r="C13" s="65" t="s">
        <v>147</v>
      </c>
      <c r="D13" s="22">
        <f t="shared" ca="1" si="1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2">
        <f t="shared" ca="1" si="2"/>
        <v>0</v>
      </c>
    </row>
    <row r="14" spans="1:15" ht="12.75" customHeight="1" x14ac:dyDescent="0.3">
      <c r="A14" s="64" t="s">
        <v>160</v>
      </c>
      <c r="B14" s="20">
        <v>1009</v>
      </c>
      <c r="C14" s="65" t="s">
        <v>147</v>
      </c>
      <c r="D14" s="22">
        <f t="shared" ca="1" si="1"/>
        <v>335148872.56999993</v>
      </c>
      <c r="E14" s="21">
        <f t="shared" ca="1" si="0"/>
        <v>244969.46000000002</v>
      </c>
      <c r="F14" s="21">
        <f t="shared" ca="1" si="0"/>
        <v>261104.97</v>
      </c>
      <c r="G14" s="21">
        <f t="shared" ca="1" si="0"/>
        <v>334642798.13999993</v>
      </c>
      <c r="H14" s="21">
        <f t="shared" ca="1" si="0"/>
        <v>1915.82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1">
        <f t="shared" ca="1" si="0"/>
        <v>0</v>
      </c>
      <c r="N14" s="21">
        <f t="shared" ca="1" si="0"/>
        <v>0</v>
      </c>
      <c r="O14" s="22">
        <f t="shared" ca="1" si="2"/>
        <v>335150788.38999993</v>
      </c>
    </row>
    <row r="15" spans="1:15" ht="12.75" customHeight="1" x14ac:dyDescent="0.3">
      <c r="A15" s="64" t="s">
        <v>162</v>
      </c>
      <c r="B15" s="20">
        <v>1010</v>
      </c>
      <c r="C15" s="65" t="s">
        <v>147</v>
      </c>
      <c r="D15" s="22">
        <f t="shared" ca="1" si="1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2">
        <f t="shared" ca="1" si="2"/>
        <v>0</v>
      </c>
    </row>
    <row r="16" spans="1:15" ht="12.75" customHeight="1" x14ac:dyDescent="0.3">
      <c r="A16" s="64" t="s">
        <v>164</v>
      </c>
      <c r="B16" s="20">
        <v>1011</v>
      </c>
      <c r="C16" s="65" t="s">
        <v>147</v>
      </c>
      <c r="D16" s="22">
        <f t="shared" ca="1" si="1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2">
        <f t="shared" ca="1" si="2"/>
        <v>0</v>
      </c>
    </row>
    <row r="17" spans="1:15" ht="12.75" customHeight="1" x14ac:dyDescent="0.3">
      <c r="A17" s="64" t="s">
        <v>166</v>
      </c>
      <c r="B17" s="20">
        <v>1012</v>
      </c>
      <c r="C17" s="65" t="s">
        <v>147</v>
      </c>
      <c r="D17" s="22">
        <f t="shared" ca="1" si="1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2">
        <f t="shared" ca="1" si="2"/>
        <v>0</v>
      </c>
    </row>
    <row r="18" spans="1:15" ht="12.75" customHeight="1" x14ac:dyDescent="0.3">
      <c r="A18" s="64" t="s">
        <v>168</v>
      </c>
      <c r="B18" s="20">
        <v>1013</v>
      </c>
      <c r="C18" s="65" t="s">
        <v>147</v>
      </c>
      <c r="D18" s="22">
        <f t="shared" ca="1" si="1"/>
        <v>11003908.59245017</v>
      </c>
      <c r="E18" s="21">
        <f t="shared" ca="1" si="0"/>
        <v>433408.90042642737</v>
      </c>
      <c r="F18" s="21">
        <f t="shared" ca="1" si="0"/>
        <v>7093530.7147962973</v>
      </c>
      <c r="G18" s="21">
        <f t="shared" ca="1" si="0"/>
        <v>3476968.9772274457</v>
      </c>
      <c r="H18" s="21">
        <f t="shared" ca="1" si="0"/>
        <v>0</v>
      </c>
      <c r="I18" s="21">
        <f t="shared" ca="1" si="0"/>
        <v>15018931.3862</v>
      </c>
      <c r="J18" s="21">
        <f t="shared" ca="1" si="0"/>
        <v>406351.00919999997</v>
      </c>
      <c r="K18" s="21">
        <f t="shared" ca="1" si="0"/>
        <v>3.28</v>
      </c>
      <c r="L18" s="21">
        <f t="shared" ca="1" si="0"/>
        <v>0</v>
      </c>
      <c r="M18" s="21">
        <f t="shared" ca="1" si="0"/>
        <v>453901.2292</v>
      </c>
      <c r="N18" s="21">
        <f t="shared" ca="1" si="0"/>
        <v>0</v>
      </c>
      <c r="O18" s="22">
        <f t="shared" ca="1" si="2"/>
        <v>26883095.497050166</v>
      </c>
    </row>
    <row r="19" spans="1:15" ht="12.75" customHeight="1" x14ac:dyDescent="0.3">
      <c r="A19" s="64" t="s">
        <v>170</v>
      </c>
      <c r="B19" s="20">
        <v>1016</v>
      </c>
      <c r="C19" s="65" t="s">
        <v>147</v>
      </c>
      <c r="D19" s="22">
        <f t="shared" ca="1" si="1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2">
        <f t="shared" ca="1" si="2"/>
        <v>0</v>
      </c>
    </row>
    <row r="20" spans="1:15" ht="12.75" customHeight="1" x14ac:dyDescent="0.3">
      <c r="A20" s="64" t="s">
        <v>172</v>
      </c>
      <c r="B20" s="20">
        <v>1017</v>
      </c>
      <c r="C20" s="65" t="s">
        <v>147</v>
      </c>
      <c r="D20" s="22">
        <f t="shared" ca="1" si="1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0</v>
      </c>
      <c r="N20" s="21">
        <f t="shared" ca="1" si="0"/>
        <v>0</v>
      </c>
      <c r="O20" s="22">
        <f t="shared" ca="1" si="2"/>
        <v>0</v>
      </c>
    </row>
    <row r="21" spans="1:15" ht="12.75" customHeight="1" x14ac:dyDescent="0.3">
      <c r="A21" s="64" t="s">
        <v>174</v>
      </c>
      <c r="B21" s="20">
        <v>1018</v>
      </c>
      <c r="C21" s="65" t="s">
        <v>147</v>
      </c>
      <c r="D21" s="22">
        <f t="shared" ca="1" si="1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2">
        <f t="shared" ca="1" si="2"/>
        <v>0</v>
      </c>
    </row>
    <row r="22" spans="1:15" ht="12.75" customHeight="1" x14ac:dyDescent="0.3">
      <c r="A22" s="64" t="s">
        <v>176</v>
      </c>
      <c r="B22" s="20">
        <v>1020</v>
      </c>
      <c r="C22" s="65" t="s">
        <v>147</v>
      </c>
      <c r="D22" s="22">
        <f t="shared" ca="1" si="1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1">
        <f t="shared" ca="1" si="0"/>
        <v>0</v>
      </c>
      <c r="L22" s="21">
        <f t="shared" ca="1" si="0"/>
        <v>0</v>
      </c>
      <c r="M22" s="21">
        <f t="shared" ca="1" si="0"/>
        <v>0</v>
      </c>
      <c r="N22" s="21">
        <f t="shared" ca="1" si="0"/>
        <v>0</v>
      </c>
      <c r="O22" s="22">
        <f t="shared" ca="1" si="2"/>
        <v>0</v>
      </c>
    </row>
    <row r="23" spans="1:15" ht="12.75" customHeight="1" x14ac:dyDescent="0.3">
      <c r="A23" s="64" t="s">
        <v>178</v>
      </c>
      <c r="B23" s="20">
        <v>1022</v>
      </c>
      <c r="C23" s="65" t="s">
        <v>147</v>
      </c>
      <c r="D23" s="22">
        <f ca="1">+E23+F23+G23</f>
        <v>0</v>
      </c>
      <c r="E23" s="21">
        <f t="shared" ref="E23:N38" ca="1" si="3">IFERROR(INDIRECT("'"&amp;$B$2&amp;"'!"&amp;ADDRESS(MATCH($B23,INDIRECT("'"&amp;$B$2&amp;"'!$B$1:$B$1095"),0),MATCH(E$5,INDIRECT("'"&amp;$B$2&amp;"'!5:5"),0))),0)</f>
        <v>0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0</v>
      </c>
      <c r="O23" s="22">
        <f ca="1">D23+SUM(H23:N23)</f>
        <v>0</v>
      </c>
    </row>
    <row r="24" spans="1:15" ht="12.75" customHeight="1" x14ac:dyDescent="0.3">
      <c r="A24" s="64" t="s">
        <v>180</v>
      </c>
      <c r="B24" s="20">
        <v>1025</v>
      </c>
      <c r="C24" s="65" t="s">
        <v>147</v>
      </c>
      <c r="D24" s="22">
        <f ca="1">+E24+F24+G24</f>
        <v>5120298.7100000009</v>
      </c>
      <c r="E24" s="21">
        <f t="shared" ca="1" si="3"/>
        <v>2246215.37</v>
      </c>
      <c r="F24" s="21">
        <f t="shared" ca="1" si="3"/>
        <v>2027827.94</v>
      </c>
      <c r="G24" s="21">
        <f t="shared" ca="1" si="3"/>
        <v>846255.4</v>
      </c>
      <c r="H24" s="21">
        <f t="shared" ca="1" si="3"/>
        <v>19040466.170000002</v>
      </c>
      <c r="I24" s="21">
        <f t="shared" ca="1" si="3"/>
        <v>159077667.90999901</v>
      </c>
      <c r="J24" s="21">
        <f t="shared" ca="1" si="3"/>
        <v>271223.93</v>
      </c>
      <c r="K24" s="21">
        <f t="shared" ca="1" si="3"/>
        <v>230923.66000000099</v>
      </c>
      <c r="L24" s="21">
        <f t="shared" ca="1" si="3"/>
        <v>0</v>
      </c>
      <c r="M24" s="21">
        <f t="shared" ca="1" si="3"/>
        <v>0</v>
      </c>
      <c r="N24" s="21">
        <f t="shared" ca="1" si="3"/>
        <v>0</v>
      </c>
      <c r="O24" s="22">
        <f ca="1">D24+SUM(H24:N24)</f>
        <v>183740580.37999904</v>
      </c>
    </row>
    <row r="25" spans="1:15" ht="12.75" customHeight="1" x14ac:dyDescent="0.3">
      <c r="A25" s="64" t="s">
        <v>182</v>
      </c>
      <c r="B25" s="20">
        <v>1027</v>
      </c>
      <c r="C25" s="65" t="s">
        <v>147</v>
      </c>
      <c r="D25" s="22">
        <f t="shared" ref="D25:D72" ca="1" si="4">+E25+F25+G25</f>
        <v>0</v>
      </c>
      <c r="E25" s="21">
        <f t="shared" ca="1" si="3"/>
        <v>0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2">
        <f t="shared" ref="O25:O44" ca="1" si="5">D25+SUM(H25:N25)</f>
        <v>0</v>
      </c>
    </row>
    <row r="26" spans="1:15" ht="12.75" customHeight="1" x14ac:dyDescent="0.3">
      <c r="A26" s="64" t="s">
        <v>184</v>
      </c>
      <c r="B26" s="20">
        <v>1028</v>
      </c>
      <c r="C26" s="65" t="s">
        <v>147</v>
      </c>
      <c r="D26" s="22">
        <f t="shared" ca="1" si="4"/>
        <v>0</v>
      </c>
      <c r="E26" s="21">
        <f t="shared" ca="1" si="3"/>
        <v>0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0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2">
        <f t="shared" ca="1" si="5"/>
        <v>0</v>
      </c>
    </row>
    <row r="27" spans="1:15" ht="12.75" customHeight="1" x14ac:dyDescent="0.3">
      <c r="A27" s="64" t="s">
        <v>186</v>
      </c>
      <c r="B27" s="20">
        <v>1030</v>
      </c>
      <c r="C27" s="65" t="s">
        <v>147</v>
      </c>
      <c r="D27" s="22">
        <f t="shared" ca="1" si="4"/>
        <v>678765046.51999998</v>
      </c>
      <c r="E27" s="21">
        <f t="shared" ca="1" si="3"/>
        <v>0</v>
      </c>
      <c r="F27" s="21">
        <f t="shared" ca="1" si="3"/>
        <v>7644422.9299999997</v>
      </c>
      <c r="G27" s="21">
        <f t="shared" ca="1" si="3"/>
        <v>671120623.59000003</v>
      </c>
      <c r="H27" s="21">
        <f t="shared" ca="1" si="3"/>
        <v>0</v>
      </c>
      <c r="I27" s="21">
        <f t="shared" ca="1" si="3"/>
        <v>67205320.709999993</v>
      </c>
      <c r="J27" s="21">
        <f t="shared" ca="1" si="3"/>
        <v>2492660.42</v>
      </c>
      <c r="K27" s="21">
        <f t="shared" ca="1" si="3"/>
        <v>97065.56</v>
      </c>
      <c r="L27" s="21">
        <f t="shared" ca="1" si="3"/>
        <v>0</v>
      </c>
      <c r="M27" s="21">
        <f t="shared" ca="1" si="3"/>
        <v>95828.86</v>
      </c>
      <c r="N27" s="21">
        <f t="shared" ca="1" si="3"/>
        <v>0</v>
      </c>
      <c r="O27" s="22">
        <f t="shared" ca="1" si="5"/>
        <v>748655922.06999993</v>
      </c>
    </row>
    <row r="28" spans="1:15" ht="12.75" customHeight="1" x14ac:dyDescent="0.3">
      <c r="A28" s="64" t="s">
        <v>188</v>
      </c>
      <c r="B28" s="20">
        <v>1031</v>
      </c>
      <c r="C28" s="65" t="s">
        <v>147</v>
      </c>
      <c r="D28" s="22">
        <f t="shared" ca="1" si="4"/>
        <v>0</v>
      </c>
      <c r="E28" s="21">
        <f t="shared" ca="1" si="3"/>
        <v>0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2">
        <f t="shared" ca="1" si="5"/>
        <v>0</v>
      </c>
    </row>
    <row r="29" spans="1:15" ht="12.75" customHeight="1" x14ac:dyDescent="0.3">
      <c r="A29" s="64" t="s">
        <v>190</v>
      </c>
      <c r="B29" s="20">
        <v>1032</v>
      </c>
      <c r="C29" s="65" t="s">
        <v>147</v>
      </c>
      <c r="D29" s="22">
        <f t="shared" ca="1" si="4"/>
        <v>0</v>
      </c>
      <c r="E29" s="21">
        <f t="shared" ca="1" si="3"/>
        <v>0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0</v>
      </c>
      <c r="K29" s="21">
        <f t="shared" ca="1" si="3"/>
        <v>0</v>
      </c>
      <c r="L29" s="21">
        <f t="shared" ca="1" si="3"/>
        <v>0</v>
      </c>
      <c r="M29" s="21">
        <f t="shared" ca="1" si="3"/>
        <v>0</v>
      </c>
      <c r="N29" s="21">
        <f t="shared" ca="1" si="3"/>
        <v>0</v>
      </c>
      <c r="O29" s="22">
        <f t="shared" ca="1" si="5"/>
        <v>0</v>
      </c>
    </row>
    <row r="30" spans="1:15" ht="12.75" customHeight="1" x14ac:dyDescent="0.3">
      <c r="A30" s="64" t="s">
        <v>192</v>
      </c>
      <c r="B30" s="20">
        <v>1034</v>
      </c>
      <c r="C30" s="65" t="s">
        <v>147</v>
      </c>
      <c r="D30" s="22">
        <f t="shared" ca="1" si="4"/>
        <v>0</v>
      </c>
      <c r="E30" s="21">
        <f t="shared" ca="1" si="3"/>
        <v>0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2">
        <f t="shared" ca="1" si="5"/>
        <v>0</v>
      </c>
    </row>
    <row r="31" spans="1:15" ht="12.75" customHeight="1" x14ac:dyDescent="0.3">
      <c r="A31" s="64" t="s">
        <v>194</v>
      </c>
      <c r="B31" s="20">
        <v>1035</v>
      </c>
      <c r="C31" s="65" t="s">
        <v>147</v>
      </c>
      <c r="D31" s="22">
        <f t="shared" ca="1" si="4"/>
        <v>0</v>
      </c>
      <c r="E31" s="21">
        <f t="shared" ca="1" si="3"/>
        <v>0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2">
        <f t="shared" ca="1" si="5"/>
        <v>0</v>
      </c>
    </row>
    <row r="32" spans="1:15" ht="12.75" customHeight="1" x14ac:dyDescent="0.3">
      <c r="A32" s="64" t="s">
        <v>196</v>
      </c>
      <c r="B32" s="20">
        <v>1036</v>
      </c>
      <c r="C32" s="65" t="s">
        <v>147</v>
      </c>
      <c r="D32" s="22">
        <f t="shared" ca="1" si="4"/>
        <v>0</v>
      </c>
      <c r="E32" s="21">
        <f t="shared" ca="1" si="3"/>
        <v>0</v>
      </c>
      <c r="F32" s="21">
        <f t="shared" ca="1" si="3"/>
        <v>0</v>
      </c>
      <c r="G32" s="21">
        <f t="shared" ca="1" si="3"/>
        <v>0</v>
      </c>
      <c r="H32" s="21">
        <f t="shared" ca="1" si="3"/>
        <v>0</v>
      </c>
      <c r="I32" s="21">
        <f t="shared" ca="1" si="3"/>
        <v>0</v>
      </c>
      <c r="J32" s="21">
        <f t="shared" ca="1" si="3"/>
        <v>0</v>
      </c>
      <c r="K32" s="21">
        <f t="shared" ca="1" si="3"/>
        <v>0</v>
      </c>
      <c r="L32" s="21">
        <f t="shared" ca="1" si="3"/>
        <v>0</v>
      </c>
      <c r="M32" s="21">
        <f t="shared" ca="1" si="3"/>
        <v>0</v>
      </c>
      <c r="N32" s="21">
        <f t="shared" ca="1" si="3"/>
        <v>0</v>
      </c>
      <c r="O32" s="22">
        <f t="shared" ca="1" si="5"/>
        <v>0</v>
      </c>
    </row>
    <row r="33" spans="1:15" ht="12.75" customHeight="1" x14ac:dyDescent="0.3">
      <c r="A33" s="64" t="s">
        <v>198</v>
      </c>
      <c r="B33" s="20">
        <v>1037</v>
      </c>
      <c r="C33" s="65" t="s">
        <v>147</v>
      </c>
      <c r="D33" s="22">
        <f t="shared" ca="1" si="4"/>
        <v>0</v>
      </c>
      <c r="E33" s="21">
        <f t="shared" ca="1" si="3"/>
        <v>0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2">
        <f t="shared" ca="1" si="5"/>
        <v>0</v>
      </c>
    </row>
    <row r="34" spans="1:15" ht="12.75" customHeight="1" x14ac:dyDescent="0.3">
      <c r="A34" s="64" t="s">
        <v>200</v>
      </c>
      <c r="B34" s="20">
        <v>1038</v>
      </c>
      <c r="C34" s="65" t="s">
        <v>147</v>
      </c>
      <c r="D34" s="22">
        <f t="shared" ca="1" si="4"/>
        <v>79820131.340000033</v>
      </c>
      <c r="E34" s="21">
        <f t="shared" ca="1" si="3"/>
        <v>14391009.001183949</v>
      </c>
      <c r="F34" s="21">
        <f t="shared" ca="1" si="3"/>
        <v>65429122.338816077</v>
      </c>
      <c r="G34" s="21">
        <f t="shared" ca="1" si="3"/>
        <v>0</v>
      </c>
      <c r="H34" s="21">
        <f t="shared" ca="1" si="3"/>
        <v>0</v>
      </c>
      <c r="I34" s="21">
        <f t="shared" ca="1" si="3"/>
        <v>204760288.95999995</v>
      </c>
      <c r="J34" s="21">
        <f t="shared" ca="1" si="3"/>
        <v>3307688.48</v>
      </c>
      <c r="K34" s="21">
        <f t="shared" ca="1" si="3"/>
        <v>6602136.7799999975</v>
      </c>
      <c r="L34" s="21">
        <f t="shared" ca="1" si="3"/>
        <v>0</v>
      </c>
      <c r="M34" s="21">
        <f t="shared" ca="1" si="3"/>
        <v>3224014.13</v>
      </c>
      <c r="N34" s="21">
        <f t="shared" ca="1" si="3"/>
        <v>0</v>
      </c>
      <c r="O34" s="22">
        <f t="shared" ca="1" si="5"/>
        <v>297714259.68999994</v>
      </c>
    </row>
    <row r="35" spans="1:15" ht="12.75" customHeight="1" x14ac:dyDescent="0.3">
      <c r="A35" s="64" t="s">
        <v>202</v>
      </c>
      <c r="B35" s="20">
        <v>1039</v>
      </c>
      <c r="C35" s="65" t="s">
        <v>147</v>
      </c>
      <c r="D35" s="22">
        <f t="shared" ca="1" si="4"/>
        <v>0</v>
      </c>
      <c r="E35" s="21">
        <f t="shared" ca="1" si="3"/>
        <v>0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0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2">
        <f t="shared" ca="1" si="5"/>
        <v>0</v>
      </c>
    </row>
    <row r="36" spans="1:15" ht="12.75" customHeight="1" x14ac:dyDescent="0.3">
      <c r="A36" s="64" t="s">
        <v>204</v>
      </c>
      <c r="B36" s="20">
        <v>1040</v>
      </c>
      <c r="C36" s="65" t="s">
        <v>147</v>
      </c>
      <c r="D36" s="22">
        <f t="shared" ca="1" si="4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2">
        <f t="shared" ca="1" si="5"/>
        <v>0</v>
      </c>
    </row>
    <row r="37" spans="1:15" ht="12.75" customHeight="1" x14ac:dyDescent="0.3">
      <c r="A37" s="64" t="s">
        <v>206</v>
      </c>
      <c r="B37" s="20">
        <v>1043</v>
      </c>
      <c r="C37" s="65" t="s">
        <v>147</v>
      </c>
      <c r="D37" s="22">
        <f t="shared" ca="1" si="4"/>
        <v>0</v>
      </c>
      <c r="E37" s="21">
        <f t="shared" ca="1" si="3"/>
        <v>0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0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2">
        <f t="shared" ca="1" si="5"/>
        <v>0</v>
      </c>
    </row>
    <row r="38" spans="1:15" ht="12.75" customHeight="1" x14ac:dyDescent="0.3">
      <c r="A38" s="64" t="s">
        <v>208</v>
      </c>
      <c r="B38" s="20">
        <v>1044</v>
      </c>
      <c r="C38" s="65" t="s">
        <v>147</v>
      </c>
      <c r="D38" s="22">
        <f t="shared" ca="1" si="4"/>
        <v>0</v>
      </c>
      <c r="E38" s="21">
        <f t="shared" ca="1" si="3"/>
        <v>0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2">
        <f t="shared" ca="1" si="5"/>
        <v>0</v>
      </c>
    </row>
    <row r="39" spans="1:15" ht="12.75" customHeight="1" x14ac:dyDescent="0.3">
      <c r="A39" s="64" t="s">
        <v>210</v>
      </c>
      <c r="B39" s="20">
        <v>1045</v>
      </c>
      <c r="C39" s="65" t="s">
        <v>147</v>
      </c>
      <c r="D39" s="22">
        <f t="shared" ca="1" si="4"/>
        <v>10296.41</v>
      </c>
      <c r="E39" s="21">
        <f t="shared" ref="E39:N54" ca="1" si="6">IFERROR(INDIRECT("'"&amp;$B$2&amp;"'!"&amp;ADDRESS(MATCH($B39,INDIRECT("'"&amp;$B$2&amp;"'!$B$1:$B$1095"),0),MATCH(E$5,INDIRECT("'"&amp;$B$2&amp;"'!5:5"),0))),0)</f>
        <v>10296.41</v>
      </c>
      <c r="F39" s="21">
        <f t="shared" ca="1" si="6"/>
        <v>0</v>
      </c>
      <c r="G39" s="21">
        <f t="shared" ca="1" si="6"/>
        <v>0</v>
      </c>
      <c r="H39" s="21">
        <f t="shared" ca="1" si="6"/>
        <v>2828593.74</v>
      </c>
      <c r="I39" s="21">
        <f t="shared" ca="1" si="6"/>
        <v>30993.82</v>
      </c>
      <c r="J39" s="21">
        <f t="shared" ca="1" si="6"/>
        <v>776.58</v>
      </c>
      <c r="K39" s="21">
        <f t="shared" ca="1" si="6"/>
        <v>0</v>
      </c>
      <c r="L39" s="21">
        <f t="shared" ca="1" si="6"/>
        <v>0</v>
      </c>
      <c r="M39" s="21">
        <f t="shared" ca="1" si="6"/>
        <v>776.58</v>
      </c>
      <c r="N39" s="21">
        <f t="shared" ca="1" si="6"/>
        <v>0</v>
      </c>
      <c r="O39" s="22">
        <f t="shared" ca="1" si="5"/>
        <v>2871437.1300000004</v>
      </c>
    </row>
    <row r="40" spans="1:15" ht="12.75" customHeight="1" x14ac:dyDescent="0.3">
      <c r="A40" s="64" t="s">
        <v>212</v>
      </c>
      <c r="B40" s="20">
        <v>1046</v>
      </c>
      <c r="C40" s="65" t="s">
        <v>147</v>
      </c>
      <c r="D40" s="22">
        <f t="shared" ca="1" si="4"/>
        <v>0</v>
      </c>
      <c r="E40" s="21">
        <f t="shared" ca="1" si="6"/>
        <v>0</v>
      </c>
      <c r="F40" s="21">
        <f t="shared" ca="1" si="6"/>
        <v>0</v>
      </c>
      <c r="G40" s="21">
        <f t="shared" ca="1" si="6"/>
        <v>0</v>
      </c>
      <c r="H40" s="21">
        <f t="shared" ca="1" si="6"/>
        <v>0</v>
      </c>
      <c r="I40" s="21">
        <f t="shared" ca="1" si="6"/>
        <v>68354.73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2">
        <f t="shared" ca="1" si="5"/>
        <v>68354.73</v>
      </c>
    </row>
    <row r="41" spans="1:15" ht="12.75" customHeight="1" x14ac:dyDescent="0.3">
      <c r="A41" s="64" t="s">
        <v>214</v>
      </c>
      <c r="B41" s="20">
        <v>1048</v>
      </c>
      <c r="C41" s="65" t="s">
        <v>147</v>
      </c>
      <c r="D41" s="22">
        <f t="shared" ca="1" si="4"/>
        <v>0</v>
      </c>
      <c r="E41" s="21">
        <f t="shared" ca="1" si="6"/>
        <v>0</v>
      </c>
      <c r="F41" s="21">
        <f t="shared" ca="1" si="6"/>
        <v>0</v>
      </c>
      <c r="G41" s="21">
        <f t="shared" ca="1" si="6"/>
        <v>0</v>
      </c>
      <c r="H41" s="21">
        <f t="shared" ca="1" si="6"/>
        <v>0</v>
      </c>
      <c r="I41" s="21">
        <f t="shared" ca="1" si="6"/>
        <v>0</v>
      </c>
      <c r="J41" s="21">
        <f t="shared" ca="1" si="6"/>
        <v>0</v>
      </c>
      <c r="K41" s="21">
        <f t="shared" ca="1" si="6"/>
        <v>0</v>
      </c>
      <c r="L41" s="21">
        <f t="shared" ca="1" si="6"/>
        <v>0</v>
      </c>
      <c r="M41" s="21">
        <f t="shared" ca="1" si="6"/>
        <v>0</v>
      </c>
      <c r="N41" s="21">
        <f t="shared" ca="1" si="6"/>
        <v>0</v>
      </c>
      <c r="O41" s="22">
        <f t="shared" ref="O41" ca="1" si="7">D41+SUM(H41:N41)</f>
        <v>0</v>
      </c>
    </row>
    <row r="42" spans="1:15" ht="12.75" customHeight="1" x14ac:dyDescent="0.3">
      <c r="A42" s="64" t="s">
        <v>216</v>
      </c>
      <c r="B42" s="20">
        <v>1049</v>
      </c>
      <c r="C42" s="65" t="s">
        <v>147</v>
      </c>
      <c r="D42" s="22">
        <f t="shared" ca="1" si="4"/>
        <v>0</v>
      </c>
      <c r="E42" s="21">
        <f t="shared" ca="1" si="6"/>
        <v>0</v>
      </c>
      <c r="F42" s="21">
        <f t="shared" ca="1" si="6"/>
        <v>0</v>
      </c>
      <c r="G42" s="21">
        <f t="shared" ca="1" si="6"/>
        <v>0</v>
      </c>
      <c r="H42" s="21">
        <f t="shared" ca="1" si="6"/>
        <v>0</v>
      </c>
      <c r="I42" s="21">
        <f t="shared" ca="1" si="6"/>
        <v>0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2">
        <f t="shared" ca="1" si="5"/>
        <v>0</v>
      </c>
    </row>
    <row r="43" spans="1:15" ht="12.75" customHeight="1" x14ac:dyDescent="0.3">
      <c r="A43" s="64" t="s">
        <v>218</v>
      </c>
      <c r="B43" s="20">
        <v>1051</v>
      </c>
      <c r="C43" s="65" t="s">
        <v>147</v>
      </c>
      <c r="D43" s="22">
        <f t="shared" ca="1" si="4"/>
        <v>0</v>
      </c>
      <c r="E43" s="21">
        <f t="shared" ca="1" si="6"/>
        <v>0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2">
        <f t="shared" ca="1" si="5"/>
        <v>0</v>
      </c>
    </row>
    <row r="44" spans="1:15" ht="12.75" customHeight="1" x14ac:dyDescent="0.3">
      <c r="A44" s="64" t="s">
        <v>220</v>
      </c>
      <c r="B44" s="20">
        <v>1052</v>
      </c>
      <c r="C44" s="65" t="s">
        <v>147</v>
      </c>
      <c r="D44" s="22">
        <f t="shared" ca="1" si="4"/>
        <v>0</v>
      </c>
      <c r="E44" s="21">
        <f t="shared" ca="1" si="6"/>
        <v>0</v>
      </c>
      <c r="F44" s="21">
        <f t="shared" ca="1" si="6"/>
        <v>0</v>
      </c>
      <c r="G44" s="21">
        <f t="shared" ca="1" si="6"/>
        <v>0</v>
      </c>
      <c r="H44" s="21">
        <f t="shared" ca="1" si="6"/>
        <v>0</v>
      </c>
      <c r="I44" s="21">
        <f t="shared" ca="1" si="6"/>
        <v>0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2">
        <f t="shared" ca="1" si="5"/>
        <v>0</v>
      </c>
    </row>
    <row r="45" spans="1:15" ht="12.75" customHeight="1" x14ac:dyDescent="0.3">
      <c r="A45" s="64" t="s">
        <v>222</v>
      </c>
      <c r="B45" s="20">
        <v>1053</v>
      </c>
      <c r="C45" s="65" t="s">
        <v>147</v>
      </c>
      <c r="D45" s="22">
        <f t="shared" ca="1" si="4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2">
        <f t="shared" ref="O45:O57" ca="1" si="8">D45+SUM(H45:N45)</f>
        <v>0</v>
      </c>
    </row>
    <row r="46" spans="1:15" ht="12.75" customHeight="1" x14ac:dyDescent="0.3">
      <c r="A46" s="64" t="s">
        <v>224</v>
      </c>
      <c r="B46" s="20">
        <v>1055</v>
      </c>
      <c r="C46" s="65" t="s">
        <v>147</v>
      </c>
      <c r="D46" s="22">
        <f t="shared" ca="1" si="4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2">
        <f t="shared" ca="1" si="8"/>
        <v>0</v>
      </c>
    </row>
    <row r="47" spans="1:15" ht="12.75" customHeight="1" x14ac:dyDescent="0.3">
      <c r="A47" s="64" t="s">
        <v>226</v>
      </c>
      <c r="B47" s="20">
        <v>1056</v>
      </c>
      <c r="C47" s="65" t="s">
        <v>147</v>
      </c>
      <c r="D47" s="22">
        <f t="shared" ca="1" si="4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2">
        <f t="shared" ca="1" si="8"/>
        <v>0</v>
      </c>
    </row>
    <row r="48" spans="1:15" ht="12.75" customHeight="1" x14ac:dyDescent="0.3">
      <c r="A48" s="64" t="s">
        <v>228</v>
      </c>
      <c r="B48" s="20">
        <v>1057</v>
      </c>
      <c r="C48" s="65" t="s">
        <v>147</v>
      </c>
      <c r="D48" s="22">
        <f t="shared" ca="1" si="4"/>
        <v>0</v>
      </c>
      <c r="E48" s="21">
        <f t="shared" ca="1" si="6"/>
        <v>0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2">
        <f t="shared" ca="1" si="8"/>
        <v>0</v>
      </c>
    </row>
    <row r="49" spans="1:15" ht="12.75" customHeight="1" x14ac:dyDescent="0.3">
      <c r="A49" s="64" t="s">
        <v>230</v>
      </c>
      <c r="B49" s="20">
        <v>1058</v>
      </c>
      <c r="C49" s="65" t="s">
        <v>147</v>
      </c>
      <c r="D49" s="22">
        <f t="shared" ca="1" si="4"/>
        <v>0</v>
      </c>
      <c r="E49" s="21">
        <f t="shared" ca="1" si="6"/>
        <v>0</v>
      </c>
      <c r="F49" s="21">
        <f t="shared" ca="1" si="6"/>
        <v>0</v>
      </c>
      <c r="G49" s="21">
        <f t="shared" ca="1" si="6"/>
        <v>0</v>
      </c>
      <c r="H49" s="21">
        <f t="shared" ca="1" si="6"/>
        <v>0</v>
      </c>
      <c r="I49" s="21">
        <f t="shared" ca="1" si="6"/>
        <v>0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2">
        <f t="shared" ref="O49:O52" ca="1" si="9">D49+SUM(H49:N49)</f>
        <v>0</v>
      </c>
    </row>
    <row r="50" spans="1:15" ht="12.75" customHeight="1" x14ac:dyDescent="0.3">
      <c r="A50" s="64" t="s">
        <v>232</v>
      </c>
      <c r="B50" s="20">
        <v>1059</v>
      </c>
      <c r="C50" s="65" t="s">
        <v>147</v>
      </c>
      <c r="D50" s="22">
        <f t="shared" ca="1" si="4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0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2">
        <f t="shared" ca="1" si="9"/>
        <v>0</v>
      </c>
    </row>
    <row r="51" spans="1:15" ht="12.75" customHeight="1" x14ac:dyDescent="0.3">
      <c r="A51" s="64" t="s">
        <v>234</v>
      </c>
      <c r="B51" s="20">
        <v>1060</v>
      </c>
      <c r="C51" s="65" t="s">
        <v>147</v>
      </c>
      <c r="D51" s="22">
        <f t="shared" ca="1" si="4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2">
        <f t="shared" ca="1" si="9"/>
        <v>0</v>
      </c>
    </row>
    <row r="52" spans="1:15" ht="12.75" customHeight="1" x14ac:dyDescent="0.3">
      <c r="A52" s="64" t="s">
        <v>236</v>
      </c>
      <c r="B52" s="20">
        <v>1061</v>
      </c>
      <c r="C52" s="65" t="s">
        <v>147</v>
      </c>
      <c r="D52" s="22">
        <f t="shared" ca="1" si="4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2">
        <f t="shared" ca="1" si="9"/>
        <v>0</v>
      </c>
    </row>
    <row r="53" spans="1:15" ht="12.75" customHeight="1" x14ac:dyDescent="0.3">
      <c r="A53" s="64" t="s">
        <v>238</v>
      </c>
      <c r="B53" s="20">
        <v>2001</v>
      </c>
      <c r="C53" s="65" t="s">
        <v>147</v>
      </c>
      <c r="D53" s="22">
        <f t="shared" ca="1" si="4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2">
        <f t="shared" ca="1" si="8"/>
        <v>0</v>
      </c>
    </row>
    <row r="54" spans="1:15" ht="12.75" customHeight="1" x14ac:dyDescent="0.3">
      <c r="A54" s="64" t="s">
        <v>240</v>
      </c>
      <c r="B54" s="20">
        <v>2002</v>
      </c>
      <c r="C54" s="65" t="s">
        <v>241</v>
      </c>
      <c r="D54" s="22">
        <f t="shared" ca="1" si="4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2">
        <f t="shared" ca="1" si="8"/>
        <v>0</v>
      </c>
    </row>
    <row r="55" spans="1:15" ht="12.75" customHeight="1" x14ac:dyDescent="0.3">
      <c r="A55" s="64" t="s">
        <v>243</v>
      </c>
      <c r="B55" s="20">
        <v>2005</v>
      </c>
      <c r="C55" s="65" t="s">
        <v>241</v>
      </c>
      <c r="D55" s="22">
        <f t="shared" ca="1" si="4"/>
        <v>0</v>
      </c>
      <c r="E55" s="21">
        <f t="shared" ref="E55:N70" ca="1" si="10">IFERROR(INDIRECT("'"&amp;$B$2&amp;"'!"&amp;ADDRESS(MATCH($B55,INDIRECT("'"&amp;$B$2&amp;"'!$B$1:$B$1095"),0),MATCH(E$5,INDIRECT("'"&amp;$B$2&amp;"'!5:5"),0))),0)</f>
        <v>0</v>
      </c>
      <c r="F55" s="21">
        <f t="shared" ca="1" si="10"/>
        <v>0</v>
      </c>
      <c r="G55" s="21">
        <f t="shared" ca="1" si="10"/>
        <v>0</v>
      </c>
      <c r="H55" s="21">
        <f t="shared" ca="1" si="10"/>
        <v>0</v>
      </c>
      <c r="I55" s="21">
        <f t="shared" ca="1" si="10"/>
        <v>0</v>
      </c>
      <c r="J55" s="21">
        <f t="shared" ca="1" si="10"/>
        <v>0</v>
      </c>
      <c r="K55" s="21">
        <f t="shared" ca="1" si="10"/>
        <v>0</v>
      </c>
      <c r="L55" s="21">
        <f t="shared" ca="1" si="10"/>
        <v>0</v>
      </c>
      <c r="M55" s="21">
        <f t="shared" ca="1" si="10"/>
        <v>0</v>
      </c>
      <c r="N55" s="21">
        <f t="shared" ca="1" si="10"/>
        <v>0</v>
      </c>
      <c r="O55" s="22">
        <f t="shared" ca="1" si="8"/>
        <v>0</v>
      </c>
    </row>
    <row r="56" spans="1:15" ht="12.75" customHeight="1" x14ac:dyDescent="0.3">
      <c r="A56" s="64" t="s">
        <v>245</v>
      </c>
      <c r="B56" s="20">
        <v>2006</v>
      </c>
      <c r="C56" s="65" t="s">
        <v>246</v>
      </c>
      <c r="D56" s="22">
        <f t="shared" ca="1" si="4"/>
        <v>0</v>
      </c>
      <c r="E56" s="21">
        <f t="shared" ca="1" si="10"/>
        <v>0</v>
      </c>
      <c r="F56" s="21">
        <f t="shared" ca="1" si="10"/>
        <v>0</v>
      </c>
      <c r="G56" s="21">
        <f t="shared" ca="1" si="10"/>
        <v>0</v>
      </c>
      <c r="H56" s="21">
        <f t="shared" ca="1" si="10"/>
        <v>0</v>
      </c>
      <c r="I56" s="21">
        <f t="shared" ca="1" si="10"/>
        <v>0</v>
      </c>
      <c r="J56" s="21">
        <f t="shared" ca="1" si="10"/>
        <v>0</v>
      </c>
      <c r="K56" s="21">
        <f t="shared" ca="1" si="10"/>
        <v>0</v>
      </c>
      <c r="L56" s="21">
        <f t="shared" ca="1" si="10"/>
        <v>0</v>
      </c>
      <c r="M56" s="21">
        <f t="shared" ca="1" si="10"/>
        <v>0</v>
      </c>
      <c r="N56" s="21">
        <f t="shared" ca="1" si="10"/>
        <v>0</v>
      </c>
      <c r="O56" s="22">
        <f t="shared" ca="1" si="8"/>
        <v>0</v>
      </c>
    </row>
    <row r="57" spans="1:15" ht="12.75" customHeight="1" x14ac:dyDescent="0.3">
      <c r="A57" s="64" t="s">
        <v>248</v>
      </c>
      <c r="B57" s="20">
        <v>2007</v>
      </c>
      <c r="C57" s="65" t="s">
        <v>241</v>
      </c>
      <c r="D57" s="22">
        <f t="shared" ca="1" si="4"/>
        <v>0</v>
      </c>
      <c r="E57" s="21">
        <f t="shared" ca="1" si="10"/>
        <v>0</v>
      </c>
      <c r="F57" s="21">
        <f t="shared" ca="1" si="10"/>
        <v>0</v>
      </c>
      <c r="G57" s="21">
        <f t="shared" ca="1" si="10"/>
        <v>0</v>
      </c>
      <c r="H57" s="21">
        <f t="shared" ca="1" si="10"/>
        <v>0</v>
      </c>
      <c r="I57" s="21">
        <f t="shared" ca="1" si="10"/>
        <v>0</v>
      </c>
      <c r="J57" s="21">
        <f t="shared" ca="1" si="10"/>
        <v>0</v>
      </c>
      <c r="K57" s="21">
        <f t="shared" ca="1" si="10"/>
        <v>0</v>
      </c>
      <c r="L57" s="21">
        <f t="shared" ca="1" si="10"/>
        <v>0</v>
      </c>
      <c r="M57" s="21">
        <f t="shared" ca="1" si="10"/>
        <v>0</v>
      </c>
      <c r="N57" s="21">
        <f t="shared" ca="1" si="10"/>
        <v>0</v>
      </c>
      <c r="O57" s="22">
        <f t="shared" ca="1" si="8"/>
        <v>0</v>
      </c>
    </row>
    <row r="58" spans="1:15" ht="12.75" customHeight="1" x14ac:dyDescent="0.3">
      <c r="A58" s="64" t="s">
        <v>250</v>
      </c>
      <c r="B58" s="20">
        <v>2008</v>
      </c>
      <c r="C58" s="65" t="s">
        <v>241</v>
      </c>
      <c r="D58" s="22">
        <f t="shared" ca="1" si="4"/>
        <v>0</v>
      </c>
      <c r="E58" s="21">
        <f t="shared" ca="1" si="10"/>
        <v>0</v>
      </c>
      <c r="F58" s="21">
        <f t="shared" ca="1" si="10"/>
        <v>0</v>
      </c>
      <c r="G58" s="21">
        <f t="shared" ca="1" si="10"/>
        <v>0</v>
      </c>
      <c r="H58" s="21">
        <f t="shared" ca="1" si="10"/>
        <v>0</v>
      </c>
      <c r="I58" s="21">
        <f t="shared" ca="1" si="10"/>
        <v>0</v>
      </c>
      <c r="J58" s="21">
        <f t="shared" ca="1" si="10"/>
        <v>0</v>
      </c>
      <c r="K58" s="21">
        <f t="shared" ca="1" si="10"/>
        <v>0</v>
      </c>
      <c r="L58" s="21">
        <f t="shared" ca="1" si="10"/>
        <v>0</v>
      </c>
      <c r="M58" s="21">
        <f t="shared" ca="1" si="10"/>
        <v>0</v>
      </c>
      <c r="N58" s="21">
        <f t="shared" ca="1" si="10"/>
        <v>0</v>
      </c>
      <c r="O58" s="22">
        <f t="shared" ref="O58:O70" ca="1" si="11">D58+SUM(H58:N58)</f>
        <v>0</v>
      </c>
    </row>
    <row r="59" spans="1:15" ht="12.75" customHeight="1" x14ac:dyDescent="0.3">
      <c r="A59" s="64" t="s">
        <v>252</v>
      </c>
      <c r="B59" s="20">
        <v>3001</v>
      </c>
      <c r="C59" s="65" t="s">
        <v>246</v>
      </c>
      <c r="D59" s="22">
        <f t="shared" ca="1" si="4"/>
        <v>0</v>
      </c>
      <c r="E59" s="21">
        <f t="shared" ca="1" si="10"/>
        <v>0</v>
      </c>
      <c r="F59" s="21">
        <f t="shared" ca="1" si="10"/>
        <v>0</v>
      </c>
      <c r="G59" s="21">
        <f t="shared" ca="1" si="10"/>
        <v>0</v>
      </c>
      <c r="H59" s="21">
        <f t="shared" ca="1" si="10"/>
        <v>0</v>
      </c>
      <c r="I59" s="21">
        <f t="shared" ca="1" si="10"/>
        <v>0</v>
      </c>
      <c r="J59" s="21">
        <f t="shared" ca="1" si="10"/>
        <v>0</v>
      </c>
      <c r="K59" s="21">
        <f t="shared" ca="1" si="10"/>
        <v>0</v>
      </c>
      <c r="L59" s="21">
        <f t="shared" ca="1" si="10"/>
        <v>0</v>
      </c>
      <c r="M59" s="21">
        <f t="shared" ca="1" si="10"/>
        <v>0</v>
      </c>
      <c r="N59" s="21">
        <f t="shared" ca="1" si="10"/>
        <v>0</v>
      </c>
      <c r="O59" s="22">
        <f t="shared" ca="1" si="11"/>
        <v>0</v>
      </c>
    </row>
    <row r="60" spans="1:15" ht="12.75" customHeight="1" x14ac:dyDescent="0.3">
      <c r="A60" s="64" t="s">
        <v>254</v>
      </c>
      <c r="B60" s="20">
        <v>3002</v>
      </c>
      <c r="C60" s="65" t="s">
        <v>246</v>
      </c>
      <c r="D60" s="22">
        <f t="shared" ca="1" si="4"/>
        <v>0</v>
      </c>
      <c r="E60" s="21">
        <f t="shared" ca="1" si="10"/>
        <v>0</v>
      </c>
      <c r="F60" s="21">
        <f t="shared" ca="1" si="10"/>
        <v>0</v>
      </c>
      <c r="G60" s="21">
        <f t="shared" ca="1" si="10"/>
        <v>0</v>
      </c>
      <c r="H60" s="21">
        <f t="shared" ca="1" si="10"/>
        <v>0</v>
      </c>
      <c r="I60" s="21">
        <f t="shared" ca="1" si="10"/>
        <v>0</v>
      </c>
      <c r="J60" s="21">
        <f t="shared" ca="1" si="10"/>
        <v>0</v>
      </c>
      <c r="K60" s="21">
        <f t="shared" ca="1" si="10"/>
        <v>0</v>
      </c>
      <c r="L60" s="21">
        <f t="shared" ca="1" si="10"/>
        <v>0</v>
      </c>
      <c r="M60" s="21">
        <f t="shared" ca="1" si="10"/>
        <v>0</v>
      </c>
      <c r="N60" s="21">
        <f t="shared" ca="1" si="10"/>
        <v>0</v>
      </c>
      <c r="O60" s="22">
        <f t="shared" ca="1" si="11"/>
        <v>0</v>
      </c>
    </row>
    <row r="61" spans="1:15" ht="12.75" customHeight="1" x14ac:dyDescent="0.3">
      <c r="A61" s="64" t="s">
        <v>256</v>
      </c>
      <c r="B61" s="20">
        <v>3003</v>
      </c>
      <c r="C61" s="65" t="s">
        <v>246</v>
      </c>
      <c r="D61" s="22">
        <f t="shared" ca="1" si="4"/>
        <v>0</v>
      </c>
      <c r="E61" s="21">
        <f t="shared" ca="1" si="10"/>
        <v>0</v>
      </c>
      <c r="F61" s="21">
        <f t="shared" ca="1" si="10"/>
        <v>0</v>
      </c>
      <c r="G61" s="21">
        <f t="shared" ca="1" si="10"/>
        <v>0</v>
      </c>
      <c r="H61" s="21">
        <f t="shared" ca="1" si="10"/>
        <v>0</v>
      </c>
      <c r="I61" s="21">
        <f t="shared" ca="1" si="10"/>
        <v>0</v>
      </c>
      <c r="J61" s="21">
        <f t="shared" ca="1" si="10"/>
        <v>0</v>
      </c>
      <c r="K61" s="21">
        <f t="shared" ca="1" si="10"/>
        <v>0</v>
      </c>
      <c r="L61" s="21">
        <f t="shared" ca="1" si="10"/>
        <v>0</v>
      </c>
      <c r="M61" s="21">
        <f t="shared" ca="1" si="10"/>
        <v>0</v>
      </c>
      <c r="N61" s="21">
        <f t="shared" ca="1" si="10"/>
        <v>0</v>
      </c>
      <c r="O61" s="22">
        <f t="shared" ca="1" si="11"/>
        <v>0</v>
      </c>
    </row>
    <row r="62" spans="1:15" ht="12.75" customHeight="1" x14ac:dyDescent="0.3">
      <c r="A62" s="64" t="s">
        <v>258</v>
      </c>
      <c r="B62" s="20">
        <v>3004</v>
      </c>
      <c r="C62" s="65" t="s">
        <v>246</v>
      </c>
      <c r="D62" s="22">
        <f t="shared" ca="1" si="4"/>
        <v>0</v>
      </c>
      <c r="E62" s="21">
        <f t="shared" ca="1" si="10"/>
        <v>0</v>
      </c>
      <c r="F62" s="21">
        <f t="shared" ca="1" si="10"/>
        <v>0</v>
      </c>
      <c r="G62" s="21">
        <f t="shared" ca="1" si="10"/>
        <v>0</v>
      </c>
      <c r="H62" s="21">
        <f t="shared" ca="1" si="10"/>
        <v>0</v>
      </c>
      <c r="I62" s="21">
        <f t="shared" ca="1" si="10"/>
        <v>0</v>
      </c>
      <c r="J62" s="21">
        <f t="shared" ca="1" si="10"/>
        <v>0</v>
      </c>
      <c r="K62" s="21">
        <f t="shared" ca="1" si="10"/>
        <v>0</v>
      </c>
      <c r="L62" s="21">
        <f t="shared" ca="1" si="10"/>
        <v>0</v>
      </c>
      <c r="M62" s="21">
        <f t="shared" ca="1" si="10"/>
        <v>0</v>
      </c>
      <c r="N62" s="21">
        <f t="shared" ca="1" si="10"/>
        <v>0</v>
      </c>
      <c r="O62" s="22">
        <f t="shared" ca="1" si="11"/>
        <v>0</v>
      </c>
    </row>
    <row r="63" spans="1:15" ht="12.75" customHeight="1" x14ac:dyDescent="0.3">
      <c r="A63" s="64" t="s">
        <v>260</v>
      </c>
      <c r="B63" s="20">
        <v>3005</v>
      </c>
      <c r="C63" s="65" t="s">
        <v>246</v>
      </c>
      <c r="D63" s="22">
        <f t="shared" ca="1" si="4"/>
        <v>0</v>
      </c>
      <c r="E63" s="21">
        <f t="shared" ca="1" si="10"/>
        <v>0</v>
      </c>
      <c r="F63" s="21">
        <f t="shared" ca="1" si="10"/>
        <v>0</v>
      </c>
      <c r="G63" s="21">
        <f t="shared" ca="1" si="10"/>
        <v>0</v>
      </c>
      <c r="H63" s="21">
        <f t="shared" ca="1" si="10"/>
        <v>0</v>
      </c>
      <c r="I63" s="21">
        <f t="shared" ca="1" si="10"/>
        <v>0</v>
      </c>
      <c r="J63" s="21">
        <f t="shared" ca="1" si="10"/>
        <v>0</v>
      </c>
      <c r="K63" s="21">
        <f t="shared" ca="1" si="10"/>
        <v>0</v>
      </c>
      <c r="L63" s="21">
        <f t="shared" ca="1" si="10"/>
        <v>0</v>
      </c>
      <c r="M63" s="21">
        <f t="shared" ca="1" si="10"/>
        <v>0</v>
      </c>
      <c r="N63" s="21">
        <f t="shared" ca="1" si="10"/>
        <v>0</v>
      </c>
      <c r="O63" s="22">
        <f t="shared" ca="1" si="11"/>
        <v>0</v>
      </c>
    </row>
    <row r="64" spans="1:15" ht="12.75" customHeight="1" x14ac:dyDescent="0.3">
      <c r="A64" s="64" t="s">
        <v>262</v>
      </c>
      <c r="B64" s="20">
        <v>3006</v>
      </c>
      <c r="C64" s="65" t="s">
        <v>246</v>
      </c>
      <c r="D64" s="22">
        <f t="shared" ca="1" si="4"/>
        <v>0</v>
      </c>
      <c r="E64" s="21">
        <f t="shared" ca="1" si="10"/>
        <v>0</v>
      </c>
      <c r="F64" s="21">
        <f t="shared" ca="1" si="10"/>
        <v>0</v>
      </c>
      <c r="G64" s="21">
        <f t="shared" ca="1" si="10"/>
        <v>0</v>
      </c>
      <c r="H64" s="21">
        <f t="shared" ca="1" si="10"/>
        <v>0</v>
      </c>
      <c r="I64" s="21">
        <f t="shared" ca="1" si="10"/>
        <v>0</v>
      </c>
      <c r="J64" s="21">
        <f t="shared" ca="1" si="10"/>
        <v>0</v>
      </c>
      <c r="K64" s="21">
        <f t="shared" ca="1" si="10"/>
        <v>0</v>
      </c>
      <c r="L64" s="21">
        <f t="shared" ca="1" si="10"/>
        <v>0</v>
      </c>
      <c r="M64" s="21">
        <f t="shared" ca="1" si="10"/>
        <v>0</v>
      </c>
      <c r="N64" s="21">
        <f t="shared" ca="1" si="10"/>
        <v>0</v>
      </c>
      <c r="O64" s="22">
        <f t="shared" ca="1" si="11"/>
        <v>0</v>
      </c>
    </row>
    <row r="65" spans="1:15" ht="12.75" customHeight="1" x14ac:dyDescent="0.3">
      <c r="A65" s="64" t="s">
        <v>264</v>
      </c>
      <c r="B65" s="20">
        <v>3007</v>
      </c>
      <c r="C65" s="65" t="s">
        <v>246</v>
      </c>
      <c r="D65" s="22">
        <f t="shared" ca="1" si="4"/>
        <v>0</v>
      </c>
      <c r="E65" s="21">
        <f t="shared" ca="1" si="10"/>
        <v>0</v>
      </c>
      <c r="F65" s="21">
        <f t="shared" ca="1" si="10"/>
        <v>0</v>
      </c>
      <c r="G65" s="21">
        <f t="shared" ca="1" si="10"/>
        <v>0</v>
      </c>
      <c r="H65" s="21">
        <f t="shared" ca="1" si="10"/>
        <v>0</v>
      </c>
      <c r="I65" s="21">
        <f t="shared" ca="1" si="10"/>
        <v>0</v>
      </c>
      <c r="J65" s="21">
        <f t="shared" ca="1" si="10"/>
        <v>0</v>
      </c>
      <c r="K65" s="21">
        <f t="shared" ca="1" si="10"/>
        <v>0</v>
      </c>
      <c r="L65" s="21">
        <f t="shared" ca="1" si="10"/>
        <v>0</v>
      </c>
      <c r="M65" s="21">
        <f t="shared" ca="1" si="10"/>
        <v>0</v>
      </c>
      <c r="N65" s="21">
        <f t="shared" ca="1" si="10"/>
        <v>0</v>
      </c>
      <c r="O65" s="22">
        <f t="shared" ca="1" si="11"/>
        <v>0</v>
      </c>
    </row>
    <row r="66" spans="1:15" ht="12.75" customHeight="1" x14ac:dyDescent="0.3">
      <c r="A66" s="64" t="s">
        <v>266</v>
      </c>
      <c r="B66" s="20">
        <v>3008</v>
      </c>
      <c r="C66" s="65" t="s">
        <v>246</v>
      </c>
      <c r="D66" s="22">
        <f t="shared" ca="1" si="4"/>
        <v>0</v>
      </c>
      <c r="E66" s="21">
        <f t="shared" ca="1" si="10"/>
        <v>0</v>
      </c>
      <c r="F66" s="21">
        <f t="shared" ca="1" si="10"/>
        <v>0</v>
      </c>
      <c r="G66" s="21">
        <f t="shared" ca="1" si="10"/>
        <v>0</v>
      </c>
      <c r="H66" s="21">
        <f t="shared" ca="1" si="10"/>
        <v>0</v>
      </c>
      <c r="I66" s="21">
        <f t="shared" ca="1" si="10"/>
        <v>0</v>
      </c>
      <c r="J66" s="21">
        <f t="shared" ca="1" si="10"/>
        <v>0</v>
      </c>
      <c r="K66" s="21">
        <f t="shared" ca="1" si="10"/>
        <v>0</v>
      </c>
      <c r="L66" s="21">
        <f t="shared" ca="1" si="10"/>
        <v>0</v>
      </c>
      <c r="M66" s="21">
        <f t="shared" ca="1" si="10"/>
        <v>0</v>
      </c>
      <c r="N66" s="21">
        <f t="shared" ca="1" si="10"/>
        <v>0</v>
      </c>
      <c r="O66" s="22">
        <f t="shared" ca="1" si="11"/>
        <v>0</v>
      </c>
    </row>
    <row r="67" spans="1:15" ht="12.75" customHeight="1" x14ac:dyDescent="0.3">
      <c r="A67" s="64" t="s">
        <v>268</v>
      </c>
      <c r="B67" s="20">
        <v>3009</v>
      </c>
      <c r="C67" s="65" t="s">
        <v>246</v>
      </c>
      <c r="D67" s="22">
        <f t="shared" ca="1" si="4"/>
        <v>0</v>
      </c>
      <c r="E67" s="21">
        <f t="shared" ca="1" si="10"/>
        <v>0</v>
      </c>
      <c r="F67" s="21">
        <f t="shared" ca="1" si="10"/>
        <v>0</v>
      </c>
      <c r="G67" s="21">
        <f t="shared" ca="1" si="10"/>
        <v>0</v>
      </c>
      <c r="H67" s="21">
        <f t="shared" ca="1" si="10"/>
        <v>0</v>
      </c>
      <c r="I67" s="21">
        <f t="shared" ca="1" si="10"/>
        <v>0</v>
      </c>
      <c r="J67" s="21">
        <f t="shared" ca="1" si="10"/>
        <v>0</v>
      </c>
      <c r="K67" s="21">
        <f t="shared" ca="1" si="10"/>
        <v>0</v>
      </c>
      <c r="L67" s="21">
        <f t="shared" ca="1" si="10"/>
        <v>0</v>
      </c>
      <c r="M67" s="21">
        <f t="shared" ca="1" si="10"/>
        <v>0</v>
      </c>
      <c r="N67" s="21">
        <f t="shared" ca="1" si="10"/>
        <v>0</v>
      </c>
      <c r="O67" s="22">
        <f t="shared" ca="1" si="11"/>
        <v>0</v>
      </c>
    </row>
    <row r="68" spans="1:15" ht="12.75" customHeight="1" x14ac:dyDescent="0.3">
      <c r="A68" s="64" t="s">
        <v>270</v>
      </c>
      <c r="B68" s="20">
        <v>3011</v>
      </c>
      <c r="C68" s="65" t="s">
        <v>246</v>
      </c>
      <c r="D68" s="22">
        <f t="shared" ca="1" si="4"/>
        <v>0</v>
      </c>
      <c r="E68" s="21">
        <f t="shared" ca="1" si="10"/>
        <v>0</v>
      </c>
      <c r="F68" s="21">
        <f t="shared" ca="1" si="10"/>
        <v>0</v>
      </c>
      <c r="G68" s="21">
        <f t="shared" ca="1" si="10"/>
        <v>0</v>
      </c>
      <c r="H68" s="21">
        <f t="shared" ca="1" si="10"/>
        <v>0</v>
      </c>
      <c r="I68" s="21">
        <f t="shared" ca="1" si="10"/>
        <v>0</v>
      </c>
      <c r="J68" s="21">
        <f t="shared" ca="1" si="10"/>
        <v>0</v>
      </c>
      <c r="K68" s="21">
        <f t="shared" ca="1" si="10"/>
        <v>0</v>
      </c>
      <c r="L68" s="21">
        <f t="shared" ca="1" si="10"/>
        <v>0</v>
      </c>
      <c r="M68" s="21">
        <f t="shared" ca="1" si="10"/>
        <v>0</v>
      </c>
      <c r="N68" s="21">
        <f t="shared" ca="1" si="10"/>
        <v>0</v>
      </c>
      <c r="O68" s="22">
        <f t="shared" ca="1" si="11"/>
        <v>0</v>
      </c>
    </row>
    <row r="69" spans="1:15" ht="12.75" customHeight="1" x14ac:dyDescent="0.3">
      <c r="A69" s="64" t="s">
        <v>272</v>
      </c>
      <c r="B69" s="20">
        <v>3012</v>
      </c>
      <c r="C69" s="65" t="s">
        <v>246</v>
      </c>
      <c r="D69" s="22">
        <f t="shared" ca="1" si="4"/>
        <v>0</v>
      </c>
      <c r="E69" s="21">
        <f t="shared" ca="1" si="10"/>
        <v>0</v>
      </c>
      <c r="F69" s="21">
        <f t="shared" ca="1" si="10"/>
        <v>0</v>
      </c>
      <c r="G69" s="21">
        <f t="shared" ca="1" si="10"/>
        <v>0</v>
      </c>
      <c r="H69" s="21">
        <f t="shared" ca="1" si="10"/>
        <v>0</v>
      </c>
      <c r="I69" s="21">
        <f t="shared" ca="1" si="10"/>
        <v>0</v>
      </c>
      <c r="J69" s="21">
        <f t="shared" ca="1" si="10"/>
        <v>0</v>
      </c>
      <c r="K69" s="21">
        <f t="shared" ca="1" si="10"/>
        <v>0</v>
      </c>
      <c r="L69" s="21">
        <f t="shared" ca="1" si="10"/>
        <v>0</v>
      </c>
      <c r="M69" s="21">
        <f t="shared" ca="1" si="10"/>
        <v>0</v>
      </c>
      <c r="N69" s="21">
        <f t="shared" ca="1" si="10"/>
        <v>0</v>
      </c>
      <c r="O69" s="22">
        <f t="shared" ca="1" si="11"/>
        <v>0</v>
      </c>
    </row>
    <row r="70" spans="1:15" ht="12.75" customHeight="1" x14ac:dyDescent="0.3">
      <c r="A70" s="64" t="s">
        <v>274</v>
      </c>
      <c r="B70" s="20">
        <v>3016</v>
      </c>
      <c r="C70" s="65" t="s">
        <v>246</v>
      </c>
      <c r="D70" s="22">
        <f t="shared" ca="1" si="4"/>
        <v>0</v>
      </c>
      <c r="E70" s="21">
        <f t="shared" ca="1" si="10"/>
        <v>0</v>
      </c>
      <c r="F70" s="21">
        <f t="shared" ca="1" si="10"/>
        <v>0</v>
      </c>
      <c r="G70" s="21">
        <f t="shared" ca="1" si="10"/>
        <v>0</v>
      </c>
      <c r="H70" s="21">
        <f t="shared" ca="1" si="10"/>
        <v>0</v>
      </c>
      <c r="I70" s="21">
        <f t="shared" ca="1" si="10"/>
        <v>0</v>
      </c>
      <c r="J70" s="21">
        <f t="shared" ca="1" si="10"/>
        <v>0</v>
      </c>
      <c r="K70" s="21">
        <f t="shared" ca="1" si="10"/>
        <v>0</v>
      </c>
      <c r="L70" s="21">
        <f t="shared" ca="1" si="10"/>
        <v>0</v>
      </c>
      <c r="M70" s="21">
        <f t="shared" ca="1" si="10"/>
        <v>0</v>
      </c>
      <c r="N70" s="21">
        <f t="shared" ca="1" si="10"/>
        <v>0</v>
      </c>
      <c r="O70" s="22">
        <f t="shared" ca="1" si="11"/>
        <v>0</v>
      </c>
    </row>
    <row r="71" spans="1:15" ht="12.75" customHeight="1" x14ac:dyDescent="0.3">
      <c r="A71" s="64" t="s">
        <v>276</v>
      </c>
      <c r="B71" s="20">
        <v>3017</v>
      </c>
      <c r="C71" s="65" t="s">
        <v>246</v>
      </c>
      <c r="D71" s="22">
        <f t="shared" ca="1" si="4"/>
        <v>0</v>
      </c>
      <c r="E71" s="21">
        <f t="shared" ref="E71:N72" ca="1" si="12">IFERROR(INDIRECT("'"&amp;$B$2&amp;"'!"&amp;ADDRESS(MATCH($B71,INDIRECT("'"&amp;$B$2&amp;"'!$B$1:$B$1095"),0),MATCH(E$5,INDIRECT("'"&amp;$B$2&amp;"'!5:5"),0))),0)</f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2">
        <f ca="1">D71+SUM(H71:N71)</f>
        <v>0</v>
      </c>
    </row>
    <row r="72" spans="1:15" ht="13.8" x14ac:dyDescent="0.3">
      <c r="A72" s="64" t="s">
        <v>278</v>
      </c>
      <c r="B72" s="20">
        <v>3018</v>
      </c>
      <c r="C72" s="65" t="s">
        <v>246</v>
      </c>
      <c r="D72" s="22">
        <f t="shared" ca="1" si="4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2">
        <f ca="1">D72+SUM(H72:N72)</f>
        <v>0</v>
      </c>
    </row>
    <row r="73" spans="1:15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13">SUMIF($C$7:$C$72,"HD",D$7:D$72)</f>
        <v>1165171740.0224502</v>
      </c>
      <c r="E73" s="56">
        <f t="shared" ca="1" si="13"/>
        <v>17325899.141610377</v>
      </c>
      <c r="F73" s="56">
        <f t="shared" ca="1" si="13"/>
        <v>82456008.89361237</v>
      </c>
      <c r="G73" s="56">
        <f t="shared" ca="1" si="13"/>
        <v>1065389831.9872274</v>
      </c>
      <c r="H73" s="56">
        <f t="shared" ca="1" si="13"/>
        <v>21870975.730000004</v>
      </c>
      <c r="I73" s="56">
        <f t="shared" ca="1" si="13"/>
        <v>458156316.2961989</v>
      </c>
      <c r="J73" s="56">
        <f t="shared" ca="1" si="13"/>
        <v>7082671.3191999998</v>
      </c>
      <c r="K73" s="56">
        <f t="shared" ca="1" si="13"/>
        <v>6930129.2799999984</v>
      </c>
      <c r="L73" s="56">
        <f t="shared" ca="1" si="13"/>
        <v>0</v>
      </c>
      <c r="M73" s="56">
        <f t="shared" ca="1" si="13"/>
        <v>3774520.7992000002</v>
      </c>
      <c r="N73" s="56">
        <f t="shared" ca="1" si="13"/>
        <v>0</v>
      </c>
      <c r="O73" s="22">
        <f ca="1">D73+SUM(H73:N73)</f>
        <v>1662986353.4470491</v>
      </c>
    </row>
    <row r="74" spans="1:15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  <c r="N74" s="56">
        <f t="shared" ca="1" si="14"/>
        <v>0</v>
      </c>
      <c r="O74" s="22">
        <f ca="1">D74+SUM(H74:N74)</f>
        <v>0</v>
      </c>
    </row>
    <row r="75" spans="1:15" ht="13.8" x14ac:dyDescent="0.3">
      <c r="A75" s="66" t="s">
        <v>286</v>
      </c>
      <c r="B75" s="55">
        <v>9003</v>
      </c>
      <c r="C75" s="65" t="s">
        <v>287</v>
      </c>
      <c r="D75" s="56">
        <f t="shared" ref="D75:N75" ca="1" si="15">D73+D74</f>
        <v>1165171740.0224502</v>
      </c>
      <c r="E75" s="56">
        <f t="shared" ca="1" si="15"/>
        <v>17325899.141610377</v>
      </c>
      <c r="F75" s="56">
        <f t="shared" ca="1" si="15"/>
        <v>82456008.89361237</v>
      </c>
      <c r="G75" s="56">
        <f t="shared" ca="1" si="15"/>
        <v>1065389831.9872274</v>
      </c>
      <c r="H75" s="56">
        <f t="shared" ca="1" si="15"/>
        <v>21870975.730000004</v>
      </c>
      <c r="I75" s="56">
        <f t="shared" ca="1" si="15"/>
        <v>458156316.2961989</v>
      </c>
      <c r="J75" s="56">
        <f t="shared" ca="1" si="15"/>
        <v>7082671.3191999998</v>
      </c>
      <c r="K75" s="56">
        <f t="shared" ca="1" si="15"/>
        <v>6930129.2799999984</v>
      </c>
      <c r="L75" s="56">
        <f t="shared" ca="1" si="15"/>
        <v>0</v>
      </c>
      <c r="M75" s="56">
        <f t="shared" ca="1" si="15"/>
        <v>3774520.7992000002</v>
      </c>
      <c r="N75" s="56">
        <f t="shared" ca="1" si="15"/>
        <v>0</v>
      </c>
      <c r="O75" s="22">
        <f ca="1">D75+SUM(H75:N75)</f>
        <v>1662986353.4470491</v>
      </c>
    </row>
  </sheetData>
  <mergeCells count="1">
    <mergeCell ref="E2:G2"/>
  </mergeCells>
  <dataValidations count="1">
    <dataValidation type="list" allowBlank="1" showInputMessage="1" showErrorMessage="1" sqref="B2" xr:uid="{B51529B3-6978-4DDF-BBA3-29455FA7CCF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5F12-B9B9-417D-88E1-334431EA63FA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22" width="15.6640625" style="3" customWidth="1"/>
    <col min="23" max="23" width="4" style="3" customWidth="1"/>
    <col min="24" max="16384" width="9.109375" style="3"/>
  </cols>
  <sheetData>
    <row r="1" spans="1:22" ht="15" customHeight="1" x14ac:dyDescent="0.3">
      <c r="A1" s="1" t="s">
        <v>0</v>
      </c>
      <c r="B1" s="2"/>
      <c r="C1" s="2"/>
    </row>
    <row r="2" spans="1:22" ht="15" customHeight="1" x14ac:dyDescent="0.3">
      <c r="A2" s="1" t="s">
        <v>329</v>
      </c>
      <c r="B2" s="68" t="s">
        <v>8</v>
      </c>
      <c r="C2" s="2"/>
      <c r="E2" s="81" t="s">
        <v>1</v>
      </c>
      <c r="F2" s="82"/>
      <c r="G2" s="83"/>
      <c r="H2" s="5"/>
    </row>
    <row r="3" spans="1:22" ht="15" customHeight="1" x14ac:dyDescent="0.3">
      <c r="A3" s="4" t="s">
        <v>354</v>
      </c>
      <c r="B3" s="2"/>
      <c r="C3" s="2"/>
    </row>
    <row r="4" spans="1:22" ht="22.5" customHeight="1" x14ac:dyDescent="0.25"/>
    <row r="5" spans="1:22" ht="22.5" customHeight="1" x14ac:dyDescent="0.25">
      <c r="D5" s="10">
        <v>723</v>
      </c>
      <c r="E5" s="10">
        <v>724</v>
      </c>
      <c r="F5" s="10">
        <v>765</v>
      </c>
      <c r="G5" s="10">
        <v>766</v>
      </c>
      <c r="H5" s="10">
        <v>767</v>
      </c>
      <c r="I5" s="10">
        <v>768</v>
      </c>
      <c r="J5" s="10">
        <v>772</v>
      </c>
      <c r="K5" s="10">
        <v>773</v>
      </c>
      <c r="L5" s="10">
        <v>774</v>
      </c>
      <c r="M5" s="10">
        <v>775</v>
      </c>
      <c r="N5" s="10">
        <v>776</v>
      </c>
      <c r="O5" s="10">
        <v>777</v>
      </c>
      <c r="P5" s="10">
        <v>778</v>
      </c>
      <c r="Q5" s="10">
        <v>779</v>
      </c>
      <c r="R5" s="10">
        <v>780</v>
      </c>
      <c r="S5" s="10">
        <v>781</v>
      </c>
      <c r="T5" s="10">
        <v>782</v>
      </c>
      <c r="U5" s="10">
        <v>783</v>
      </c>
      <c r="V5" s="69"/>
    </row>
    <row r="6" spans="1:22" ht="79.5" customHeight="1" x14ac:dyDescent="0.25">
      <c r="A6" s="63" t="s">
        <v>142</v>
      </c>
      <c r="B6" s="63" t="s">
        <v>143</v>
      </c>
      <c r="C6" s="63" t="s">
        <v>144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66</v>
      </c>
      <c r="O6" s="7" t="s">
        <v>67</v>
      </c>
      <c r="P6" s="7" t="s">
        <v>68</v>
      </c>
      <c r="Q6" s="7" t="s">
        <v>69</v>
      </c>
      <c r="R6" s="7" t="s">
        <v>70</v>
      </c>
      <c r="S6" s="7" t="s">
        <v>71</v>
      </c>
      <c r="T6" s="7" t="s">
        <v>72</v>
      </c>
      <c r="U6" s="7" t="s">
        <v>73</v>
      </c>
      <c r="V6" s="69" t="s">
        <v>330</v>
      </c>
    </row>
    <row r="7" spans="1:2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T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0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1">
        <f t="shared" ca="1" si="0"/>
        <v>0</v>
      </c>
      <c r="S7" s="21">
        <f t="shared" ca="1" si="0"/>
        <v>0</v>
      </c>
      <c r="T7" s="21">
        <f t="shared" ca="1" si="0"/>
        <v>0</v>
      </c>
      <c r="U7" s="21">
        <f t="shared" ref="O7:U22" ca="1" si="1">IFERROR(INDIRECT("'"&amp;$B$2&amp;"'!"&amp;ADDRESS(MATCH($B7,INDIRECT("'"&amp;$B$2&amp;"'!$B$1:$B$1095"),0),MATCH(U$5,INDIRECT("'"&amp;$B$2&amp;"'!5:5"),0))),0)</f>
        <v>0</v>
      </c>
      <c r="V7" s="22">
        <f t="shared" ref="V7:V22" ca="1" si="2">+SUM(D7:U7)</f>
        <v>0</v>
      </c>
    </row>
    <row r="8" spans="1:2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225082.11999999732</v>
      </c>
      <c r="E8" s="21">
        <f t="shared" ca="1" si="0"/>
        <v>2477234.3199999928</v>
      </c>
      <c r="F8" s="21">
        <f t="shared" ca="1" si="0"/>
        <v>1985064917.5699999</v>
      </c>
      <c r="G8" s="21">
        <f t="shared" ca="1" si="0"/>
        <v>546769.49000000022</v>
      </c>
      <c r="H8" s="21">
        <f t="shared" ca="1" si="0"/>
        <v>96882311.389999777</v>
      </c>
      <c r="I8" s="21">
        <f t="shared" ca="1" si="0"/>
        <v>30672248.330000013</v>
      </c>
      <c r="J8" s="21">
        <f t="shared" ca="1" si="0"/>
        <v>0</v>
      </c>
      <c r="K8" s="21">
        <f t="shared" ca="1" si="0"/>
        <v>4024.3700000000026</v>
      </c>
      <c r="L8" s="21">
        <f t="shared" ca="1" si="0"/>
        <v>0</v>
      </c>
      <c r="M8" s="21">
        <f t="shared" ca="1" si="0"/>
        <v>0</v>
      </c>
      <c r="N8" s="21">
        <f t="shared" ca="1" si="0"/>
        <v>-144836.79000000004</v>
      </c>
      <c r="O8" s="21">
        <f t="shared" ca="1" si="1"/>
        <v>-2810139.0999999642</v>
      </c>
      <c r="P8" s="21">
        <f t="shared" ca="1" si="1"/>
        <v>-540.80999999999995</v>
      </c>
      <c r="Q8" s="21">
        <f t="shared" ca="1" si="1"/>
        <v>2077213.12</v>
      </c>
      <c r="R8" s="21">
        <f t="shared" ca="1" si="1"/>
        <v>48297.139999999898</v>
      </c>
      <c r="S8" s="21">
        <f t="shared" ca="1" si="1"/>
        <v>0</v>
      </c>
      <c r="T8" s="21">
        <f t="shared" ca="1" si="1"/>
        <v>-18254.070000000065</v>
      </c>
      <c r="U8" s="21">
        <f t="shared" ca="1" si="1"/>
        <v>278031.49</v>
      </c>
      <c r="V8" s="22">
        <f t="shared" ca="1" si="2"/>
        <v>2115302358.5699999</v>
      </c>
    </row>
    <row r="9" spans="1:2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174543.49</v>
      </c>
      <c r="E9" s="21">
        <f t="shared" ca="1" si="0"/>
        <v>256120.67000000013</v>
      </c>
      <c r="F9" s="21">
        <f t="shared" ca="1" si="0"/>
        <v>27497717.620000001</v>
      </c>
      <c r="G9" s="21">
        <f t="shared" ca="1" si="0"/>
        <v>95052096.48999998</v>
      </c>
      <c r="H9" s="21">
        <f t="shared" ca="1" si="0"/>
        <v>18780807.750000004</v>
      </c>
      <c r="I9" s="21">
        <f t="shared" ca="1" si="0"/>
        <v>12371984.120000001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1">
        <f t="shared" ca="1" si="0"/>
        <v>0</v>
      </c>
      <c r="N9" s="21">
        <f t="shared" ca="1" si="0"/>
        <v>0</v>
      </c>
      <c r="O9" s="21">
        <f t="shared" ca="1" si="1"/>
        <v>-7.44</v>
      </c>
      <c r="P9" s="21">
        <f t="shared" ca="1" si="1"/>
        <v>0</v>
      </c>
      <c r="Q9" s="21">
        <f t="shared" ca="1" si="1"/>
        <v>17.100000000000001</v>
      </c>
      <c r="R9" s="21">
        <f t="shared" ca="1" si="1"/>
        <v>0</v>
      </c>
      <c r="S9" s="21">
        <f t="shared" ca="1" si="1"/>
        <v>0</v>
      </c>
      <c r="T9" s="21">
        <f t="shared" ca="1" si="1"/>
        <v>0</v>
      </c>
      <c r="U9" s="21">
        <f t="shared" ca="1" si="1"/>
        <v>0</v>
      </c>
      <c r="V9" s="22">
        <f t="shared" ca="1" si="2"/>
        <v>154133279.79999998</v>
      </c>
    </row>
    <row r="10" spans="1:2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207287.25000000015</v>
      </c>
      <c r="E10" s="21">
        <f t="shared" ca="1" si="0"/>
        <v>2677278.6000000397</v>
      </c>
      <c r="F10" s="21">
        <f t="shared" ca="1" si="0"/>
        <v>8303677.7100000009</v>
      </c>
      <c r="G10" s="21">
        <f t="shared" ca="1" si="0"/>
        <v>2976784.51</v>
      </c>
      <c r="H10" s="21">
        <f t="shared" ca="1" si="0"/>
        <v>70940075.560000002</v>
      </c>
      <c r="I10" s="21">
        <f t="shared" ca="1" si="0"/>
        <v>5815497.4099999983</v>
      </c>
      <c r="J10" s="21">
        <f t="shared" ca="1" si="0"/>
        <v>0</v>
      </c>
      <c r="K10" s="21">
        <f t="shared" ca="1" si="0"/>
        <v>2082211.08</v>
      </c>
      <c r="L10" s="21">
        <f t="shared" ca="1" si="0"/>
        <v>0</v>
      </c>
      <c r="M10" s="21">
        <f t="shared" ca="1" si="0"/>
        <v>50742118.039999999</v>
      </c>
      <c r="N10" s="21">
        <f t="shared" ca="1" si="0"/>
        <v>24664995.640000001</v>
      </c>
      <c r="O10" s="21">
        <f t="shared" ca="1" si="1"/>
        <v>824978473.59000003</v>
      </c>
      <c r="P10" s="21">
        <f t="shared" ca="1" si="1"/>
        <v>5235601.21</v>
      </c>
      <c r="Q10" s="21">
        <f t="shared" ca="1" si="1"/>
        <v>194823033.59</v>
      </c>
      <c r="R10" s="21">
        <f t="shared" ca="1" si="1"/>
        <v>936599.63999999897</v>
      </c>
      <c r="S10" s="21">
        <f t="shared" ca="1" si="1"/>
        <v>0</v>
      </c>
      <c r="T10" s="21">
        <f t="shared" ca="1" si="1"/>
        <v>4405032.92</v>
      </c>
      <c r="U10" s="21">
        <f t="shared" ca="1" si="1"/>
        <v>34121700.280000001</v>
      </c>
      <c r="V10" s="22">
        <f t="shared" ca="1" si="2"/>
        <v>1232910367.0300002</v>
      </c>
    </row>
    <row r="11" spans="1:2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2790.31</v>
      </c>
      <c r="F11" s="21">
        <f t="shared" ca="1" si="0"/>
        <v>785166.07</v>
      </c>
      <c r="G11" s="21">
        <f t="shared" ca="1" si="0"/>
        <v>0</v>
      </c>
      <c r="H11" s="21">
        <f t="shared" ca="1" si="0"/>
        <v>10.220000000000001</v>
      </c>
      <c r="I11" s="21">
        <f t="shared" ca="1" si="0"/>
        <v>126064.47</v>
      </c>
      <c r="J11" s="21">
        <f t="shared" ca="1" si="0"/>
        <v>0</v>
      </c>
      <c r="K11" s="21">
        <f t="shared" ca="1" si="0"/>
        <v>958883.7</v>
      </c>
      <c r="L11" s="21">
        <f t="shared" ca="1" si="0"/>
        <v>0</v>
      </c>
      <c r="M11" s="21">
        <f t="shared" ca="1" si="0"/>
        <v>0</v>
      </c>
      <c r="N11" s="21">
        <f t="shared" ca="1" si="0"/>
        <v>9073687.9299999997</v>
      </c>
      <c r="O11" s="21">
        <f t="shared" ca="1" si="1"/>
        <v>296849564.55000001</v>
      </c>
      <c r="P11" s="21">
        <f t="shared" ca="1" si="1"/>
        <v>1386397.24</v>
      </c>
      <c r="Q11" s="21">
        <f t="shared" ca="1" si="1"/>
        <v>84359877.689999998</v>
      </c>
      <c r="R11" s="21">
        <f t="shared" ca="1" si="1"/>
        <v>0</v>
      </c>
      <c r="S11" s="21">
        <f t="shared" ca="1" si="1"/>
        <v>0</v>
      </c>
      <c r="T11" s="21">
        <f t="shared" ca="1" si="1"/>
        <v>2024598</v>
      </c>
      <c r="U11" s="21">
        <f t="shared" ca="1" si="1"/>
        <v>15333773.619999999</v>
      </c>
      <c r="V11" s="22">
        <f t="shared" ca="1" si="2"/>
        <v>410900813.80000001</v>
      </c>
    </row>
    <row r="12" spans="1:2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1"/>
        <v>0</v>
      </c>
      <c r="P12" s="21">
        <f t="shared" ca="1" si="1"/>
        <v>0</v>
      </c>
      <c r="Q12" s="21">
        <f t="shared" ca="1" si="1"/>
        <v>0</v>
      </c>
      <c r="R12" s="21">
        <f t="shared" ca="1" si="1"/>
        <v>0</v>
      </c>
      <c r="S12" s="21">
        <f t="shared" ca="1" si="1"/>
        <v>0</v>
      </c>
      <c r="T12" s="21">
        <f t="shared" ca="1" si="1"/>
        <v>0</v>
      </c>
      <c r="U12" s="21">
        <f t="shared" ca="1" si="1"/>
        <v>0</v>
      </c>
      <c r="V12" s="22">
        <f t="shared" ca="1" si="2"/>
        <v>0</v>
      </c>
    </row>
    <row r="13" spans="1:2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101078.76</v>
      </c>
      <c r="E13" s="21">
        <f t="shared" ca="1" si="0"/>
        <v>49691.7</v>
      </c>
      <c r="F13" s="21">
        <f t="shared" ca="1" si="0"/>
        <v>364273.25</v>
      </c>
      <c r="G13" s="21">
        <f t="shared" ca="1" si="0"/>
        <v>0</v>
      </c>
      <c r="H13" s="21">
        <f t="shared" ca="1" si="0"/>
        <v>9377837.3000000007</v>
      </c>
      <c r="I13" s="21">
        <f t="shared" ca="1" si="0"/>
        <v>4158720.16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1"/>
        <v>0</v>
      </c>
      <c r="P13" s="21">
        <f t="shared" ca="1" si="1"/>
        <v>0</v>
      </c>
      <c r="Q13" s="21">
        <f t="shared" ca="1" si="1"/>
        <v>0</v>
      </c>
      <c r="R13" s="21">
        <f t="shared" ca="1" si="1"/>
        <v>0</v>
      </c>
      <c r="S13" s="21">
        <f t="shared" ca="1" si="1"/>
        <v>0</v>
      </c>
      <c r="T13" s="21">
        <f t="shared" ca="1" si="1"/>
        <v>0</v>
      </c>
      <c r="U13" s="21">
        <f t="shared" ca="1" si="1"/>
        <v>0</v>
      </c>
      <c r="V13" s="22">
        <f t="shared" ca="1" si="2"/>
        <v>14051601.170000002</v>
      </c>
    </row>
    <row r="14" spans="1:2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25944.44</v>
      </c>
      <c r="E14" s="21">
        <f t="shared" ca="1" si="0"/>
        <v>164807.46999999997</v>
      </c>
      <c r="F14" s="21">
        <f t="shared" ca="1" si="0"/>
        <v>272178.01</v>
      </c>
      <c r="G14" s="21">
        <f t="shared" ca="1" si="0"/>
        <v>129480.23</v>
      </c>
      <c r="H14" s="21">
        <f t="shared" ca="1" si="0"/>
        <v>12240386.550000001</v>
      </c>
      <c r="I14" s="21">
        <f t="shared" ca="1" si="0"/>
        <v>1584786.34</v>
      </c>
      <c r="J14" s="21">
        <f t="shared" ca="1" si="0"/>
        <v>0</v>
      </c>
      <c r="K14" s="21">
        <f t="shared" ca="1" si="0"/>
        <v>1200281.45</v>
      </c>
      <c r="L14" s="21">
        <f t="shared" ca="1" si="0"/>
        <v>0</v>
      </c>
      <c r="M14" s="21">
        <f t="shared" ca="1" si="0"/>
        <v>0</v>
      </c>
      <c r="N14" s="21">
        <f t="shared" ca="1" si="0"/>
        <v>11281761.279999999</v>
      </c>
      <c r="O14" s="21">
        <f t="shared" ca="1" si="1"/>
        <v>369891018.56</v>
      </c>
      <c r="P14" s="21">
        <f t="shared" ca="1" si="1"/>
        <v>1733332.61</v>
      </c>
      <c r="Q14" s="21">
        <f t="shared" ca="1" si="1"/>
        <v>106323764.81999999</v>
      </c>
      <c r="R14" s="21">
        <f t="shared" ca="1" si="1"/>
        <v>0</v>
      </c>
      <c r="S14" s="21">
        <f t="shared" ca="1" si="1"/>
        <v>0</v>
      </c>
      <c r="T14" s="21">
        <f t="shared" ca="1" si="1"/>
        <v>2523141.63</v>
      </c>
      <c r="U14" s="21">
        <f t="shared" ca="1" si="1"/>
        <v>19284725.960000001</v>
      </c>
      <c r="V14" s="22">
        <f t="shared" ca="1" si="2"/>
        <v>526655609.34999996</v>
      </c>
    </row>
    <row r="15" spans="1:2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33124125.16000003</v>
      </c>
      <c r="G15" s="21">
        <f t="shared" ca="1" si="0"/>
        <v>0</v>
      </c>
      <c r="H15" s="21">
        <f t="shared" ca="1" si="0"/>
        <v>0</v>
      </c>
      <c r="I15" s="21">
        <f t="shared" ca="1" si="0"/>
        <v>3459509921.1150799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1"/>
        <v>0</v>
      </c>
      <c r="P15" s="21">
        <f t="shared" ca="1" si="1"/>
        <v>0</v>
      </c>
      <c r="Q15" s="21">
        <f t="shared" ca="1" si="1"/>
        <v>0</v>
      </c>
      <c r="R15" s="21">
        <f t="shared" ca="1" si="1"/>
        <v>0</v>
      </c>
      <c r="S15" s="21">
        <f t="shared" ca="1" si="1"/>
        <v>0</v>
      </c>
      <c r="T15" s="21">
        <f t="shared" ca="1" si="1"/>
        <v>0</v>
      </c>
      <c r="U15" s="21">
        <f t="shared" ca="1" si="1"/>
        <v>0</v>
      </c>
      <c r="V15" s="22">
        <f t="shared" ca="1" si="2"/>
        <v>3492634046.2750797</v>
      </c>
    </row>
    <row r="16" spans="1:2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1"/>
        <v>0</v>
      </c>
      <c r="P16" s="21">
        <f t="shared" ca="1" si="1"/>
        <v>0</v>
      </c>
      <c r="Q16" s="21">
        <f t="shared" ca="1" si="1"/>
        <v>0</v>
      </c>
      <c r="R16" s="21">
        <f t="shared" ca="1" si="1"/>
        <v>0</v>
      </c>
      <c r="S16" s="21">
        <f t="shared" ca="1" si="1"/>
        <v>0</v>
      </c>
      <c r="T16" s="21">
        <f t="shared" ca="1" si="1"/>
        <v>0</v>
      </c>
      <c r="U16" s="21">
        <f t="shared" ca="1" si="1"/>
        <v>0</v>
      </c>
      <c r="V16" s="22">
        <f t="shared" ca="1" si="2"/>
        <v>0</v>
      </c>
    </row>
    <row r="17" spans="1:2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542109</v>
      </c>
      <c r="E17" s="21">
        <f t="shared" ca="1" si="0"/>
        <v>1800440</v>
      </c>
      <c r="F17" s="21">
        <f t="shared" ca="1" si="0"/>
        <v>10689276.640000001</v>
      </c>
      <c r="G17" s="21">
        <f t="shared" ca="1" si="0"/>
        <v>0</v>
      </c>
      <c r="H17" s="21">
        <f t="shared" ca="1" si="0"/>
        <v>37068771.07</v>
      </c>
      <c r="I17" s="21">
        <f t="shared" ca="1" si="0"/>
        <v>6556612.1200000001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1">
        <f t="shared" ca="1" si="0"/>
        <v>0</v>
      </c>
      <c r="N17" s="21">
        <f t="shared" ca="1" si="0"/>
        <v>0</v>
      </c>
      <c r="O17" s="21">
        <f t="shared" ca="1" si="1"/>
        <v>0</v>
      </c>
      <c r="P17" s="21">
        <f t="shared" ca="1" si="1"/>
        <v>0</v>
      </c>
      <c r="Q17" s="21">
        <f t="shared" ca="1" si="1"/>
        <v>0</v>
      </c>
      <c r="R17" s="21">
        <f t="shared" ca="1" si="1"/>
        <v>0</v>
      </c>
      <c r="S17" s="21">
        <f t="shared" ca="1" si="1"/>
        <v>0</v>
      </c>
      <c r="T17" s="21">
        <f t="shared" ca="1" si="1"/>
        <v>0</v>
      </c>
      <c r="U17" s="21">
        <f t="shared" ca="1" si="1"/>
        <v>0</v>
      </c>
      <c r="V17" s="22">
        <f t="shared" ca="1" si="2"/>
        <v>56657208.829999998</v>
      </c>
    </row>
    <row r="18" spans="1:2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834.45299999999997</v>
      </c>
      <c r="E18" s="21">
        <f t="shared" ca="1" si="0"/>
        <v>1945.2921999999999</v>
      </c>
      <c r="F18" s="21">
        <f t="shared" ca="1" si="0"/>
        <v>1935.39</v>
      </c>
      <c r="G18" s="21">
        <f t="shared" ca="1" si="0"/>
        <v>0</v>
      </c>
      <c r="H18" s="21">
        <f t="shared" ca="1" si="0"/>
        <v>0</v>
      </c>
      <c r="I18" s="21">
        <f t="shared" ca="1" si="0"/>
        <v>11991.97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1">
        <f t="shared" ca="1" si="0"/>
        <v>0</v>
      </c>
      <c r="N18" s="21">
        <f t="shared" ca="1" si="0"/>
        <v>0</v>
      </c>
      <c r="O18" s="21">
        <f t="shared" ca="1" si="1"/>
        <v>0</v>
      </c>
      <c r="P18" s="21">
        <f t="shared" ca="1" si="1"/>
        <v>0</v>
      </c>
      <c r="Q18" s="21">
        <f t="shared" ca="1" si="1"/>
        <v>0</v>
      </c>
      <c r="R18" s="21">
        <f t="shared" ca="1" si="1"/>
        <v>0</v>
      </c>
      <c r="S18" s="21">
        <f t="shared" ca="1" si="1"/>
        <v>0</v>
      </c>
      <c r="T18" s="21">
        <f t="shared" ca="1" si="1"/>
        <v>0</v>
      </c>
      <c r="U18" s="21">
        <f t="shared" ca="1" si="1"/>
        <v>0</v>
      </c>
      <c r="V18" s="22">
        <f t="shared" ca="1" si="2"/>
        <v>16707.105199999998</v>
      </c>
    </row>
    <row r="19" spans="1:2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1"/>
        <v>0</v>
      </c>
      <c r="P19" s="21">
        <f t="shared" ca="1" si="1"/>
        <v>0</v>
      </c>
      <c r="Q19" s="21">
        <f t="shared" ca="1" si="1"/>
        <v>0</v>
      </c>
      <c r="R19" s="21">
        <f t="shared" ca="1" si="1"/>
        <v>0</v>
      </c>
      <c r="S19" s="21">
        <f t="shared" ca="1" si="1"/>
        <v>0</v>
      </c>
      <c r="T19" s="21">
        <f t="shared" ca="1" si="1"/>
        <v>0</v>
      </c>
      <c r="U19" s="21">
        <f t="shared" ca="1" si="1"/>
        <v>0</v>
      </c>
      <c r="V19" s="22">
        <f t="shared" ca="1" si="2"/>
        <v>0</v>
      </c>
    </row>
    <row r="20" spans="1:2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74319.89</v>
      </c>
      <c r="E20" s="21">
        <f t="shared" ca="1" si="0"/>
        <v>101810.51</v>
      </c>
      <c r="F20" s="21">
        <f t="shared" ca="1" si="0"/>
        <v>24134.400000000001</v>
      </c>
      <c r="G20" s="21">
        <f t="shared" ca="1" si="0"/>
        <v>0</v>
      </c>
      <c r="H20" s="21">
        <f t="shared" ca="1" si="0"/>
        <v>1440330.0699999998</v>
      </c>
      <c r="I20" s="21">
        <f t="shared" ca="1" si="0"/>
        <v>291034.39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1">
        <f t="shared" ca="1" si="0"/>
        <v>147206655.78999999</v>
      </c>
      <c r="N20" s="21">
        <f t="shared" ca="1" si="0"/>
        <v>0</v>
      </c>
      <c r="O20" s="21">
        <f t="shared" ca="1" si="1"/>
        <v>10633101.949999999</v>
      </c>
      <c r="P20" s="21">
        <f t="shared" ca="1" si="1"/>
        <v>0</v>
      </c>
      <c r="Q20" s="21">
        <f t="shared" ca="1" si="1"/>
        <v>0</v>
      </c>
      <c r="R20" s="21">
        <f t="shared" ca="1" si="1"/>
        <v>0</v>
      </c>
      <c r="S20" s="21">
        <f t="shared" ca="1" si="1"/>
        <v>0</v>
      </c>
      <c r="T20" s="21">
        <f t="shared" ca="1" si="1"/>
        <v>0</v>
      </c>
      <c r="U20" s="21">
        <f t="shared" ca="1" si="1"/>
        <v>940260.7</v>
      </c>
      <c r="V20" s="22">
        <f t="shared" ca="1" si="2"/>
        <v>160711647.69999996</v>
      </c>
    </row>
    <row r="21" spans="1:2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27191.18</v>
      </c>
      <c r="E21" s="21">
        <f t="shared" ca="1" si="0"/>
        <v>225281.04</v>
      </c>
      <c r="F21" s="21">
        <f t="shared" ca="1" si="0"/>
        <v>2020464.81</v>
      </c>
      <c r="G21" s="21">
        <f t="shared" ca="1" si="0"/>
        <v>0</v>
      </c>
      <c r="H21" s="21">
        <f t="shared" ca="1" si="0"/>
        <v>2635999.0700000003</v>
      </c>
      <c r="I21" s="21">
        <f t="shared" ca="1" si="0"/>
        <v>281993.73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1"/>
        <v>0</v>
      </c>
      <c r="P21" s="21">
        <f t="shared" ca="1" si="1"/>
        <v>0</v>
      </c>
      <c r="Q21" s="21">
        <f t="shared" ca="1" si="1"/>
        <v>0</v>
      </c>
      <c r="R21" s="21">
        <f t="shared" ca="1" si="1"/>
        <v>0</v>
      </c>
      <c r="S21" s="21">
        <f t="shared" ca="1" si="1"/>
        <v>0</v>
      </c>
      <c r="T21" s="21">
        <f t="shared" ca="1" si="1"/>
        <v>0</v>
      </c>
      <c r="U21" s="21">
        <f t="shared" ca="1" si="1"/>
        <v>0</v>
      </c>
      <c r="V21" s="22">
        <f t="shared" ca="1" si="2"/>
        <v>5190929.83</v>
      </c>
    </row>
    <row r="22" spans="1:2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7279657.7999999998</v>
      </c>
      <c r="F22" s="21">
        <f t="shared" ca="1" si="0"/>
        <v>29841649.54999987</v>
      </c>
      <c r="G22" s="21">
        <f t="shared" ca="1" si="0"/>
        <v>2425855.2799999998</v>
      </c>
      <c r="H22" s="21">
        <f t="shared" ca="1" si="0"/>
        <v>3287130337.3999991</v>
      </c>
      <c r="I22" s="21">
        <f t="shared" ca="1" si="0"/>
        <v>40464159.850000001</v>
      </c>
      <c r="J22" s="21">
        <f t="shared" ca="1" si="0"/>
        <v>0</v>
      </c>
      <c r="K22" s="21">
        <f t="shared" ca="1" si="0"/>
        <v>11996107.189999979</v>
      </c>
      <c r="L22" s="21">
        <f t="shared" ca="1" si="0"/>
        <v>0</v>
      </c>
      <c r="M22" s="21">
        <f t="shared" ca="1" si="0"/>
        <v>0</v>
      </c>
      <c r="N22" s="21">
        <f t="shared" ca="1" si="0"/>
        <v>113059007.55</v>
      </c>
      <c r="O22" s="21">
        <f t="shared" ca="1" si="0"/>
        <v>3703591412.650002</v>
      </c>
      <c r="P22" s="21">
        <f t="shared" ca="1" si="0"/>
        <v>17349945.900000021</v>
      </c>
      <c r="Q22" s="21">
        <f t="shared" ca="1" si="0"/>
        <v>1060009733.9099995</v>
      </c>
      <c r="R22" s="21">
        <f t="shared" ca="1" si="0"/>
        <v>337478.25</v>
      </c>
      <c r="S22" s="21">
        <f t="shared" ca="1" si="0"/>
        <v>0</v>
      </c>
      <c r="T22" s="21">
        <f t="shared" ca="1" si="0"/>
        <v>25261839.839999992</v>
      </c>
      <c r="U22" s="21">
        <f t="shared" ca="1" si="1"/>
        <v>192430423.73000008</v>
      </c>
      <c r="V22" s="22">
        <f t="shared" ca="1" si="2"/>
        <v>8491177608.9000006</v>
      </c>
    </row>
    <row r="23" spans="1:2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T38" ca="1" si="3">IFERROR(INDIRECT("'"&amp;$B$2&amp;"'!"&amp;ADDRESS(MATCH($B23,INDIRECT("'"&amp;$B$2&amp;"'!$B$1:$B$1095"),0),MATCH(D$5,INDIRECT("'"&amp;$B$2&amp;"'!5:5"),0))),0)</f>
        <v>419.5600000000012</v>
      </c>
      <c r="E23" s="21">
        <f t="shared" ca="1" si="3"/>
        <v>11676.610000000002</v>
      </c>
      <c r="F23" s="21">
        <f t="shared" ca="1" si="3"/>
        <v>347414.97</v>
      </c>
      <c r="G23" s="21">
        <f t="shared" ca="1" si="3"/>
        <v>4601031.0599998375</v>
      </c>
      <c r="H23" s="21">
        <f t="shared" ca="1" si="3"/>
        <v>6184270.1599999992</v>
      </c>
      <c r="I23" s="21">
        <f t="shared" ca="1" si="3"/>
        <v>3267699.0200000005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0</v>
      </c>
      <c r="N23" s="21">
        <f t="shared" ca="1" si="3"/>
        <v>1147330.47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1">
        <f t="shared" ca="1" si="3"/>
        <v>0</v>
      </c>
      <c r="S23" s="21">
        <f t="shared" ca="1" si="3"/>
        <v>0</v>
      </c>
      <c r="T23" s="21">
        <f t="shared" ca="1" si="3"/>
        <v>0</v>
      </c>
      <c r="U23" s="21">
        <f t="shared" ref="O23:U38" ca="1" si="4">IFERROR(INDIRECT("'"&amp;$B$2&amp;"'!"&amp;ADDRESS(MATCH($B23,INDIRECT("'"&amp;$B$2&amp;"'!$B$1:$B$1095"),0),MATCH(U$5,INDIRECT("'"&amp;$B$2&amp;"'!5:5"),0))),0)</f>
        <v>0</v>
      </c>
      <c r="V23" s="22">
        <f ca="1">+SUM(D23:U23)</f>
        <v>15559841.849999836</v>
      </c>
    </row>
    <row r="24" spans="1:2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267784.650000013</v>
      </c>
      <c r="E24" s="21">
        <f t="shared" ca="1" si="3"/>
        <v>883437.92000000097</v>
      </c>
      <c r="F24" s="21">
        <f t="shared" ca="1" si="3"/>
        <v>28958552.689999603</v>
      </c>
      <c r="G24" s="21">
        <f t="shared" ca="1" si="3"/>
        <v>0</v>
      </c>
      <c r="H24" s="21">
        <f t="shared" ca="1" si="3"/>
        <v>3749748.5700000003</v>
      </c>
      <c r="I24" s="21">
        <f t="shared" ca="1" si="3"/>
        <v>8033826.5699999202</v>
      </c>
      <c r="J24" s="21">
        <f t="shared" ca="1" si="3"/>
        <v>0</v>
      </c>
      <c r="K24" s="21">
        <f t="shared" ca="1" si="3"/>
        <v>3838217.7356500002</v>
      </c>
      <c r="L24" s="21">
        <f t="shared" ca="1" si="3"/>
        <v>0</v>
      </c>
      <c r="M24" s="21">
        <f t="shared" ca="1" si="3"/>
        <v>0</v>
      </c>
      <c r="N24" s="21">
        <f t="shared" ca="1" si="3"/>
        <v>36198193.910949998</v>
      </c>
      <c r="O24" s="21">
        <f t="shared" ca="1" si="4"/>
        <v>1185523364.2811</v>
      </c>
      <c r="P24" s="21">
        <f t="shared" ca="1" si="4"/>
        <v>5549719.5060999999</v>
      </c>
      <c r="Q24" s="21">
        <f t="shared" ca="1" si="4"/>
        <v>368169408.92629999</v>
      </c>
      <c r="R24" s="21">
        <f t="shared" ca="1" si="4"/>
        <v>0</v>
      </c>
      <c r="S24" s="21">
        <f t="shared" ca="1" si="4"/>
        <v>0</v>
      </c>
      <c r="T24" s="21">
        <f t="shared" ca="1" si="4"/>
        <v>8086222.6189000001</v>
      </c>
      <c r="U24" s="21">
        <f t="shared" ca="1" si="4"/>
        <v>61564033.521299995</v>
      </c>
      <c r="V24" s="22">
        <f ca="1">+SUM(D24:U24)</f>
        <v>1710822510.9002998</v>
      </c>
    </row>
    <row r="25" spans="1:2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65</v>
      </c>
      <c r="E25" s="21">
        <f t="shared" ca="1" si="3"/>
        <v>4.5200000000000005</v>
      </c>
      <c r="F25" s="21">
        <f t="shared" ca="1" si="3"/>
        <v>39.76</v>
      </c>
      <c r="G25" s="21">
        <f t="shared" ca="1" si="3"/>
        <v>16530.55</v>
      </c>
      <c r="H25" s="21">
        <f t="shared" ca="1" si="3"/>
        <v>397288.52</v>
      </c>
      <c r="I25" s="21">
        <f t="shared" ca="1" si="3"/>
        <v>1065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4"/>
        <v>0</v>
      </c>
      <c r="P25" s="21">
        <f t="shared" ca="1" si="4"/>
        <v>0</v>
      </c>
      <c r="Q25" s="21">
        <f t="shared" ca="1" si="4"/>
        <v>0</v>
      </c>
      <c r="R25" s="21">
        <f t="shared" ca="1" si="4"/>
        <v>0</v>
      </c>
      <c r="S25" s="21">
        <f t="shared" ca="1" si="4"/>
        <v>0</v>
      </c>
      <c r="T25" s="21">
        <f t="shared" ca="1" si="4"/>
        <v>0</v>
      </c>
      <c r="U25" s="21">
        <f t="shared" ca="1" si="4"/>
        <v>0</v>
      </c>
      <c r="V25" s="22">
        <f t="shared" ref="V25:V44" ca="1" si="5">+SUM(D25:U25)</f>
        <v>414993.35000000003</v>
      </c>
    </row>
    <row r="26" spans="1:2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40841.859014932998</v>
      </c>
      <c r="E26" s="21">
        <f t="shared" ca="1" si="3"/>
        <v>216238.21518580141</v>
      </c>
      <c r="F26" s="21">
        <f t="shared" ca="1" si="3"/>
        <v>5354550.5499999989</v>
      </c>
      <c r="G26" s="21">
        <f t="shared" ca="1" si="3"/>
        <v>0</v>
      </c>
      <c r="H26" s="21">
        <f t="shared" ca="1" si="3"/>
        <v>13881355.008265596</v>
      </c>
      <c r="I26" s="21">
        <f t="shared" ca="1" si="3"/>
        <v>3055808.035979284</v>
      </c>
      <c r="J26" s="21">
        <f t="shared" ca="1" si="3"/>
        <v>0</v>
      </c>
      <c r="K26" s="21">
        <f t="shared" ca="1" si="3"/>
        <v>0</v>
      </c>
      <c r="L26" s="21">
        <f t="shared" ca="1" si="3"/>
        <v>0</v>
      </c>
      <c r="M26" s="21">
        <f t="shared" ca="1" si="3"/>
        <v>0</v>
      </c>
      <c r="N26" s="21">
        <f t="shared" ca="1" si="3"/>
        <v>0</v>
      </c>
      <c r="O26" s="21">
        <f t="shared" ca="1" si="4"/>
        <v>0</v>
      </c>
      <c r="P26" s="21">
        <f t="shared" ca="1" si="4"/>
        <v>0</v>
      </c>
      <c r="Q26" s="21">
        <f t="shared" ca="1" si="4"/>
        <v>0</v>
      </c>
      <c r="R26" s="21">
        <f t="shared" ca="1" si="4"/>
        <v>0</v>
      </c>
      <c r="S26" s="21">
        <f t="shared" ca="1" si="4"/>
        <v>0</v>
      </c>
      <c r="T26" s="21">
        <f t="shared" ca="1" si="4"/>
        <v>0</v>
      </c>
      <c r="U26" s="21">
        <f t="shared" ca="1" si="4"/>
        <v>0</v>
      </c>
      <c r="V26" s="22">
        <f t="shared" ca="1" si="5"/>
        <v>22548793.668445617</v>
      </c>
    </row>
    <row r="27" spans="1:2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834.39</v>
      </c>
      <c r="E27" s="21">
        <f t="shared" ca="1" si="3"/>
        <v>1350</v>
      </c>
      <c r="F27" s="21">
        <f t="shared" ca="1" si="3"/>
        <v>254.83</v>
      </c>
      <c r="G27" s="21">
        <f t="shared" ca="1" si="3"/>
        <v>0</v>
      </c>
      <c r="H27" s="21">
        <f t="shared" ca="1" si="3"/>
        <v>0</v>
      </c>
      <c r="I27" s="21">
        <f t="shared" ca="1" si="3"/>
        <v>342580.74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0</v>
      </c>
      <c r="N27" s="21">
        <f t="shared" ca="1" si="3"/>
        <v>0</v>
      </c>
      <c r="O27" s="21">
        <f t="shared" ca="1" si="4"/>
        <v>37409.550000000003</v>
      </c>
      <c r="P27" s="21">
        <f t="shared" ca="1" si="4"/>
        <v>0</v>
      </c>
      <c r="Q27" s="21">
        <f t="shared" ca="1" si="4"/>
        <v>0</v>
      </c>
      <c r="R27" s="21">
        <f t="shared" ca="1" si="4"/>
        <v>0</v>
      </c>
      <c r="S27" s="21">
        <f t="shared" ca="1" si="4"/>
        <v>0</v>
      </c>
      <c r="T27" s="21">
        <f t="shared" ca="1" si="4"/>
        <v>0</v>
      </c>
      <c r="U27" s="21">
        <f t="shared" ca="1" si="4"/>
        <v>0</v>
      </c>
      <c r="V27" s="22">
        <f t="shared" ca="1" si="5"/>
        <v>382429.50999999995</v>
      </c>
    </row>
    <row r="28" spans="1:2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0</v>
      </c>
      <c r="E28" s="21">
        <f t="shared" ca="1" si="3"/>
        <v>59.58</v>
      </c>
      <c r="F28" s="21">
        <f t="shared" ca="1" si="3"/>
        <v>3508.34</v>
      </c>
      <c r="G28" s="21">
        <f t="shared" ca="1" si="3"/>
        <v>0</v>
      </c>
      <c r="H28" s="21">
        <f t="shared" ca="1" si="3"/>
        <v>289.8</v>
      </c>
      <c r="I28" s="21">
        <f t="shared" ca="1" si="3"/>
        <v>1863.09</v>
      </c>
      <c r="J28" s="21">
        <f t="shared" ca="1" si="3"/>
        <v>0</v>
      </c>
      <c r="K28" s="21">
        <f t="shared" ca="1" si="3"/>
        <v>0</v>
      </c>
      <c r="L28" s="21">
        <f t="shared" ca="1" si="3"/>
        <v>0</v>
      </c>
      <c r="M28" s="21">
        <f t="shared" ca="1" si="3"/>
        <v>0</v>
      </c>
      <c r="N28" s="21">
        <f t="shared" ca="1" si="3"/>
        <v>0</v>
      </c>
      <c r="O28" s="21">
        <f t="shared" ca="1" si="4"/>
        <v>0</v>
      </c>
      <c r="P28" s="21">
        <f t="shared" ca="1" si="4"/>
        <v>0</v>
      </c>
      <c r="Q28" s="21">
        <f t="shared" ca="1" si="4"/>
        <v>0</v>
      </c>
      <c r="R28" s="21">
        <f t="shared" ca="1" si="4"/>
        <v>0</v>
      </c>
      <c r="S28" s="21">
        <f t="shared" ca="1" si="4"/>
        <v>0</v>
      </c>
      <c r="T28" s="21">
        <f t="shared" ca="1" si="4"/>
        <v>0</v>
      </c>
      <c r="U28" s="21">
        <f t="shared" ca="1" si="4"/>
        <v>0</v>
      </c>
      <c r="V28" s="22">
        <f t="shared" ca="1" si="5"/>
        <v>5720.81</v>
      </c>
    </row>
    <row r="29" spans="1:2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92446.720000000001</v>
      </c>
      <c r="E29" s="21">
        <f t="shared" ca="1" si="3"/>
        <v>4089202.3547</v>
      </c>
      <c r="F29" s="21">
        <f t="shared" ca="1" si="3"/>
        <v>1009947.936499998</v>
      </c>
      <c r="G29" s="21">
        <f t="shared" ca="1" si="3"/>
        <v>832982.4</v>
      </c>
      <c r="H29" s="21">
        <f t="shared" ca="1" si="3"/>
        <v>418611494.89000005</v>
      </c>
      <c r="I29" s="21">
        <f t="shared" ca="1" si="3"/>
        <v>20499353.580000009</v>
      </c>
      <c r="J29" s="21">
        <f t="shared" ca="1" si="3"/>
        <v>0</v>
      </c>
      <c r="K29" s="21">
        <f t="shared" ca="1" si="3"/>
        <v>958883.7</v>
      </c>
      <c r="L29" s="21">
        <f t="shared" ca="1" si="3"/>
        <v>0</v>
      </c>
      <c r="M29" s="21">
        <f t="shared" ca="1" si="3"/>
        <v>0</v>
      </c>
      <c r="N29" s="21">
        <f t="shared" ca="1" si="3"/>
        <v>9073687.9399999995</v>
      </c>
      <c r="O29" s="21">
        <f t="shared" ca="1" si="4"/>
        <v>296849361.44999999</v>
      </c>
      <c r="P29" s="21">
        <f t="shared" ca="1" si="4"/>
        <v>1388642.77</v>
      </c>
      <c r="Q29" s="21">
        <f t="shared" ca="1" si="4"/>
        <v>0</v>
      </c>
      <c r="R29" s="21">
        <f t="shared" ca="1" si="4"/>
        <v>0</v>
      </c>
      <c r="S29" s="21">
        <f t="shared" ca="1" si="4"/>
        <v>2024597.99</v>
      </c>
      <c r="T29" s="21">
        <f t="shared" ca="1" si="4"/>
        <v>84393301.189999998</v>
      </c>
      <c r="U29" s="21">
        <f t="shared" ca="1" si="4"/>
        <v>15340423.6</v>
      </c>
      <c r="V29" s="22">
        <f t="shared" ca="1" si="5"/>
        <v>855164326.52120006</v>
      </c>
    </row>
    <row r="30" spans="1:2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111730.35000000002</v>
      </c>
      <c r="E30" s="21">
        <f t="shared" ca="1" si="3"/>
        <v>35993.259999999973</v>
      </c>
      <c r="F30" s="21">
        <f t="shared" ca="1" si="3"/>
        <v>1283655.0199999998</v>
      </c>
      <c r="G30" s="21">
        <f t="shared" ca="1" si="3"/>
        <v>0</v>
      </c>
      <c r="H30" s="21">
        <f t="shared" ca="1" si="3"/>
        <v>1152651.8299999998</v>
      </c>
      <c r="I30" s="21">
        <f t="shared" ca="1" si="3"/>
        <v>1200266.1099999999</v>
      </c>
      <c r="J30" s="21">
        <f t="shared" ca="1" si="3"/>
        <v>0</v>
      </c>
      <c r="K30" s="21">
        <f t="shared" ca="1" si="3"/>
        <v>0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4"/>
        <v>0</v>
      </c>
      <c r="P30" s="21">
        <f t="shared" ca="1" si="4"/>
        <v>0</v>
      </c>
      <c r="Q30" s="21">
        <f t="shared" ca="1" si="4"/>
        <v>0</v>
      </c>
      <c r="R30" s="21">
        <f t="shared" ca="1" si="4"/>
        <v>0</v>
      </c>
      <c r="S30" s="21">
        <f t="shared" ca="1" si="4"/>
        <v>0</v>
      </c>
      <c r="T30" s="21">
        <f t="shared" ca="1" si="4"/>
        <v>0</v>
      </c>
      <c r="U30" s="21">
        <f t="shared" ca="1" si="4"/>
        <v>0</v>
      </c>
      <c r="V30" s="22">
        <f t="shared" ca="1" si="5"/>
        <v>3784296.57</v>
      </c>
    </row>
    <row r="31" spans="1:2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17626.790078999999</v>
      </c>
      <c r="E31" s="21">
        <f t="shared" ca="1" si="3"/>
        <v>1138884.5934619999</v>
      </c>
      <c r="F31" s="21">
        <f t="shared" ca="1" si="3"/>
        <v>2773.76</v>
      </c>
      <c r="G31" s="21">
        <f t="shared" ca="1" si="3"/>
        <v>2565056.6748790001</v>
      </c>
      <c r="H31" s="21">
        <f t="shared" ca="1" si="3"/>
        <v>11769044.205464</v>
      </c>
      <c r="I31" s="21">
        <f t="shared" ca="1" si="3"/>
        <v>738915.06320999993</v>
      </c>
      <c r="J31" s="21">
        <f t="shared" ca="1" si="3"/>
        <v>0</v>
      </c>
      <c r="K31" s="21">
        <f t="shared" ca="1" si="3"/>
        <v>0</v>
      </c>
      <c r="L31" s="21">
        <f t="shared" ca="1" si="3"/>
        <v>0</v>
      </c>
      <c r="M31" s="21">
        <f t="shared" ca="1" si="3"/>
        <v>0</v>
      </c>
      <c r="N31" s="21">
        <f t="shared" ca="1" si="3"/>
        <v>0</v>
      </c>
      <c r="O31" s="21">
        <f t="shared" ca="1" si="4"/>
        <v>-4.37</v>
      </c>
      <c r="P31" s="21">
        <f t="shared" ca="1" si="4"/>
        <v>0</v>
      </c>
      <c r="Q31" s="21">
        <f t="shared" ca="1" si="4"/>
        <v>30.9</v>
      </c>
      <c r="R31" s="21">
        <f t="shared" ca="1" si="4"/>
        <v>0</v>
      </c>
      <c r="S31" s="21">
        <f t="shared" ca="1" si="4"/>
        <v>0</v>
      </c>
      <c r="T31" s="21">
        <f t="shared" ca="1" si="4"/>
        <v>0</v>
      </c>
      <c r="U31" s="21">
        <f t="shared" ca="1" si="4"/>
        <v>0</v>
      </c>
      <c r="V31" s="22">
        <f t="shared" ca="1" si="5"/>
        <v>16232327.617094001</v>
      </c>
    </row>
    <row r="32" spans="1:2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33028.639999999999</v>
      </c>
      <c r="E32" s="21">
        <f t="shared" ca="1" si="3"/>
        <v>88016.479999999967</v>
      </c>
      <c r="F32" s="21">
        <f t="shared" ca="1" si="3"/>
        <v>850152.22000000009</v>
      </c>
      <c r="G32" s="21">
        <f t="shared" ca="1" si="3"/>
        <v>0</v>
      </c>
      <c r="H32" s="21">
        <f t="shared" ca="1" si="3"/>
        <v>10157.529999999999</v>
      </c>
      <c r="I32" s="21">
        <f t="shared" ca="1" si="3"/>
        <v>35111.54000000003</v>
      </c>
      <c r="J32" s="21">
        <f t="shared" ca="1" si="3"/>
        <v>0</v>
      </c>
      <c r="K32" s="21">
        <f t="shared" ca="1" si="3"/>
        <v>957542.26</v>
      </c>
      <c r="L32" s="21">
        <f t="shared" ca="1" si="3"/>
        <v>0</v>
      </c>
      <c r="M32" s="21">
        <f t="shared" ca="1" si="3"/>
        <v>0</v>
      </c>
      <c r="N32" s="21">
        <f t="shared" ca="1" si="3"/>
        <v>9121966.8800000008</v>
      </c>
      <c r="O32" s="21">
        <f t="shared" ca="1" si="4"/>
        <v>297820806.84999996</v>
      </c>
      <c r="P32" s="21">
        <f t="shared" ca="1" si="4"/>
        <v>1388823.04</v>
      </c>
      <c r="Q32" s="21">
        <f t="shared" ca="1" si="4"/>
        <v>83700968.379999995</v>
      </c>
      <c r="R32" s="21">
        <f t="shared" ca="1" si="4"/>
        <v>0</v>
      </c>
      <c r="S32" s="21">
        <f t="shared" ca="1" si="4"/>
        <v>0</v>
      </c>
      <c r="T32" s="21">
        <f t="shared" ca="1" si="4"/>
        <v>2030682.69</v>
      </c>
      <c r="U32" s="21">
        <f t="shared" ca="1" si="4"/>
        <v>15247746.449999999</v>
      </c>
      <c r="V32" s="22">
        <f t="shared" ca="1" si="5"/>
        <v>411285002.95999998</v>
      </c>
    </row>
    <row r="33" spans="1:2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173.53</v>
      </c>
      <c r="E33" s="21">
        <f t="shared" ca="1" si="3"/>
        <v>1575.6400000000003</v>
      </c>
      <c r="F33" s="21">
        <f t="shared" ca="1" si="3"/>
        <v>6030.42</v>
      </c>
      <c r="G33" s="21">
        <f t="shared" ca="1" si="3"/>
        <v>0</v>
      </c>
      <c r="H33" s="21">
        <f t="shared" ca="1" si="3"/>
        <v>1944.38</v>
      </c>
      <c r="I33" s="21">
        <f t="shared" ca="1" si="3"/>
        <v>5984.23</v>
      </c>
      <c r="J33" s="21">
        <f t="shared" ca="1" si="3"/>
        <v>0</v>
      </c>
      <c r="K33" s="21">
        <f t="shared" ca="1" si="3"/>
        <v>0</v>
      </c>
      <c r="L33" s="21">
        <f t="shared" ca="1" si="3"/>
        <v>0</v>
      </c>
      <c r="M33" s="21">
        <f t="shared" ca="1" si="3"/>
        <v>0</v>
      </c>
      <c r="N33" s="21">
        <f t="shared" ca="1" si="3"/>
        <v>0</v>
      </c>
      <c r="O33" s="21">
        <f t="shared" ca="1" si="4"/>
        <v>0</v>
      </c>
      <c r="P33" s="21">
        <f t="shared" ca="1" si="4"/>
        <v>0</v>
      </c>
      <c r="Q33" s="21">
        <f t="shared" ca="1" si="4"/>
        <v>0</v>
      </c>
      <c r="R33" s="21">
        <f t="shared" ca="1" si="4"/>
        <v>0</v>
      </c>
      <c r="S33" s="21">
        <f t="shared" ca="1" si="4"/>
        <v>0</v>
      </c>
      <c r="T33" s="21">
        <f t="shared" ca="1" si="4"/>
        <v>0</v>
      </c>
      <c r="U33" s="21">
        <f t="shared" ca="1" si="4"/>
        <v>0</v>
      </c>
      <c r="V33" s="22">
        <f t="shared" ca="1" si="5"/>
        <v>15708.2</v>
      </c>
    </row>
    <row r="34" spans="1:2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364335.76200000028</v>
      </c>
      <c r="E34" s="21">
        <f t="shared" ca="1" si="3"/>
        <v>6887006.4082999993</v>
      </c>
      <c r="F34" s="21">
        <f t="shared" ca="1" si="3"/>
        <v>746607.2</v>
      </c>
      <c r="G34" s="21">
        <f t="shared" ca="1" si="3"/>
        <v>0</v>
      </c>
      <c r="H34" s="21">
        <f t="shared" ca="1" si="3"/>
        <v>22694.240000000002</v>
      </c>
      <c r="I34" s="21">
        <f t="shared" ca="1" si="3"/>
        <v>1532097001.5185993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0</v>
      </c>
      <c r="N34" s="21">
        <f t="shared" ca="1" si="3"/>
        <v>0</v>
      </c>
      <c r="O34" s="21">
        <f t="shared" ca="1" si="4"/>
        <v>0</v>
      </c>
      <c r="P34" s="21">
        <f t="shared" ca="1" si="4"/>
        <v>0</v>
      </c>
      <c r="Q34" s="21">
        <f t="shared" ca="1" si="4"/>
        <v>0</v>
      </c>
      <c r="R34" s="21">
        <f t="shared" ca="1" si="4"/>
        <v>0</v>
      </c>
      <c r="S34" s="21">
        <f t="shared" ca="1" si="4"/>
        <v>0</v>
      </c>
      <c r="T34" s="21">
        <f t="shared" ca="1" si="4"/>
        <v>0</v>
      </c>
      <c r="U34" s="21">
        <f t="shared" ca="1" si="4"/>
        <v>0</v>
      </c>
      <c r="V34" s="22">
        <f t="shared" ca="1" si="5"/>
        <v>1540117645.1288993</v>
      </c>
    </row>
    <row r="35" spans="1:2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2061</v>
      </c>
      <c r="E35" s="21">
        <f t="shared" ca="1" si="3"/>
        <v>2545</v>
      </c>
      <c r="F35" s="21">
        <f t="shared" ca="1" si="3"/>
        <v>25</v>
      </c>
      <c r="G35" s="21">
        <f t="shared" ca="1" si="3"/>
        <v>0</v>
      </c>
      <c r="H35" s="21">
        <f t="shared" ca="1" si="3"/>
        <v>149568</v>
      </c>
      <c r="I35" s="21">
        <f t="shared" ca="1" si="3"/>
        <v>10056</v>
      </c>
      <c r="J35" s="21">
        <f t="shared" ca="1" si="3"/>
        <v>0</v>
      </c>
      <c r="K35" s="21">
        <f t="shared" ca="1" si="3"/>
        <v>0</v>
      </c>
      <c r="L35" s="21">
        <f t="shared" ca="1" si="3"/>
        <v>0</v>
      </c>
      <c r="M35" s="21">
        <f t="shared" ca="1" si="3"/>
        <v>0</v>
      </c>
      <c r="N35" s="21">
        <f t="shared" ca="1" si="3"/>
        <v>0</v>
      </c>
      <c r="O35" s="21">
        <f t="shared" ca="1" si="4"/>
        <v>0</v>
      </c>
      <c r="P35" s="21">
        <f t="shared" ca="1" si="4"/>
        <v>0</v>
      </c>
      <c r="Q35" s="21">
        <f t="shared" ca="1" si="4"/>
        <v>0</v>
      </c>
      <c r="R35" s="21">
        <f t="shared" ca="1" si="4"/>
        <v>0</v>
      </c>
      <c r="S35" s="21">
        <f t="shared" ca="1" si="4"/>
        <v>0</v>
      </c>
      <c r="T35" s="21">
        <f t="shared" ca="1" si="4"/>
        <v>0</v>
      </c>
      <c r="U35" s="21">
        <f t="shared" ca="1" si="4"/>
        <v>0</v>
      </c>
      <c r="V35" s="22">
        <f t="shared" ca="1" si="5"/>
        <v>164255</v>
      </c>
    </row>
    <row r="36" spans="1:2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0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4"/>
        <v>0</v>
      </c>
      <c r="P36" s="21">
        <f t="shared" ca="1" si="4"/>
        <v>0</v>
      </c>
      <c r="Q36" s="21">
        <f t="shared" ca="1" si="4"/>
        <v>0</v>
      </c>
      <c r="R36" s="21">
        <f t="shared" ca="1" si="4"/>
        <v>0</v>
      </c>
      <c r="S36" s="21">
        <f t="shared" ca="1" si="4"/>
        <v>0</v>
      </c>
      <c r="T36" s="21">
        <f t="shared" ca="1" si="4"/>
        <v>0</v>
      </c>
      <c r="U36" s="21">
        <f t="shared" ca="1" si="4"/>
        <v>0</v>
      </c>
      <c r="V36" s="22">
        <f t="shared" ca="1" si="5"/>
        <v>0</v>
      </c>
    </row>
    <row r="37" spans="1:2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274900.47999999998</v>
      </c>
      <c r="E37" s="21">
        <f t="shared" ca="1" si="3"/>
        <v>7615230.5499999998</v>
      </c>
      <c r="F37" s="21">
        <f t="shared" ca="1" si="3"/>
        <v>19545609.350000001</v>
      </c>
      <c r="G37" s="21">
        <f t="shared" ca="1" si="3"/>
        <v>8788944.0199999996</v>
      </c>
      <c r="H37" s="21">
        <f t="shared" ca="1" si="3"/>
        <v>1512373.35</v>
      </c>
      <c r="I37" s="21">
        <f t="shared" ca="1" si="3"/>
        <v>4934814.26</v>
      </c>
      <c r="J37" s="21">
        <f t="shared" ca="1" si="3"/>
        <v>0</v>
      </c>
      <c r="K37" s="21">
        <f t="shared" ca="1" si="3"/>
        <v>0</v>
      </c>
      <c r="L37" s="21">
        <f t="shared" ca="1" si="3"/>
        <v>0</v>
      </c>
      <c r="M37" s="21">
        <f t="shared" ca="1" si="3"/>
        <v>0</v>
      </c>
      <c r="N37" s="21">
        <f t="shared" ca="1" si="3"/>
        <v>0</v>
      </c>
      <c r="O37" s="21">
        <f t="shared" ca="1" si="4"/>
        <v>0</v>
      </c>
      <c r="P37" s="21">
        <f t="shared" ca="1" si="4"/>
        <v>0</v>
      </c>
      <c r="Q37" s="21">
        <f t="shared" ca="1" si="4"/>
        <v>0</v>
      </c>
      <c r="R37" s="21">
        <f t="shared" ca="1" si="4"/>
        <v>2549036.8700000201</v>
      </c>
      <c r="S37" s="21">
        <f t="shared" ca="1" si="4"/>
        <v>0</v>
      </c>
      <c r="T37" s="21">
        <f t="shared" ca="1" si="4"/>
        <v>0</v>
      </c>
      <c r="U37" s="21">
        <f t="shared" ca="1" si="4"/>
        <v>0</v>
      </c>
      <c r="V37" s="22">
        <f t="shared" ca="1" si="5"/>
        <v>45220908.880000025</v>
      </c>
    </row>
    <row r="38" spans="1:2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233</v>
      </c>
      <c r="E38" s="21">
        <f t="shared" ca="1" si="3"/>
        <v>169.66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74.56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1">
        <f t="shared" ca="1" si="3"/>
        <v>0</v>
      </c>
      <c r="S38" s="21">
        <f t="shared" ca="1" si="3"/>
        <v>0</v>
      </c>
      <c r="T38" s="21">
        <f t="shared" ca="1" si="3"/>
        <v>0</v>
      </c>
      <c r="U38" s="21">
        <f t="shared" ca="1" si="4"/>
        <v>0</v>
      </c>
      <c r="V38" s="22">
        <f t="shared" ca="1" si="5"/>
        <v>477.21999999999997</v>
      </c>
    </row>
    <row r="39" spans="1:2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T54" ca="1" si="6">IFERROR(INDIRECT("'"&amp;$B$2&amp;"'!"&amp;ADDRESS(MATCH($B39,INDIRECT("'"&amp;$B$2&amp;"'!$B$1:$B$1095"),0),MATCH(D$5,INDIRECT("'"&amp;$B$2&amp;"'!5:5"),0))),0)</f>
        <v>16126.82375</v>
      </c>
      <c r="E39" s="21">
        <f t="shared" ca="1" si="6"/>
        <v>15019.350194000001</v>
      </c>
      <c r="F39" s="21">
        <f t="shared" ca="1" si="6"/>
        <v>51680.770250000001</v>
      </c>
      <c r="G39" s="21">
        <f t="shared" ca="1" si="6"/>
        <v>0</v>
      </c>
      <c r="H39" s="21">
        <f t="shared" ca="1" si="6"/>
        <v>10</v>
      </c>
      <c r="I39" s="21">
        <f t="shared" ca="1" si="6"/>
        <v>452458.90448500001</v>
      </c>
      <c r="J39" s="21">
        <f t="shared" ca="1" si="6"/>
        <v>0</v>
      </c>
      <c r="K39" s="21">
        <f t="shared" ca="1" si="6"/>
        <v>0</v>
      </c>
      <c r="L39" s="21">
        <f t="shared" ca="1" si="6"/>
        <v>0</v>
      </c>
      <c r="M39" s="21">
        <f t="shared" ca="1" si="6"/>
        <v>0</v>
      </c>
      <c r="N39" s="21">
        <f t="shared" ca="1" si="6"/>
        <v>0</v>
      </c>
      <c r="O39" s="21">
        <f t="shared" ca="1" si="6"/>
        <v>0</v>
      </c>
      <c r="P39" s="21">
        <f t="shared" ca="1" si="6"/>
        <v>0</v>
      </c>
      <c r="Q39" s="21">
        <f t="shared" ca="1" si="6"/>
        <v>0</v>
      </c>
      <c r="R39" s="21">
        <f t="shared" ca="1" si="6"/>
        <v>0</v>
      </c>
      <c r="S39" s="21">
        <f t="shared" ca="1" si="6"/>
        <v>0</v>
      </c>
      <c r="T39" s="21">
        <f t="shared" ca="1" si="6"/>
        <v>0</v>
      </c>
      <c r="U39" s="21">
        <f t="shared" ref="O39:U54" ca="1" si="7">IFERROR(INDIRECT("'"&amp;$B$2&amp;"'!"&amp;ADDRESS(MATCH($B39,INDIRECT("'"&amp;$B$2&amp;"'!$B$1:$B$1095"),0),MATCH(U$5,INDIRECT("'"&amp;$B$2&amp;"'!5:5"),0))),0)</f>
        <v>0</v>
      </c>
      <c r="V39" s="22">
        <f t="shared" ca="1" si="5"/>
        <v>535295.84867900005</v>
      </c>
    </row>
    <row r="40" spans="1:2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6"/>
        <v>7678.2</v>
      </c>
      <c r="E40" s="21">
        <f t="shared" ca="1" si="6"/>
        <v>7219.1</v>
      </c>
      <c r="F40" s="21">
        <f t="shared" ca="1" si="6"/>
        <v>20126.54</v>
      </c>
      <c r="G40" s="21">
        <f t="shared" ca="1" si="6"/>
        <v>0</v>
      </c>
      <c r="H40" s="21">
        <f t="shared" ca="1" si="6"/>
        <v>0</v>
      </c>
      <c r="I40" s="21">
        <f t="shared" ca="1" si="6"/>
        <v>14875.74</v>
      </c>
      <c r="J40" s="21">
        <f t="shared" ca="1" si="6"/>
        <v>0</v>
      </c>
      <c r="K40" s="21">
        <f t="shared" ca="1" si="6"/>
        <v>0</v>
      </c>
      <c r="L40" s="21">
        <f t="shared" ca="1" si="6"/>
        <v>0</v>
      </c>
      <c r="M40" s="21">
        <f t="shared" ca="1" si="6"/>
        <v>0</v>
      </c>
      <c r="N40" s="21">
        <f t="shared" ca="1" si="6"/>
        <v>0</v>
      </c>
      <c r="O40" s="21">
        <f t="shared" ca="1" si="7"/>
        <v>0</v>
      </c>
      <c r="P40" s="21">
        <f t="shared" ca="1" si="7"/>
        <v>0</v>
      </c>
      <c r="Q40" s="21">
        <f t="shared" ca="1" si="7"/>
        <v>0</v>
      </c>
      <c r="R40" s="21">
        <f t="shared" ca="1" si="7"/>
        <v>0</v>
      </c>
      <c r="S40" s="21">
        <f t="shared" ca="1" si="7"/>
        <v>0</v>
      </c>
      <c r="T40" s="21">
        <f t="shared" ca="1" si="7"/>
        <v>0</v>
      </c>
      <c r="U40" s="21">
        <f t="shared" ca="1" si="7"/>
        <v>0</v>
      </c>
      <c r="V40" s="22">
        <f t="shared" ca="1" si="5"/>
        <v>49899.579999999994</v>
      </c>
    </row>
    <row r="41" spans="1:22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6"/>
        <v>2417.0200000000004</v>
      </c>
      <c r="E41" s="21">
        <f t="shared" ca="1" si="6"/>
        <v>555.78999999999985</v>
      </c>
      <c r="F41" s="21">
        <f t="shared" ca="1" si="6"/>
        <v>3327.5800000000008</v>
      </c>
      <c r="G41" s="21">
        <f t="shared" ca="1" si="6"/>
        <v>0</v>
      </c>
      <c r="H41" s="21">
        <f t="shared" ca="1" si="6"/>
        <v>-155.89000000000001</v>
      </c>
      <c r="I41" s="21">
        <f t="shared" ca="1" si="6"/>
        <v>1914.16</v>
      </c>
      <c r="J41" s="21">
        <f t="shared" ca="1" si="6"/>
        <v>0</v>
      </c>
      <c r="K41" s="21">
        <f t="shared" ca="1" si="6"/>
        <v>1915084.49</v>
      </c>
      <c r="L41" s="21">
        <f t="shared" ca="1" si="6"/>
        <v>0</v>
      </c>
      <c r="M41" s="21">
        <f t="shared" ca="1" si="6"/>
        <v>0</v>
      </c>
      <c r="N41" s="21">
        <f t="shared" ca="1" si="6"/>
        <v>18243933.739999998</v>
      </c>
      <c r="O41" s="21">
        <f t="shared" ca="1" si="7"/>
        <v>595572158.88</v>
      </c>
      <c r="P41" s="21">
        <f t="shared" ca="1" si="7"/>
        <v>2777646.08</v>
      </c>
      <c r="Q41" s="21">
        <f t="shared" ca="1" si="7"/>
        <v>167395606.75</v>
      </c>
      <c r="R41" s="21">
        <f t="shared" ca="1" si="7"/>
        <v>0</v>
      </c>
      <c r="S41" s="21">
        <f t="shared" ca="1" si="7"/>
        <v>0</v>
      </c>
      <c r="T41" s="21">
        <f t="shared" ca="1" si="7"/>
        <v>4061365.37</v>
      </c>
      <c r="U41" s="21">
        <f t="shared" ca="1" si="7"/>
        <v>30495492.870000001</v>
      </c>
      <c r="V41" s="22">
        <f t="shared" ref="V41" ca="1" si="8">+SUM(D41:U41)</f>
        <v>820469346.84000003</v>
      </c>
    </row>
    <row r="42" spans="1:22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6"/>
        <v>264.3</v>
      </c>
      <c r="E42" s="21">
        <f t="shared" ca="1" si="6"/>
        <v>385.33000000000004</v>
      </c>
      <c r="F42" s="21">
        <f t="shared" ca="1" si="6"/>
        <v>176.23000000000002</v>
      </c>
      <c r="G42" s="21">
        <f t="shared" ca="1" si="6"/>
        <v>0</v>
      </c>
      <c r="H42" s="21">
        <f t="shared" ca="1" si="6"/>
        <v>0</v>
      </c>
      <c r="I42" s="21">
        <f t="shared" ca="1" si="6"/>
        <v>494.48999999999995</v>
      </c>
      <c r="J42" s="21">
        <f t="shared" ca="1" si="6"/>
        <v>0</v>
      </c>
      <c r="K42" s="21">
        <f t="shared" ca="1" si="6"/>
        <v>0</v>
      </c>
      <c r="L42" s="21">
        <f t="shared" ca="1" si="6"/>
        <v>0</v>
      </c>
      <c r="M42" s="21">
        <f t="shared" ca="1" si="6"/>
        <v>0</v>
      </c>
      <c r="N42" s="21">
        <f t="shared" ca="1" si="6"/>
        <v>0</v>
      </c>
      <c r="O42" s="21">
        <f t="shared" ca="1" si="7"/>
        <v>0</v>
      </c>
      <c r="P42" s="21">
        <f t="shared" ca="1" si="7"/>
        <v>0</v>
      </c>
      <c r="Q42" s="21">
        <f t="shared" ca="1" si="7"/>
        <v>0</v>
      </c>
      <c r="R42" s="21">
        <f t="shared" ca="1" si="7"/>
        <v>0</v>
      </c>
      <c r="S42" s="21">
        <f t="shared" ca="1" si="7"/>
        <v>0</v>
      </c>
      <c r="T42" s="21">
        <f t="shared" ca="1" si="7"/>
        <v>0</v>
      </c>
      <c r="U42" s="21">
        <f t="shared" ca="1" si="7"/>
        <v>0</v>
      </c>
      <c r="V42" s="22">
        <f t="shared" ca="1" si="5"/>
        <v>1320.3500000000001</v>
      </c>
    </row>
    <row r="43" spans="1:22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6"/>
        <v>0</v>
      </c>
      <c r="E43" s="21">
        <f t="shared" ca="1" si="6"/>
        <v>-370507.99</v>
      </c>
      <c r="F43" s="21">
        <f t="shared" ca="1" si="6"/>
        <v>0</v>
      </c>
      <c r="G43" s="21">
        <f t="shared" ca="1" si="6"/>
        <v>0</v>
      </c>
      <c r="H43" s="21">
        <f t="shared" ca="1" si="6"/>
        <v>0</v>
      </c>
      <c r="I43" s="21">
        <f t="shared" ca="1" si="6"/>
        <v>0</v>
      </c>
      <c r="J43" s="21">
        <f t="shared" ca="1" si="6"/>
        <v>0</v>
      </c>
      <c r="K43" s="21">
        <f t="shared" ca="1" si="6"/>
        <v>0</v>
      </c>
      <c r="L43" s="21">
        <f t="shared" ca="1" si="6"/>
        <v>0</v>
      </c>
      <c r="M43" s="21">
        <f t="shared" ca="1" si="6"/>
        <v>0</v>
      </c>
      <c r="N43" s="21">
        <f t="shared" ca="1" si="6"/>
        <v>0</v>
      </c>
      <c r="O43" s="21">
        <f t="shared" ca="1" si="7"/>
        <v>0</v>
      </c>
      <c r="P43" s="21">
        <f t="shared" ca="1" si="7"/>
        <v>0</v>
      </c>
      <c r="Q43" s="21">
        <f t="shared" ca="1" si="7"/>
        <v>0</v>
      </c>
      <c r="R43" s="21">
        <f t="shared" ca="1" si="7"/>
        <v>0</v>
      </c>
      <c r="S43" s="21">
        <f t="shared" ca="1" si="7"/>
        <v>0</v>
      </c>
      <c r="T43" s="21">
        <f t="shared" ca="1" si="7"/>
        <v>0</v>
      </c>
      <c r="U43" s="21">
        <f t="shared" ca="1" si="7"/>
        <v>0</v>
      </c>
      <c r="V43" s="22">
        <f t="shared" ca="1" si="5"/>
        <v>-370507.99</v>
      </c>
    </row>
    <row r="44" spans="1:22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6"/>
        <v>0.01</v>
      </c>
      <c r="E44" s="21">
        <f t="shared" ca="1" si="6"/>
        <v>-0.14999999999999858</v>
      </c>
      <c r="F44" s="21">
        <f t="shared" ca="1" si="6"/>
        <v>-9.9999997764825821E-3</v>
      </c>
      <c r="G44" s="21">
        <f t="shared" ca="1" si="6"/>
        <v>0</v>
      </c>
      <c r="H44" s="21">
        <f t="shared" ca="1" si="6"/>
        <v>385185.8</v>
      </c>
      <c r="I44" s="21">
        <f t="shared" ca="1" si="6"/>
        <v>91.46</v>
      </c>
      <c r="J44" s="21">
        <f t="shared" ca="1" si="6"/>
        <v>0</v>
      </c>
      <c r="K44" s="21">
        <f t="shared" ca="1" si="6"/>
        <v>0</v>
      </c>
      <c r="L44" s="21">
        <f t="shared" ca="1" si="6"/>
        <v>0</v>
      </c>
      <c r="M44" s="21">
        <f t="shared" ca="1" si="6"/>
        <v>0</v>
      </c>
      <c r="N44" s="21">
        <f t="shared" ca="1" si="6"/>
        <v>0</v>
      </c>
      <c r="O44" s="21">
        <f t="shared" ca="1" si="7"/>
        <v>0</v>
      </c>
      <c r="P44" s="21">
        <f t="shared" ca="1" si="7"/>
        <v>0</v>
      </c>
      <c r="Q44" s="21">
        <f t="shared" ca="1" si="7"/>
        <v>0</v>
      </c>
      <c r="R44" s="21">
        <f t="shared" ca="1" si="7"/>
        <v>0</v>
      </c>
      <c r="S44" s="21">
        <f t="shared" ca="1" si="7"/>
        <v>0</v>
      </c>
      <c r="T44" s="21">
        <f t="shared" ca="1" si="7"/>
        <v>0</v>
      </c>
      <c r="U44" s="21">
        <f t="shared" ca="1" si="7"/>
        <v>0</v>
      </c>
      <c r="V44" s="22">
        <f t="shared" ca="1" si="5"/>
        <v>385277.11000000022</v>
      </c>
    </row>
    <row r="45" spans="1:22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6"/>
        <v>0</v>
      </c>
      <c r="E45" s="21">
        <f t="shared" ca="1" si="6"/>
        <v>0</v>
      </c>
      <c r="F45" s="21">
        <f t="shared" ca="1" si="6"/>
        <v>0</v>
      </c>
      <c r="G45" s="21">
        <f t="shared" ca="1" si="6"/>
        <v>0</v>
      </c>
      <c r="H45" s="21">
        <f t="shared" ca="1" si="6"/>
        <v>0</v>
      </c>
      <c r="I45" s="21">
        <f t="shared" ca="1" si="6"/>
        <v>0</v>
      </c>
      <c r="J45" s="21">
        <f t="shared" ca="1" si="6"/>
        <v>0</v>
      </c>
      <c r="K45" s="21">
        <f t="shared" ca="1" si="6"/>
        <v>0</v>
      </c>
      <c r="L45" s="21">
        <f t="shared" ca="1" si="6"/>
        <v>0</v>
      </c>
      <c r="M45" s="21">
        <f t="shared" ca="1" si="6"/>
        <v>0</v>
      </c>
      <c r="N45" s="21">
        <f t="shared" ca="1" si="6"/>
        <v>0</v>
      </c>
      <c r="O45" s="21">
        <f t="shared" ca="1" si="7"/>
        <v>0</v>
      </c>
      <c r="P45" s="21">
        <f t="shared" ca="1" si="7"/>
        <v>0</v>
      </c>
      <c r="Q45" s="21">
        <f t="shared" ca="1" si="7"/>
        <v>0</v>
      </c>
      <c r="R45" s="21">
        <f t="shared" ca="1" si="7"/>
        <v>0</v>
      </c>
      <c r="S45" s="21">
        <f t="shared" ca="1" si="7"/>
        <v>0</v>
      </c>
      <c r="T45" s="21">
        <f t="shared" ca="1" si="7"/>
        <v>0</v>
      </c>
      <c r="U45" s="21">
        <f t="shared" ca="1" si="7"/>
        <v>0</v>
      </c>
      <c r="V45" s="22">
        <f t="shared" ref="V45:V57" ca="1" si="9">+SUM(D45:U45)</f>
        <v>0</v>
      </c>
    </row>
    <row r="46" spans="1:22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6"/>
        <v>0</v>
      </c>
      <c r="E46" s="21">
        <f t="shared" ca="1" si="6"/>
        <v>0</v>
      </c>
      <c r="F46" s="21">
        <f t="shared" ca="1" si="6"/>
        <v>0</v>
      </c>
      <c r="G46" s="21">
        <f t="shared" ca="1" si="6"/>
        <v>0</v>
      </c>
      <c r="H46" s="21">
        <f t="shared" ca="1" si="6"/>
        <v>0</v>
      </c>
      <c r="I46" s="21">
        <f t="shared" ca="1" si="6"/>
        <v>0</v>
      </c>
      <c r="J46" s="21">
        <f t="shared" ca="1" si="6"/>
        <v>0</v>
      </c>
      <c r="K46" s="21">
        <f t="shared" ca="1" si="6"/>
        <v>0</v>
      </c>
      <c r="L46" s="21">
        <f t="shared" ca="1" si="6"/>
        <v>0</v>
      </c>
      <c r="M46" s="21">
        <f t="shared" ca="1" si="6"/>
        <v>0</v>
      </c>
      <c r="N46" s="21">
        <f t="shared" ca="1" si="6"/>
        <v>0</v>
      </c>
      <c r="O46" s="21">
        <f t="shared" ca="1" si="7"/>
        <v>0</v>
      </c>
      <c r="P46" s="21">
        <f t="shared" ca="1" si="7"/>
        <v>0</v>
      </c>
      <c r="Q46" s="21">
        <f t="shared" ca="1" si="7"/>
        <v>0</v>
      </c>
      <c r="R46" s="21">
        <f t="shared" ca="1" si="7"/>
        <v>0</v>
      </c>
      <c r="S46" s="21">
        <f t="shared" ca="1" si="7"/>
        <v>0</v>
      </c>
      <c r="T46" s="21">
        <f t="shared" ca="1" si="7"/>
        <v>0</v>
      </c>
      <c r="U46" s="21">
        <f t="shared" ca="1" si="7"/>
        <v>0</v>
      </c>
      <c r="V46" s="22">
        <f t="shared" ca="1" si="9"/>
        <v>0</v>
      </c>
    </row>
    <row r="47" spans="1:22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6"/>
        <v>0</v>
      </c>
      <c r="E47" s="21">
        <f t="shared" ca="1" si="6"/>
        <v>0</v>
      </c>
      <c r="F47" s="21">
        <f t="shared" ca="1" si="6"/>
        <v>0</v>
      </c>
      <c r="G47" s="21">
        <f t="shared" ca="1" si="6"/>
        <v>0</v>
      </c>
      <c r="H47" s="21">
        <f t="shared" ca="1" si="6"/>
        <v>0</v>
      </c>
      <c r="I47" s="21">
        <f t="shared" ca="1" si="6"/>
        <v>0</v>
      </c>
      <c r="J47" s="21">
        <f t="shared" ca="1" si="6"/>
        <v>0</v>
      </c>
      <c r="K47" s="21">
        <f t="shared" ca="1" si="6"/>
        <v>0</v>
      </c>
      <c r="L47" s="21">
        <f t="shared" ca="1" si="6"/>
        <v>0</v>
      </c>
      <c r="M47" s="21">
        <f t="shared" ca="1" si="6"/>
        <v>0</v>
      </c>
      <c r="N47" s="21">
        <f t="shared" ca="1" si="6"/>
        <v>0</v>
      </c>
      <c r="O47" s="21">
        <f t="shared" ca="1" si="7"/>
        <v>0</v>
      </c>
      <c r="P47" s="21">
        <f t="shared" ca="1" si="7"/>
        <v>0</v>
      </c>
      <c r="Q47" s="21">
        <f t="shared" ca="1" si="7"/>
        <v>0</v>
      </c>
      <c r="R47" s="21">
        <f t="shared" ca="1" si="7"/>
        <v>0</v>
      </c>
      <c r="S47" s="21">
        <f t="shared" ca="1" si="7"/>
        <v>0</v>
      </c>
      <c r="T47" s="21">
        <f t="shared" ca="1" si="7"/>
        <v>0</v>
      </c>
      <c r="U47" s="21">
        <f t="shared" ca="1" si="7"/>
        <v>0</v>
      </c>
      <c r="V47" s="22">
        <f t="shared" ca="1" si="9"/>
        <v>0</v>
      </c>
    </row>
    <row r="48" spans="1:22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6"/>
        <v>150.29999999999998</v>
      </c>
      <c r="E48" s="21">
        <f t="shared" ca="1" si="6"/>
        <v>-1.55</v>
      </c>
      <c r="F48" s="21">
        <f t="shared" ca="1" si="6"/>
        <v>0</v>
      </c>
      <c r="G48" s="21">
        <f t="shared" ca="1" si="6"/>
        <v>0</v>
      </c>
      <c r="H48" s="21">
        <f t="shared" ca="1" si="6"/>
        <v>0</v>
      </c>
      <c r="I48" s="21">
        <f t="shared" ca="1" si="6"/>
        <v>0</v>
      </c>
      <c r="J48" s="21">
        <f t="shared" ca="1" si="6"/>
        <v>0</v>
      </c>
      <c r="K48" s="21">
        <f t="shared" ca="1" si="6"/>
        <v>0</v>
      </c>
      <c r="L48" s="21">
        <f t="shared" ca="1" si="6"/>
        <v>0</v>
      </c>
      <c r="M48" s="21">
        <f t="shared" ca="1" si="6"/>
        <v>0</v>
      </c>
      <c r="N48" s="21">
        <f t="shared" ca="1" si="6"/>
        <v>0</v>
      </c>
      <c r="O48" s="21">
        <f t="shared" ca="1" si="7"/>
        <v>0</v>
      </c>
      <c r="P48" s="21">
        <f t="shared" ca="1" si="7"/>
        <v>0</v>
      </c>
      <c r="Q48" s="21">
        <f t="shared" ca="1" si="7"/>
        <v>0</v>
      </c>
      <c r="R48" s="21">
        <f t="shared" ca="1" si="7"/>
        <v>0</v>
      </c>
      <c r="S48" s="21">
        <f t="shared" ca="1" si="7"/>
        <v>0</v>
      </c>
      <c r="T48" s="21">
        <f t="shared" ca="1" si="7"/>
        <v>0</v>
      </c>
      <c r="U48" s="21">
        <f t="shared" ca="1" si="7"/>
        <v>0</v>
      </c>
      <c r="V48" s="22">
        <f t="shared" ca="1" si="9"/>
        <v>148.74999999999997</v>
      </c>
    </row>
    <row r="49" spans="1:22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6"/>
        <v>9507417.7399999984</v>
      </c>
      <c r="E49" s="21">
        <f t="shared" ca="1" si="6"/>
        <v>28442.73</v>
      </c>
      <c r="F49" s="21">
        <f t="shared" ca="1" si="6"/>
        <v>4487</v>
      </c>
      <c r="G49" s="21">
        <f t="shared" ca="1" si="6"/>
        <v>0</v>
      </c>
      <c r="H49" s="21">
        <f t="shared" ca="1" si="6"/>
        <v>17370</v>
      </c>
      <c r="I49" s="21">
        <f t="shared" ca="1" si="6"/>
        <v>323350484.69999999</v>
      </c>
      <c r="J49" s="21">
        <f t="shared" ca="1" si="6"/>
        <v>0</v>
      </c>
      <c r="K49" s="21">
        <f t="shared" ca="1" si="6"/>
        <v>0</v>
      </c>
      <c r="L49" s="21">
        <f t="shared" ca="1" si="6"/>
        <v>0</v>
      </c>
      <c r="M49" s="21">
        <f t="shared" ca="1" si="6"/>
        <v>0</v>
      </c>
      <c r="N49" s="21">
        <f t="shared" ca="1" si="6"/>
        <v>0</v>
      </c>
      <c r="O49" s="21">
        <f t="shared" ca="1" si="7"/>
        <v>0</v>
      </c>
      <c r="P49" s="21">
        <f t="shared" ca="1" si="7"/>
        <v>0</v>
      </c>
      <c r="Q49" s="21">
        <f t="shared" ca="1" si="7"/>
        <v>0</v>
      </c>
      <c r="R49" s="21">
        <f t="shared" ca="1" si="7"/>
        <v>742391.66</v>
      </c>
      <c r="S49" s="21">
        <f t="shared" ca="1" si="7"/>
        <v>0</v>
      </c>
      <c r="T49" s="21">
        <f t="shared" ca="1" si="7"/>
        <v>0</v>
      </c>
      <c r="U49" s="21">
        <f t="shared" ca="1" si="7"/>
        <v>0</v>
      </c>
      <c r="V49" s="22">
        <f t="shared" ref="V49" ca="1" si="10">+SUM(D49:U49)</f>
        <v>333650593.82999998</v>
      </c>
    </row>
    <row r="50" spans="1:22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6"/>
        <v>0</v>
      </c>
      <c r="E50" s="21">
        <f t="shared" ca="1" si="6"/>
        <v>0</v>
      </c>
      <c r="F50" s="21">
        <f t="shared" ca="1" si="6"/>
        <v>0</v>
      </c>
      <c r="G50" s="21">
        <f t="shared" ca="1" si="6"/>
        <v>0</v>
      </c>
      <c r="H50" s="21">
        <f t="shared" ca="1" si="6"/>
        <v>0</v>
      </c>
      <c r="I50" s="21">
        <f t="shared" ca="1" si="6"/>
        <v>157710188.19999999</v>
      </c>
      <c r="J50" s="21">
        <f t="shared" ca="1" si="6"/>
        <v>0</v>
      </c>
      <c r="K50" s="21">
        <f t="shared" ca="1" si="6"/>
        <v>0</v>
      </c>
      <c r="L50" s="21">
        <f t="shared" ca="1" si="6"/>
        <v>0</v>
      </c>
      <c r="M50" s="21">
        <f t="shared" ca="1" si="6"/>
        <v>0</v>
      </c>
      <c r="N50" s="21">
        <f t="shared" ca="1" si="6"/>
        <v>0</v>
      </c>
      <c r="O50" s="21">
        <f t="shared" ca="1" si="7"/>
        <v>0</v>
      </c>
      <c r="P50" s="21">
        <f t="shared" ca="1" si="7"/>
        <v>0</v>
      </c>
      <c r="Q50" s="21">
        <f t="shared" ca="1" si="7"/>
        <v>0</v>
      </c>
      <c r="R50" s="21">
        <f t="shared" ca="1" si="7"/>
        <v>0</v>
      </c>
      <c r="S50" s="21">
        <f t="shared" ca="1" si="7"/>
        <v>0</v>
      </c>
      <c r="T50" s="21">
        <f t="shared" ca="1" si="7"/>
        <v>0</v>
      </c>
      <c r="U50" s="21">
        <f t="shared" ca="1" si="7"/>
        <v>0</v>
      </c>
      <c r="V50" s="22">
        <f t="shared" ref="V50:V52" ca="1" si="11">+SUM(D50:U50)</f>
        <v>157710188.19999999</v>
      </c>
    </row>
    <row r="51" spans="1:22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6"/>
        <v>0</v>
      </c>
      <c r="E51" s="21">
        <f t="shared" ca="1" si="6"/>
        <v>0</v>
      </c>
      <c r="F51" s="21">
        <f t="shared" ca="1" si="6"/>
        <v>0</v>
      </c>
      <c r="G51" s="21">
        <f t="shared" ca="1" si="6"/>
        <v>0</v>
      </c>
      <c r="H51" s="21">
        <f t="shared" ca="1" si="6"/>
        <v>0</v>
      </c>
      <c r="I51" s="21">
        <f t="shared" ca="1" si="6"/>
        <v>0</v>
      </c>
      <c r="J51" s="21">
        <f t="shared" ca="1" si="6"/>
        <v>0</v>
      </c>
      <c r="K51" s="21">
        <f t="shared" ca="1" si="6"/>
        <v>0</v>
      </c>
      <c r="L51" s="21">
        <f t="shared" ca="1" si="6"/>
        <v>0</v>
      </c>
      <c r="M51" s="21">
        <f t="shared" ca="1" si="6"/>
        <v>0</v>
      </c>
      <c r="N51" s="21">
        <f t="shared" ca="1" si="6"/>
        <v>0</v>
      </c>
      <c r="O51" s="21">
        <f t="shared" ca="1" si="7"/>
        <v>0</v>
      </c>
      <c r="P51" s="21">
        <f t="shared" ca="1" si="7"/>
        <v>0</v>
      </c>
      <c r="Q51" s="21">
        <f t="shared" ca="1" si="7"/>
        <v>0</v>
      </c>
      <c r="R51" s="21">
        <f t="shared" ca="1" si="7"/>
        <v>0</v>
      </c>
      <c r="S51" s="21">
        <f t="shared" ca="1" si="7"/>
        <v>0</v>
      </c>
      <c r="T51" s="21">
        <f t="shared" ca="1" si="7"/>
        <v>0</v>
      </c>
      <c r="U51" s="21">
        <f t="shared" ca="1" si="7"/>
        <v>0</v>
      </c>
      <c r="V51" s="22">
        <f t="shared" ca="1" si="11"/>
        <v>0</v>
      </c>
    </row>
    <row r="52" spans="1:22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6"/>
        <v>0</v>
      </c>
      <c r="E52" s="21">
        <f t="shared" ca="1" si="6"/>
        <v>0</v>
      </c>
      <c r="F52" s="21">
        <f t="shared" ca="1" si="6"/>
        <v>0</v>
      </c>
      <c r="G52" s="21">
        <f t="shared" ca="1" si="6"/>
        <v>0</v>
      </c>
      <c r="H52" s="21">
        <f t="shared" ca="1" si="6"/>
        <v>0</v>
      </c>
      <c r="I52" s="21">
        <f t="shared" ca="1" si="6"/>
        <v>0</v>
      </c>
      <c r="J52" s="21">
        <f t="shared" ca="1" si="6"/>
        <v>0</v>
      </c>
      <c r="K52" s="21">
        <f t="shared" ca="1" si="6"/>
        <v>0</v>
      </c>
      <c r="L52" s="21">
        <f t="shared" ca="1" si="6"/>
        <v>0</v>
      </c>
      <c r="M52" s="21">
        <f t="shared" ca="1" si="6"/>
        <v>0</v>
      </c>
      <c r="N52" s="21">
        <f t="shared" ca="1" si="6"/>
        <v>0</v>
      </c>
      <c r="O52" s="21">
        <f t="shared" ca="1" si="7"/>
        <v>0</v>
      </c>
      <c r="P52" s="21">
        <f t="shared" ca="1" si="7"/>
        <v>0</v>
      </c>
      <c r="Q52" s="21">
        <f t="shared" ca="1" si="7"/>
        <v>0</v>
      </c>
      <c r="R52" s="21">
        <f t="shared" ca="1" si="7"/>
        <v>0</v>
      </c>
      <c r="S52" s="21">
        <f t="shared" ca="1" si="7"/>
        <v>0</v>
      </c>
      <c r="T52" s="21">
        <f t="shared" ca="1" si="7"/>
        <v>0</v>
      </c>
      <c r="U52" s="21">
        <f t="shared" ca="1" si="7"/>
        <v>0</v>
      </c>
      <c r="V52" s="22">
        <f t="shared" ca="1" si="11"/>
        <v>0</v>
      </c>
    </row>
    <row r="53" spans="1:22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6"/>
        <v>0</v>
      </c>
      <c r="E53" s="21">
        <f t="shared" ca="1" si="6"/>
        <v>0</v>
      </c>
      <c r="F53" s="21">
        <f t="shared" ca="1" si="6"/>
        <v>0</v>
      </c>
      <c r="G53" s="21">
        <f t="shared" ca="1" si="6"/>
        <v>0</v>
      </c>
      <c r="H53" s="21">
        <f t="shared" ca="1" si="6"/>
        <v>0</v>
      </c>
      <c r="I53" s="21">
        <f t="shared" ca="1" si="6"/>
        <v>0</v>
      </c>
      <c r="J53" s="21">
        <f t="shared" ca="1" si="6"/>
        <v>0</v>
      </c>
      <c r="K53" s="21">
        <f t="shared" ca="1" si="6"/>
        <v>0</v>
      </c>
      <c r="L53" s="21">
        <f t="shared" ca="1" si="6"/>
        <v>0</v>
      </c>
      <c r="M53" s="21">
        <f t="shared" ca="1" si="6"/>
        <v>0</v>
      </c>
      <c r="N53" s="21">
        <f t="shared" ca="1" si="6"/>
        <v>0</v>
      </c>
      <c r="O53" s="21">
        <f t="shared" ca="1" si="7"/>
        <v>0</v>
      </c>
      <c r="P53" s="21">
        <f t="shared" ca="1" si="7"/>
        <v>0</v>
      </c>
      <c r="Q53" s="21">
        <f t="shared" ca="1" si="7"/>
        <v>0</v>
      </c>
      <c r="R53" s="21">
        <f t="shared" ca="1" si="7"/>
        <v>0</v>
      </c>
      <c r="S53" s="21">
        <f t="shared" ca="1" si="7"/>
        <v>0</v>
      </c>
      <c r="T53" s="21">
        <f t="shared" ca="1" si="7"/>
        <v>0</v>
      </c>
      <c r="U53" s="21">
        <f t="shared" ca="1" si="7"/>
        <v>0</v>
      </c>
      <c r="V53" s="22">
        <f t="shared" ca="1" si="9"/>
        <v>0</v>
      </c>
    </row>
    <row r="54" spans="1:22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6"/>
        <v>0</v>
      </c>
      <c r="E54" s="21">
        <f t="shared" ca="1" si="6"/>
        <v>0</v>
      </c>
      <c r="F54" s="21">
        <f t="shared" ca="1" si="6"/>
        <v>0</v>
      </c>
      <c r="G54" s="21">
        <f t="shared" ca="1" si="6"/>
        <v>0</v>
      </c>
      <c r="H54" s="21">
        <f t="shared" ca="1" si="6"/>
        <v>0</v>
      </c>
      <c r="I54" s="21">
        <f t="shared" ca="1" si="6"/>
        <v>0</v>
      </c>
      <c r="J54" s="21">
        <f t="shared" ca="1" si="6"/>
        <v>0</v>
      </c>
      <c r="K54" s="21">
        <f t="shared" ca="1" si="6"/>
        <v>0</v>
      </c>
      <c r="L54" s="21">
        <f t="shared" ca="1" si="6"/>
        <v>0</v>
      </c>
      <c r="M54" s="21">
        <f t="shared" ca="1" si="6"/>
        <v>0</v>
      </c>
      <c r="N54" s="21">
        <f t="shared" ca="1" si="6"/>
        <v>0</v>
      </c>
      <c r="O54" s="21">
        <f t="shared" ca="1" si="7"/>
        <v>0</v>
      </c>
      <c r="P54" s="21">
        <f t="shared" ca="1" si="7"/>
        <v>0</v>
      </c>
      <c r="Q54" s="21">
        <f t="shared" ca="1" si="7"/>
        <v>0</v>
      </c>
      <c r="R54" s="21">
        <f t="shared" ca="1" si="7"/>
        <v>0</v>
      </c>
      <c r="S54" s="21">
        <f t="shared" ca="1" si="7"/>
        <v>0</v>
      </c>
      <c r="T54" s="21">
        <f t="shared" ca="1" si="7"/>
        <v>0</v>
      </c>
      <c r="U54" s="21">
        <f t="shared" ca="1" si="7"/>
        <v>0</v>
      </c>
      <c r="V54" s="22">
        <f t="shared" ca="1" si="9"/>
        <v>0</v>
      </c>
    </row>
    <row r="55" spans="1:22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S70" ca="1" si="12">IFERROR(INDIRECT("'"&amp;$B$2&amp;"'!"&amp;ADDRESS(MATCH($B55,INDIRECT("'"&amp;$B$2&amp;"'!$B$1:$B$1095"),0),MATCH(D$5,INDIRECT("'"&amp;$B$2&amp;"'!5:5"),0))),0)</f>
        <v>0</v>
      </c>
      <c r="E55" s="21">
        <f t="shared" ca="1" si="12"/>
        <v>0</v>
      </c>
      <c r="F55" s="21">
        <f t="shared" ca="1" si="12"/>
        <v>0</v>
      </c>
      <c r="G55" s="21">
        <f t="shared" ca="1" si="12"/>
        <v>0</v>
      </c>
      <c r="H55" s="21">
        <f t="shared" ca="1" si="12"/>
        <v>0</v>
      </c>
      <c r="I55" s="21">
        <f t="shared" ca="1" si="12"/>
        <v>0</v>
      </c>
      <c r="J55" s="21">
        <f t="shared" ca="1" si="12"/>
        <v>0</v>
      </c>
      <c r="K55" s="21">
        <f t="shared" ca="1" si="12"/>
        <v>0</v>
      </c>
      <c r="L55" s="21">
        <f t="shared" ca="1" si="12"/>
        <v>0</v>
      </c>
      <c r="M55" s="21">
        <f t="shared" ca="1" si="12"/>
        <v>0</v>
      </c>
      <c r="N55" s="21">
        <f t="shared" ca="1" si="12"/>
        <v>0</v>
      </c>
      <c r="O55" s="21">
        <f t="shared" ca="1" si="12"/>
        <v>0</v>
      </c>
      <c r="P55" s="21">
        <f t="shared" ca="1" si="12"/>
        <v>0</v>
      </c>
      <c r="Q55" s="21">
        <f t="shared" ca="1" si="12"/>
        <v>0</v>
      </c>
      <c r="R55" s="21">
        <f t="shared" ca="1" si="12"/>
        <v>0</v>
      </c>
      <c r="S55" s="21">
        <f t="shared" ca="1" si="12"/>
        <v>0</v>
      </c>
      <c r="T55" s="21">
        <f t="shared" ref="O55:U70" ca="1" si="13">IFERROR(INDIRECT("'"&amp;$B$2&amp;"'!"&amp;ADDRESS(MATCH($B55,INDIRECT("'"&amp;$B$2&amp;"'!$B$1:$B$1095"),0),MATCH(T$5,INDIRECT("'"&amp;$B$2&amp;"'!5:5"),0))),0)</f>
        <v>0</v>
      </c>
      <c r="U55" s="21">
        <f t="shared" ca="1" si="13"/>
        <v>0</v>
      </c>
      <c r="V55" s="22">
        <f t="shared" ca="1" si="9"/>
        <v>0</v>
      </c>
    </row>
    <row r="56" spans="1:22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12"/>
        <v>0</v>
      </c>
      <c r="E56" s="21">
        <f t="shared" ca="1" si="12"/>
        <v>0</v>
      </c>
      <c r="F56" s="21">
        <f t="shared" ca="1" si="12"/>
        <v>0</v>
      </c>
      <c r="G56" s="21">
        <f t="shared" ca="1" si="12"/>
        <v>0</v>
      </c>
      <c r="H56" s="21">
        <f t="shared" ca="1" si="12"/>
        <v>0</v>
      </c>
      <c r="I56" s="21">
        <f t="shared" ca="1" si="12"/>
        <v>0</v>
      </c>
      <c r="J56" s="21">
        <f t="shared" ca="1" si="12"/>
        <v>0</v>
      </c>
      <c r="K56" s="21">
        <f t="shared" ca="1" si="12"/>
        <v>0</v>
      </c>
      <c r="L56" s="21">
        <f t="shared" ca="1" si="12"/>
        <v>0</v>
      </c>
      <c r="M56" s="21">
        <f t="shared" ca="1" si="12"/>
        <v>0</v>
      </c>
      <c r="N56" s="21">
        <f t="shared" ca="1" si="12"/>
        <v>0</v>
      </c>
      <c r="O56" s="21">
        <f t="shared" ca="1" si="13"/>
        <v>0</v>
      </c>
      <c r="P56" s="21">
        <f t="shared" ca="1" si="13"/>
        <v>0</v>
      </c>
      <c r="Q56" s="21">
        <f t="shared" ca="1" si="13"/>
        <v>0</v>
      </c>
      <c r="R56" s="21">
        <f t="shared" ca="1" si="13"/>
        <v>0</v>
      </c>
      <c r="S56" s="21">
        <f t="shared" ca="1" si="13"/>
        <v>0</v>
      </c>
      <c r="T56" s="21">
        <f t="shared" ca="1" si="13"/>
        <v>0</v>
      </c>
      <c r="U56" s="21">
        <f t="shared" ca="1" si="13"/>
        <v>0</v>
      </c>
      <c r="V56" s="22">
        <f t="shared" ca="1" si="9"/>
        <v>0</v>
      </c>
    </row>
    <row r="57" spans="1:22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12"/>
        <v>0</v>
      </c>
      <c r="E57" s="21">
        <f t="shared" ca="1" si="12"/>
        <v>0</v>
      </c>
      <c r="F57" s="21">
        <f t="shared" ca="1" si="12"/>
        <v>0</v>
      </c>
      <c r="G57" s="21">
        <f t="shared" ca="1" si="12"/>
        <v>0</v>
      </c>
      <c r="H57" s="21">
        <f t="shared" ca="1" si="12"/>
        <v>0</v>
      </c>
      <c r="I57" s="21">
        <f t="shared" ca="1" si="12"/>
        <v>0</v>
      </c>
      <c r="J57" s="21">
        <f t="shared" ca="1" si="12"/>
        <v>0</v>
      </c>
      <c r="K57" s="21">
        <f t="shared" ca="1" si="12"/>
        <v>0</v>
      </c>
      <c r="L57" s="21">
        <f t="shared" ca="1" si="12"/>
        <v>0</v>
      </c>
      <c r="M57" s="21">
        <f t="shared" ca="1" si="12"/>
        <v>0</v>
      </c>
      <c r="N57" s="21">
        <f t="shared" ca="1" si="12"/>
        <v>0</v>
      </c>
      <c r="O57" s="21">
        <f t="shared" ca="1" si="13"/>
        <v>0</v>
      </c>
      <c r="P57" s="21">
        <f t="shared" ca="1" si="13"/>
        <v>0</v>
      </c>
      <c r="Q57" s="21">
        <f t="shared" ca="1" si="13"/>
        <v>0</v>
      </c>
      <c r="R57" s="21">
        <f t="shared" ca="1" si="13"/>
        <v>0</v>
      </c>
      <c r="S57" s="21">
        <f t="shared" ca="1" si="13"/>
        <v>0</v>
      </c>
      <c r="T57" s="21">
        <f t="shared" ca="1" si="13"/>
        <v>0</v>
      </c>
      <c r="U57" s="21">
        <f t="shared" ca="1" si="13"/>
        <v>0</v>
      </c>
      <c r="V57" s="22">
        <f t="shared" ca="1" si="9"/>
        <v>0</v>
      </c>
    </row>
    <row r="58" spans="1:22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12"/>
        <v>0</v>
      </c>
      <c r="E58" s="21">
        <f t="shared" ca="1" si="12"/>
        <v>0</v>
      </c>
      <c r="F58" s="21">
        <f t="shared" ca="1" si="12"/>
        <v>0</v>
      </c>
      <c r="G58" s="21">
        <f t="shared" ca="1" si="12"/>
        <v>0</v>
      </c>
      <c r="H58" s="21">
        <f t="shared" ca="1" si="12"/>
        <v>0</v>
      </c>
      <c r="I58" s="21">
        <f t="shared" ca="1" si="12"/>
        <v>0</v>
      </c>
      <c r="J58" s="21">
        <f t="shared" ca="1" si="12"/>
        <v>0</v>
      </c>
      <c r="K58" s="21">
        <f t="shared" ca="1" si="12"/>
        <v>0</v>
      </c>
      <c r="L58" s="21">
        <f t="shared" ca="1" si="12"/>
        <v>0</v>
      </c>
      <c r="M58" s="21">
        <f t="shared" ca="1" si="12"/>
        <v>0</v>
      </c>
      <c r="N58" s="21">
        <f t="shared" ca="1" si="12"/>
        <v>0</v>
      </c>
      <c r="O58" s="21">
        <f t="shared" ca="1" si="13"/>
        <v>0</v>
      </c>
      <c r="P58" s="21">
        <f t="shared" ca="1" si="13"/>
        <v>0</v>
      </c>
      <c r="Q58" s="21">
        <f t="shared" ca="1" si="13"/>
        <v>0</v>
      </c>
      <c r="R58" s="21">
        <f t="shared" ca="1" si="13"/>
        <v>0</v>
      </c>
      <c r="S58" s="21">
        <f t="shared" ca="1" si="13"/>
        <v>0</v>
      </c>
      <c r="T58" s="21">
        <f t="shared" ca="1" si="13"/>
        <v>0</v>
      </c>
      <c r="U58" s="21">
        <f t="shared" ca="1" si="13"/>
        <v>0</v>
      </c>
      <c r="V58" s="22">
        <f t="shared" ref="V58" ca="1" si="14">+SUM(D58:U58)</f>
        <v>0</v>
      </c>
    </row>
    <row r="59" spans="1:22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12"/>
        <v>0</v>
      </c>
      <c r="E59" s="21">
        <f t="shared" ca="1" si="12"/>
        <v>0</v>
      </c>
      <c r="F59" s="21">
        <f t="shared" ca="1" si="12"/>
        <v>0</v>
      </c>
      <c r="G59" s="21">
        <f t="shared" ca="1" si="12"/>
        <v>0</v>
      </c>
      <c r="H59" s="21">
        <f t="shared" ca="1" si="12"/>
        <v>0</v>
      </c>
      <c r="I59" s="21">
        <f t="shared" ca="1" si="12"/>
        <v>0</v>
      </c>
      <c r="J59" s="21">
        <f t="shared" ca="1" si="12"/>
        <v>0</v>
      </c>
      <c r="K59" s="21">
        <f t="shared" ca="1" si="12"/>
        <v>0</v>
      </c>
      <c r="L59" s="21">
        <f t="shared" ca="1" si="12"/>
        <v>0</v>
      </c>
      <c r="M59" s="21">
        <f t="shared" ca="1" si="12"/>
        <v>0</v>
      </c>
      <c r="N59" s="21">
        <f t="shared" ca="1" si="12"/>
        <v>0</v>
      </c>
      <c r="O59" s="21">
        <f t="shared" ca="1" si="13"/>
        <v>0</v>
      </c>
      <c r="P59" s="21">
        <f t="shared" ca="1" si="13"/>
        <v>0</v>
      </c>
      <c r="Q59" s="21">
        <f t="shared" ca="1" si="13"/>
        <v>0</v>
      </c>
      <c r="R59" s="21">
        <f t="shared" ca="1" si="13"/>
        <v>0</v>
      </c>
      <c r="S59" s="21">
        <f t="shared" ca="1" si="13"/>
        <v>0</v>
      </c>
      <c r="T59" s="21">
        <f t="shared" ca="1" si="13"/>
        <v>0</v>
      </c>
      <c r="U59" s="21">
        <f t="shared" ca="1" si="13"/>
        <v>0</v>
      </c>
      <c r="V59" s="22">
        <f t="shared" ref="V59:V72" ca="1" si="15">+SUM(D59:U59)</f>
        <v>0</v>
      </c>
    </row>
    <row r="60" spans="1:22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12"/>
        <v>0</v>
      </c>
      <c r="E60" s="21">
        <f t="shared" ca="1" si="12"/>
        <v>0</v>
      </c>
      <c r="F60" s="21">
        <f t="shared" ca="1" si="12"/>
        <v>0</v>
      </c>
      <c r="G60" s="21">
        <f t="shared" ca="1" si="12"/>
        <v>0</v>
      </c>
      <c r="H60" s="21">
        <f t="shared" ca="1" si="12"/>
        <v>0</v>
      </c>
      <c r="I60" s="21">
        <f t="shared" ca="1" si="12"/>
        <v>0</v>
      </c>
      <c r="J60" s="21">
        <f t="shared" ca="1" si="12"/>
        <v>0</v>
      </c>
      <c r="K60" s="21">
        <f t="shared" ca="1" si="12"/>
        <v>0</v>
      </c>
      <c r="L60" s="21">
        <f t="shared" ca="1" si="12"/>
        <v>0</v>
      </c>
      <c r="M60" s="21">
        <f t="shared" ca="1" si="12"/>
        <v>0</v>
      </c>
      <c r="N60" s="21">
        <f t="shared" ca="1" si="12"/>
        <v>0</v>
      </c>
      <c r="O60" s="21">
        <f t="shared" ca="1" si="13"/>
        <v>0</v>
      </c>
      <c r="P60" s="21">
        <f t="shared" ca="1" si="13"/>
        <v>0</v>
      </c>
      <c r="Q60" s="21">
        <f t="shared" ca="1" si="13"/>
        <v>0</v>
      </c>
      <c r="R60" s="21">
        <f t="shared" ca="1" si="13"/>
        <v>0</v>
      </c>
      <c r="S60" s="21">
        <f t="shared" ca="1" si="13"/>
        <v>0</v>
      </c>
      <c r="T60" s="21">
        <f t="shared" ca="1" si="13"/>
        <v>0</v>
      </c>
      <c r="U60" s="21">
        <f t="shared" ca="1" si="13"/>
        <v>0</v>
      </c>
      <c r="V60" s="22">
        <f t="shared" ca="1" si="15"/>
        <v>0</v>
      </c>
    </row>
    <row r="61" spans="1:22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12"/>
        <v>0</v>
      </c>
      <c r="E61" s="21">
        <f t="shared" ca="1" si="12"/>
        <v>0</v>
      </c>
      <c r="F61" s="21">
        <f t="shared" ca="1" si="12"/>
        <v>0</v>
      </c>
      <c r="G61" s="21">
        <f t="shared" ca="1" si="12"/>
        <v>0</v>
      </c>
      <c r="H61" s="21">
        <f t="shared" ca="1" si="12"/>
        <v>0</v>
      </c>
      <c r="I61" s="21">
        <f t="shared" ca="1" si="12"/>
        <v>0</v>
      </c>
      <c r="J61" s="21">
        <f t="shared" ca="1" si="12"/>
        <v>0</v>
      </c>
      <c r="K61" s="21">
        <f t="shared" ca="1" si="12"/>
        <v>0</v>
      </c>
      <c r="L61" s="21">
        <f t="shared" ca="1" si="12"/>
        <v>0</v>
      </c>
      <c r="M61" s="21">
        <f t="shared" ca="1" si="12"/>
        <v>0</v>
      </c>
      <c r="N61" s="21">
        <f t="shared" ca="1" si="12"/>
        <v>0</v>
      </c>
      <c r="O61" s="21">
        <f t="shared" ca="1" si="13"/>
        <v>0</v>
      </c>
      <c r="P61" s="21">
        <f t="shared" ca="1" si="13"/>
        <v>0</v>
      </c>
      <c r="Q61" s="21">
        <f t="shared" ca="1" si="13"/>
        <v>0</v>
      </c>
      <c r="R61" s="21">
        <f t="shared" ca="1" si="13"/>
        <v>0</v>
      </c>
      <c r="S61" s="21">
        <f t="shared" ca="1" si="13"/>
        <v>0</v>
      </c>
      <c r="T61" s="21">
        <f t="shared" ca="1" si="13"/>
        <v>0</v>
      </c>
      <c r="U61" s="21">
        <f t="shared" ca="1" si="13"/>
        <v>0</v>
      </c>
      <c r="V61" s="22">
        <f t="shared" ca="1" si="15"/>
        <v>0</v>
      </c>
    </row>
    <row r="62" spans="1:22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12"/>
        <v>0</v>
      </c>
      <c r="E62" s="21">
        <f t="shared" ca="1" si="12"/>
        <v>0</v>
      </c>
      <c r="F62" s="21">
        <f t="shared" ca="1" si="12"/>
        <v>0</v>
      </c>
      <c r="G62" s="21">
        <f t="shared" ca="1" si="12"/>
        <v>0</v>
      </c>
      <c r="H62" s="21">
        <f t="shared" ca="1" si="12"/>
        <v>0</v>
      </c>
      <c r="I62" s="21">
        <f t="shared" ca="1" si="12"/>
        <v>0</v>
      </c>
      <c r="J62" s="21">
        <f t="shared" ca="1" si="12"/>
        <v>0</v>
      </c>
      <c r="K62" s="21">
        <f t="shared" ca="1" si="12"/>
        <v>0</v>
      </c>
      <c r="L62" s="21">
        <f t="shared" ca="1" si="12"/>
        <v>0</v>
      </c>
      <c r="M62" s="21">
        <f t="shared" ca="1" si="12"/>
        <v>0</v>
      </c>
      <c r="N62" s="21">
        <f t="shared" ca="1" si="12"/>
        <v>0</v>
      </c>
      <c r="O62" s="21">
        <f t="shared" ca="1" si="13"/>
        <v>0</v>
      </c>
      <c r="P62" s="21">
        <f t="shared" ca="1" si="13"/>
        <v>0</v>
      </c>
      <c r="Q62" s="21">
        <f t="shared" ca="1" si="13"/>
        <v>0</v>
      </c>
      <c r="R62" s="21">
        <f t="shared" ca="1" si="13"/>
        <v>0</v>
      </c>
      <c r="S62" s="21">
        <f t="shared" ca="1" si="13"/>
        <v>0</v>
      </c>
      <c r="T62" s="21">
        <f t="shared" ca="1" si="13"/>
        <v>0</v>
      </c>
      <c r="U62" s="21">
        <f t="shared" ca="1" si="13"/>
        <v>0</v>
      </c>
      <c r="V62" s="22">
        <f t="shared" ca="1" si="15"/>
        <v>0</v>
      </c>
    </row>
    <row r="63" spans="1:22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12"/>
        <v>0</v>
      </c>
      <c r="E63" s="21">
        <f t="shared" ca="1" si="12"/>
        <v>0</v>
      </c>
      <c r="F63" s="21">
        <f t="shared" ca="1" si="12"/>
        <v>0</v>
      </c>
      <c r="G63" s="21">
        <f t="shared" ca="1" si="12"/>
        <v>0</v>
      </c>
      <c r="H63" s="21">
        <f t="shared" ca="1" si="12"/>
        <v>0</v>
      </c>
      <c r="I63" s="21">
        <f t="shared" ca="1" si="12"/>
        <v>0</v>
      </c>
      <c r="J63" s="21">
        <f t="shared" ca="1" si="12"/>
        <v>0</v>
      </c>
      <c r="K63" s="21">
        <f t="shared" ca="1" si="12"/>
        <v>0</v>
      </c>
      <c r="L63" s="21">
        <f t="shared" ca="1" si="12"/>
        <v>0</v>
      </c>
      <c r="M63" s="21">
        <f t="shared" ca="1" si="12"/>
        <v>0</v>
      </c>
      <c r="N63" s="21">
        <f t="shared" ca="1" si="12"/>
        <v>0</v>
      </c>
      <c r="O63" s="21">
        <f t="shared" ca="1" si="13"/>
        <v>0</v>
      </c>
      <c r="P63" s="21">
        <f t="shared" ca="1" si="13"/>
        <v>0</v>
      </c>
      <c r="Q63" s="21">
        <f t="shared" ca="1" si="13"/>
        <v>0</v>
      </c>
      <c r="R63" s="21">
        <f t="shared" ca="1" si="13"/>
        <v>0</v>
      </c>
      <c r="S63" s="21">
        <f t="shared" ca="1" si="13"/>
        <v>0</v>
      </c>
      <c r="T63" s="21">
        <f t="shared" ca="1" si="13"/>
        <v>0</v>
      </c>
      <c r="U63" s="21">
        <f t="shared" ca="1" si="13"/>
        <v>0</v>
      </c>
      <c r="V63" s="22">
        <f t="shared" ca="1" si="15"/>
        <v>0</v>
      </c>
    </row>
    <row r="64" spans="1:22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12"/>
        <v>0</v>
      </c>
      <c r="E64" s="21">
        <f t="shared" ca="1" si="12"/>
        <v>0</v>
      </c>
      <c r="F64" s="21">
        <f t="shared" ca="1" si="12"/>
        <v>0</v>
      </c>
      <c r="G64" s="21">
        <f t="shared" ca="1" si="12"/>
        <v>0</v>
      </c>
      <c r="H64" s="21">
        <f t="shared" ca="1" si="12"/>
        <v>0</v>
      </c>
      <c r="I64" s="21">
        <f t="shared" ca="1" si="12"/>
        <v>0</v>
      </c>
      <c r="J64" s="21">
        <f t="shared" ca="1" si="12"/>
        <v>0</v>
      </c>
      <c r="K64" s="21">
        <f t="shared" ca="1" si="12"/>
        <v>0</v>
      </c>
      <c r="L64" s="21">
        <f t="shared" ca="1" si="12"/>
        <v>0</v>
      </c>
      <c r="M64" s="21">
        <f t="shared" ca="1" si="12"/>
        <v>0</v>
      </c>
      <c r="N64" s="21">
        <f t="shared" ca="1" si="12"/>
        <v>0</v>
      </c>
      <c r="O64" s="21">
        <f t="shared" ca="1" si="13"/>
        <v>0</v>
      </c>
      <c r="P64" s="21">
        <f t="shared" ca="1" si="13"/>
        <v>0</v>
      </c>
      <c r="Q64" s="21">
        <f t="shared" ca="1" si="13"/>
        <v>0</v>
      </c>
      <c r="R64" s="21">
        <f t="shared" ca="1" si="13"/>
        <v>0</v>
      </c>
      <c r="S64" s="21">
        <f t="shared" ca="1" si="13"/>
        <v>0</v>
      </c>
      <c r="T64" s="21">
        <f t="shared" ca="1" si="13"/>
        <v>0</v>
      </c>
      <c r="U64" s="21">
        <f t="shared" ca="1" si="13"/>
        <v>0</v>
      </c>
      <c r="V64" s="22">
        <f t="shared" ca="1" si="15"/>
        <v>0</v>
      </c>
    </row>
    <row r="65" spans="1:22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12"/>
        <v>0</v>
      </c>
      <c r="E65" s="21">
        <f t="shared" ca="1" si="12"/>
        <v>0</v>
      </c>
      <c r="F65" s="21">
        <f t="shared" ca="1" si="12"/>
        <v>0</v>
      </c>
      <c r="G65" s="21">
        <f t="shared" ca="1" si="12"/>
        <v>0</v>
      </c>
      <c r="H65" s="21">
        <f t="shared" ca="1" si="12"/>
        <v>0</v>
      </c>
      <c r="I65" s="21">
        <f t="shared" ca="1" si="12"/>
        <v>0</v>
      </c>
      <c r="J65" s="21">
        <f t="shared" ca="1" si="12"/>
        <v>0</v>
      </c>
      <c r="K65" s="21">
        <f t="shared" ca="1" si="12"/>
        <v>0</v>
      </c>
      <c r="L65" s="21">
        <f t="shared" ca="1" si="12"/>
        <v>0</v>
      </c>
      <c r="M65" s="21">
        <f t="shared" ca="1" si="12"/>
        <v>0</v>
      </c>
      <c r="N65" s="21">
        <f t="shared" ca="1" si="12"/>
        <v>0</v>
      </c>
      <c r="O65" s="21">
        <f t="shared" ca="1" si="13"/>
        <v>0</v>
      </c>
      <c r="P65" s="21">
        <f t="shared" ca="1" si="13"/>
        <v>0</v>
      </c>
      <c r="Q65" s="21">
        <f t="shared" ca="1" si="13"/>
        <v>0</v>
      </c>
      <c r="R65" s="21">
        <f t="shared" ca="1" si="13"/>
        <v>0</v>
      </c>
      <c r="S65" s="21">
        <f t="shared" ca="1" si="13"/>
        <v>0</v>
      </c>
      <c r="T65" s="21">
        <f t="shared" ca="1" si="13"/>
        <v>0</v>
      </c>
      <c r="U65" s="21">
        <f t="shared" ca="1" si="13"/>
        <v>0</v>
      </c>
      <c r="V65" s="22">
        <f t="shared" ca="1" si="15"/>
        <v>0</v>
      </c>
    </row>
    <row r="66" spans="1:22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12"/>
        <v>0</v>
      </c>
      <c r="E66" s="21">
        <f t="shared" ca="1" si="12"/>
        <v>0</v>
      </c>
      <c r="F66" s="21">
        <f t="shared" ca="1" si="12"/>
        <v>0</v>
      </c>
      <c r="G66" s="21">
        <f t="shared" ca="1" si="12"/>
        <v>0</v>
      </c>
      <c r="H66" s="21">
        <f t="shared" ca="1" si="12"/>
        <v>0</v>
      </c>
      <c r="I66" s="21">
        <f t="shared" ca="1" si="12"/>
        <v>0</v>
      </c>
      <c r="J66" s="21">
        <f t="shared" ca="1" si="12"/>
        <v>0</v>
      </c>
      <c r="K66" s="21">
        <f t="shared" ca="1" si="12"/>
        <v>0</v>
      </c>
      <c r="L66" s="21">
        <f t="shared" ca="1" si="12"/>
        <v>0</v>
      </c>
      <c r="M66" s="21">
        <f t="shared" ca="1" si="12"/>
        <v>0</v>
      </c>
      <c r="N66" s="21">
        <f t="shared" ca="1" si="12"/>
        <v>0</v>
      </c>
      <c r="O66" s="21">
        <f t="shared" ca="1" si="13"/>
        <v>0</v>
      </c>
      <c r="P66" s="21">
        <f t="shared" ca="1" si="13"/>
        <v>0</v>
      </c>
      <c r="Q66" s="21">
        <f t="shared" ca="1" si="13"/>
        <v>0</v>
      </c>
      <c r="R66" s="21">
        <f t="shared" ca="1" si="13"/>
        <v>0</v>
      </c>
      <c r="S66" s="21">
        <f t="shared" ca="1" si="13"/>
        <v>0</v>
      </c>
      <c r="T66" s="21">
        <f t="shared" ca="1" si="13"/>
        <v>0</v>
      </c>
      <c r="U66" s="21">
        <f t="shared" ca="1" si="13"/>
        <v>0</v>
      </c>
      <c r="V66" s="22">
        <f t="shared" ca="1" si="15"/>
        <v>0</v>
      </c>
    </row>
    <row r="67" spans="1:22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12"/>
        <v>0</v>
      </c>
      <c r="E67" s="21">
        <f t="shared" ca="1" si="12"/>
        <v>0</v>
      </c>
      <c r="F67" s="21">
        <f t="shared" ca="1" si="12"/>
        <v>0</v>
      </c>
      <c r="G67" s="21">
        <f t="shared" ca="1" si="12"/>
        <v>0</v>
      </c>
      <c r="H67" s="21">
        <f t="shared" ca="1" si="12"/>
        <v>0</v>
      </c>
      <c r="I67" s="21">
        <f t="shared" ca="1" si="12"/>
        <v>0</v>
      </c>
      <c r="J67" s="21">
        <f t="shared" ca="1" si="12"/>
        <v>0</v>
      </c>
      <c r="K67" s="21">
        <f t="shared" ca="1" si="12"/>
        <v>0</v>
      </c>
      <c r="L67" s="21">
        <f t="shared" ca="1" si="12"/>
        <v>0</v>
      </c>
      <c r="M67" s="21">
        <f t="shared" ca="1" si="12"/>
        <v>0</v>
      </c>
      <c r="N67" s="21">
        <f t="shared" ca="1" si="12"/>
        <v>0</v>
      </c>
      <c r="O67" s="21">
        <f t="shared" ca="1" si="13"/>
        <v>0</v>
      </c>
      <c r="P67" s="21">
        <f t="shared" ca="1" si="13"/>
        <v>0</v>
      </c>
      <c r="Q67" s="21">
        <f t="shared" ca="1" si="13"/>
        <v>0</v>
      </c>
      <c r="R67" s="21">
        <f t="shared" ca="1" si="13"/>
        <v>0</v>
      </c>
      <c r="S67" s="21">
        <f t="shared" ca="1" si="13"/>
        <v>0</v>
      </c>
      <c r="T67" s="21">
        <f t="shared" ca="1" si="13"/>
        <v>0</v>
      </c>
      <c r="U67" s="21">
        <f t="shared" ca="1" si="13"/>
        <v>0</v>
      </c>
      <c r="V67" s="22">
        <f t="shared" ca="1" si="15"/>
        <v>0</v>
      </c>
    </row>
    <row r="68" spans="1:22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12"/>
        <v>0</v>
      </c>
      <c r="E68" s="21">
        <f t="shared" ca="1" si="12"/>
        <v>0</v>
      </c>
      <c r="F68" s="21">
        <f t="shared" ca="1" si="12"/>
        <v>0</v>
      </c>
      <c r="G68" s="21">
        <f t="shared" ca="1" si="12"/>
        <v>0</v>
      </c>
      <c r="H68" s="21">
        <f t="shared" ca="1" si="12"/>
        <v>0</v>
      </c>
      <c r="I68" s="21">
        <f t="shared" ca="1" si="12"/>
        <v>0</v>
      </c>
      <c r="J68" s="21">
        <f t="shared" ca="1" si="12"/>
        <v>0</v>
      </c>
      <c r="K68" s="21">
        <f t="shared" ca="1" si="12"/>
        <v>0</v>
      </c>
      <c r="L68" s="21">
        <f t="shared" ca="1" si="12"/>
        <v>0</v>
      </c>
      <c r="M68" s="21">
        <f t="shared" ca="1" si="12"/>
        <v>0</v>
      </c>
      <c r="N68" s="21">
        <f t="shared" ca="1" si="12"/>
        <v>0</v>
      </c>
      <c r="O68" s="21">
        <f t="shared" ca="1" si="13"/>
        <v>0</v>
      </c>
      <c r="P68" s="21">
        <f t="shared" ca="1" si="13"/>
        <v>0</v>
      </c>
      <c r="Q68" s="21">
        <f t="shared" ca="1" si="13"/>
        <v>0</v>
      </c>
      <c r="R68" s="21">
        <f t="shared" ca="1" si="13"/>
        <v>0</v>
      </c>
      <c r="S68" s="21">
        <f t="shared" ca="1" si="13"/>
        <v>0</v>
      </c>
      <c r="T68" s="21">
        <f t="shared" ca="1" si="13"/>
        <v>0</v>
      </c>
      <c r="U68" s="21">
        <f t="shared" ca="1" si="13"/>
        <v>0</v>
      </c>
      <c r="V68" s="22">
        <f t="shared" ca="1" si="15"/>
        <v>0</v>
      </c>
    </row>
    <row r="69" spans="1:22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12"/>
        <v>0</v>
      </c>
      <c r="E69" s="21">
        <f t="shared" ca="1" si="12"/>
        <v>0</v>
      </c>
      <c r="F69" s="21">
        <f t="shared" ca="1" si="12"/>
        <v>0</v>
      </c>
      <c r="G69" s="21">
        <f t="shared" ca="1" si="12"/>
        <v>0</v>
      </c>
      <c r="H69" s="21">
        <f t="shared" ca="1" si="12"/>
        <v>0</v>
      </c>
      <c r="I69" s="21">
        <f t="shared" ca="1" si="12"/>
        <v>0</v>
      </c>
      <c r="J69" s="21">
        <f t="shared" ca="1" si="12"/>
        <v>0</v>
      </c>
      <c r="K69" s="21">
        <f t="shared" ca="1" si="12"/>
        <v>0</v>
      </c>
      <c r="L69" s="21">
        <f t="shared" ca="1" si="12"/>
        <v>0</v>
      </c>
      <c r="M69" s="21">
        <f t="shared" ca="1" si="12"/>
        <v>0</v>
      </c>
      <c r="N69" s="21">
        <f t="shared" ca="1" si="12"/>
        <v>0</v>
      </c>
      <c r="O69" s="21">
        <f t="shared" ca="1" si="13"/>
        <v>0</v>
      </c>
      <c r="P69" s="21">
        <f t="shared" ca="1" si="13"/>
        <v>0</v>
      </c>
      <c r="Q69" s="21">
        <f t="shared" ca="1" si="13"/>
        <v>0</v>
      </c>
      <c r="R69" s="21">
        <f t="shared" ca="1" si="13"/>
        <v>0</v>
      </c>
      <c r="S69" s="21">
        <f t="shared" ca="1" si="13"/>
        <v>0</v>
      </c>
      <c r="T69" s="21">
        <f t="shared" ca="1" si="13"/>
        <v>0</v>
      </c>
      <c r="U69" s="21">
        <f t="shared" ca="1" si="13"/>
        <v>0</v>
      </c>
      <c r="V69" s="22">
        <f t="shared" ca="1" si="15"/>
        <v>0</v>
      </c>
    </row>
    <row r="70" spans="1:22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12"/>
        <v>0</v>
      </c>
      <c r="E70" s="21">
        <f t="shared" ca="1" si="12"/>
        <v>0</v>
      </c>
      <c r="F70" s="21">
        <f t="shared" ca="1" si="12"/>
        <v>0</v>
      </c>
      <c r="G70" s="21">
        <f t="shared" ca="1" si="12"/>
        <v>0</v>
      </c>
      <c r="H70" s="21">
        <f t="shared" ca="1" si="12"/>
        <v>0</v>
      </c>
      <c r="I70" s="21">
        <f t="shared" ca="1" si="12"/>
        <v>0</v>
      </c>
      <c r="J70" s="21">
        <f t="shared" ca="1" si="12"/>
        <v>0</v>
      </c>
      <c r="K70" s="21">
        <f t="shared" ca="1" si="12"/>
        <v>0</v>
      </c>
      <c r="L70" s="21">
        <f t="shared" ca="1" si="12"/>
        <v>0</v>
      </c>
      <c r="M70" s="21">
        <f t="shared" ca="1" si="12"/>
        <v>0</v>
      </c>
      <c r="N70" s="21">
        <f t="shared" ca="1" si="12"/>
        <v>0</v>
      </c>
      <c r="O70" s="21">
        <f t="shared" ca="1" si="13"/>
        <v>0</v>
      </c>
      <c r="P70" s="21">
        <f t="shared" ca="1" si="13"/>
        <v>0</v>
      </c>
      <c r="Q70" s="21">
        <f t="shared" ca="1" si="13"/>
        <v>0</v>
      </c>
      <c r="R70" s="21">
        <f t="shared" ca="1" si="13"/>
        <v>0</v>
      </c>
      <c r="S70" s="21">
        <f t="shared" ca="1" si="13"/>
        <v>0</v>
      </c>
      <c r="T70" s="21">
        <f t="shared" ca="1" si="13"/>
        <v>0</v>
      </c>
      <c r="U70" s="21">
        <f t="shared" ca="1" si="13"/>
        <v>0</v>
      </c>
      <c r="V70" s="22">
        <f t="shared" ca="1" si="15"/>
        <v>0</v>
      </c>
    </row>
    <row r="71" spans="1:22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S72" ca="1" si="16">IFERROR(INDIRECT("'"&amp;$B$2&amp;"'!"&amp;ADDRESS(MATCH($B71,INDIRECT("'"&amp;$B$2&amp;"'!$B$1:$B$1095"),0),MATCH(D$5,INDIRECT("'"&amp;$B$2&amp;"'!5:5"),0))),0)</f>
        <v>0</v>
      </c>
      <c r="E71" s="21">
        <f t="shared" ca="1" si="16"/>
        <v>0</v>
      </c>
      <c r="F71" s="21">
        <f t="shared" ca="1" si="16"/>
        <v>0</v>
      </c>
      <c r="G71" s="21">
        <f t="shared" ca="1" si="16"/>
        <v>0</v>
      </c>
      <c r="H71" s="21">
        <f t="shared" ca="1" si="16"/>
        <v>0</v>
      </c>
      <c r="I71" s="21">
        <f t="shared" ca="1" si="16"/>
        <v>0</v>
      </c>
      <c r="J71" s="21">
        <f t="shared" ca="1" si="16"/>
        <v>0</v>
      </c>
      <c r="K71" s="21">
        <f t="shared" ca="1" si="16"/>
        <v>0</v>
      </c>
      <c r="L71" s="21">
        <f t="shared" ca="1" si="16"/>
        <v>0</v>
      </c>
      <c r="M71" s="21">
        <f t="shared" ca="1" si="16"/>
        <v>0</v>
      </c>
      <c r="N71" s="21">
        <f t="shared" ca="1" si="16"/>
        <v>0</v>
      </c>
      <c r="O71" s="21">
        <f t="shared" ca="1" si="16"/>
        <v>0</v>
      </c>
      <c r="P71" s="21">
        <f t="shared" ca="1" si="16"/>
        <v>0</v>
      </c>
      <c r="Q71" s="21">
        <f t="shared" ca="1" si="16"/>
        <v>0</v>
      </c>
      <c r="R71" s="21">
        <f t="shared" ca="1" si="16"/>
        <v>0</v>
      </c>
      <c r="S71" s="21">
        <f t="shared" ca="1" si="16"/>
        <v>0</v>
      </c>
      <c r="T71" s="21">
        <f t="shared" ref="O71:U72" ca="1" si="17">IFERROR(INDIRECT("'"&amp;$B$2&amp;"'!"&amp;ADDRESS(MATCH($B71,INDIRECT("'"&amp;$B$2&amp;"'!$B$1:$B$1095"),0),MATCH(T$5,INDIRECT("'"&amp;$B$2&amp;"'!5:5"),0))),0)</f>
        <v>0</v>
      </c>
      <c r="U71" s="21">
        <f t="shared" ca="1" si="17"/>
        <v>0</v>
      </c>
      <c r="V71" s="22">
        <f t="shared" ca="1" si="15"/>
        <v>0</v>
      </c>
    </row>
    <row r="72" spans="1:22" ht="13.8" x14ac:dyDescent="0.3">
      <c r="A72" s="64" t="s">
        <v>278</v>
      </c>
      <c r="B72" s="20">
        <v>3018</v>
      </c>
      <c r="C72" s="65" t="s">
        <v>246</v>
      </c>
      <c r="D72" s="21">
        <f t="shared" ca="1" si="16"/>
        <v>0</v>
      </c>
      <c r="E72" s="21">
        <f t="shared" ca="1" si="16"/>
        <v>0</v>
      </c>
      <c r="F72" s="21">
        <f t="shared" ca="1" si="16"/>
        <v>0</v>
      </c>
      <c r="G72" s="21">
        <f t="shared" ca="1" si="16"/>
        <v>0</v>
      </c>
      <c r="H72" s="21">
        <f t="shared" ca="1" si="16"/>
        <v>0</v>
      </c>
      <c r="I72" s="21">
        <f t="shared" ca="1" si="16"/>
        <v>0</v>
      </c>
      <c r="J72" s="21">
        <f t="shared" ca="1" si="16"/>
        <v>0</v>
      </c>
      <c r="K72" s="21">
        <f t="shared" ca="1" si="16"/>
        <v>0</v>
      </c>
      <c r="L72" s="21">
        <f t="shared" ca="1" si="16"/>
        <v>0</v>
      </c>
      <c r="M72" s="21">
        <f t="shared" ca="1" si="16"/>
        <v>0</v>
      </c>
      <c r="N72" s="21">
        <f t="shared" ca="1" si="16"/>
        <v>0</v>
      </c>
      <c r="O72" s="21">
        <f t="shared" ca="1" si="17"/>
        <v>0</v>
      </c>
      <c r="P72" s="21">
        <f t="shared" ca="1" si="17"/>
        <v>0</v>
      </c>
      <c r="Q72" s="21">
        <f t="shared" ca="1" si="17"/>
        <v>0</v>
      </c>
      <c r="R72" s="21">
        <f t="shared" ca="1" si="17"/>
        <v>0</v>
      </c>
      <c r="S72" s="21">
        <f t="shared" ca="1" si="17"/>
        <v>0</v>
      </c>
      <c r="T72" s="21">
        <f t="shared" ca="1" si="17"/>
        <v>0</v>
      </c>
      <c r="U72" s="21">
        <f t="shared" ca="1" si="17"/>
        <v>0</v>
      </c>
      <c r="V72" s="22">
        <f t="shared" ca="1" si="15"/>
        <v>0</v>
      </c>
    </row>
    <row r="73" spans="1:22" ht="13.8" x14ac:dyDescent="0.3">
      <c r="A73" s="66" t="s">
        <v>280</v>
      </c>
      <c r="B73" s="55">
        <v>9000</v>
      </c>
      <c r="C73" s="65" t="s">
        <v>281</v>
      </c>
      <c r="D73" s="56">
        <f t="shared" ref="D73:V73" ca="1" si="18">SUMIF($C$7:$C$72,"HD",D$7:D$72)</f>
        <v>12118926.707843941</v>
      </c>
      <c r="E73" s="56">
        <f t="shared" ca="1" si="18"/>
        <v>35689561.114041828</v>
      </c>
      <c r="F73" s="56">
        <f t="shared" ca="1" si="18"/>
        <v>2156178436.3367491</v>
      </c>
      <c r="G73" s="56">
        <f t="shared" ca="1" si="18"/>
        <v>117935530.70487882</v>
      </c>
      <c r="H73" s="56">
        <f t="shared" ca="1" si="18"/>
        <v>3994342156.7737288</v>
      </c>
      <c r="I73" s="56">
        <f t="shared" ca="1" si="18"/>
        <v>5617599940.9773521</v>
      </c>
      <c r="J73" s="56">
        <f t="shared" ca="1" si="18"/>
        <v>0</v>
      </c>
      <c r="K73" s="56">
        <f t="shared" ca="1" si="18"/>
        <v>23911235.975649979</v>
      </c>
      <c r="L73" s="56">
        <f t="shared" ca="1" si="18"/>
        <v>0</v>
      </c>
      <c r="M73" s="56">
        <f t="shared" ca="1" si="18"/>
        <v>197948773.82999998</v>
      </c>
      <c r="N73" s="56">
        <f t="shared" ca="1" si="18"/>
        <v>231719728.55095002</v>
      </c>
      <c r="O73" s="56">
        <f t="shared" ca="1" si="18"/>
        <v>7578936521.401103</v>
      </c>
      <c r="P73" s="56">
        <f t="shared" ca="1" si="18"/>
        <v>36809567.54610002</v>
      </c>
      <c r="Q73" s="56">
        <f t="shared" ca="1" si="18"/>
        <v>2066859655.1862998</v>
      </c>
      <c r="R73" s="56">
        <f t="shared" ca="1" si="18"/>
        <v>4613803.5600000191</v>
      </c>
      <c r="S73" s="56">
        <f t="shared" ca="1" si="18"/>
        <v>2024597.99</v>
      </c>
      <c r="T73" s="56">
        <f t="shared" ca="1" si="18"/>
        <v>132767930.18889999</v>
      </c>
      <c r="U73" s="56">
        <f t="shared" ca="1" si="18"/>
        <v>385036612.22130013</v>
      </c>
      <c r="V73" s="56">
        <f t="shared" ca="1" si="18"/>
        <v>22594492979.064896</v>
      </c>
    </row>
    <row r="74" spans="1:22" ht="13.8" x14ac:dyDescent="0.3">
      <c r="A74" s="66" t="s">
        <v>283</v>
      </c>
      <c r="B74" s="55">
        <v>9001</v>
      </c>
      <c r="C74" s="65" t="s">
        <v>284</v>
      </c>
      <c r="D74" s="56">
        <f t="shared" ref="D74:V74" ca="1" si="19">SUMIF($C$7:$C$72,"H",D$7:D$72)+SUMIF($C$7:$C$72,"E",D$7:D$72)</f>
        <v>0</v>
      </c>
      <c r="E74" s="56">
        <f t="shared" ca="1" si="19"/>
        <v>0</v>
      </c>
      <c r="F74" s="56">
        <f t="shared" ca="1" si="19"/>
        <v>0</v>
      </c>
      <c r="G74" s="56">
        <f t="shared" ca="1" si="19"/>
        <v>0</v>
      </c>
      <c r="H74" s="56">
        <f t="shared" ca="1" si="19"/>
        <v>0</v>
      </c>
      <c r="I74" s="56">
        <f t="shared" ca="1" si="19"/>
        <v>0</v>
      </c>
      <c r="J74" s="56">
        <f t="shared" ca="1" si="19"/>
        <v>0</v>
      </c>
      <c r="K74" s="56">
        <f t="shared" ca="1" si="19"/>
        <v>0</v>
      </c>
      <c r="L74" s="56">
        <f t="shared" ca="1" si="19"/>
        <v>0</v>
      </c>
      <c r="M74" s="56">
        <f t="shared" ca="1" si="19"/>
        <v>0</v>
      </c>
      <c r="N74" s="56">
        <f t="shared" ca="1" si="19"/>
        <v>0</v>
      </c>
      <c r="O74" s="56">
        <f t="shared" ca="1" si="19"/>
        <v>0</v>
      </c>
      <c r="P74" s="56">
        <f t="shared" ca="1" si="19"/>
        <v>0</v>
      </c>
      <c r="Q74" s="56">
        <f t="shared" ca="1" si="19"/>
        <v>0</v>
      </c>
      <c r="R74" s="56">
        <f t="shared" ca="1" si="19"/>
        <v>0</v>
      </c>
      <c r="S74" s="56">
        <f t="shared" ca="1" si="19"/>
        <v>0</v>
      </c>
      <c r="T74" s="56">
        <f t="shared" ca="1" si="19"/>
        <v>0</v>
      </c>
      <c r="U74" s="56">
        <f t="shared" ca="1" si="19"/>
        <v>0</v>
      </c>
      <c r="V74" s="56">
        <f t="shared" ca="1" si="19"/>
        <v>0</v>
      </c>
    </row>
    <row r="75" spans="1:22" ht="13.8" x14ac:dyDescent="0.3">
      <c r="A75" s="66" t="s">
        <v>286</v>
      </c>
      <c r="B75" s="55">
        <v>9003</v>
      </c>
      <c r="C75" s="65" t="s">
        <v>287</v>
      </c>
      <c r="D75" s="56">
        <f t="shared" ref="D75:U75" ca="1" si="20">D73+D74</f>
        <v>12118926.707843941</v>
      </c>
      <c r="E75" s="56">
        <f t="shared" ca="1" si="20"/>
        <v>35689561.114041828</v>
      </c>
      <c r="F75" s="56">
        <f t="shared" ca="1" si="20"/>
        <v>2156178436.3367491</v>
      </c>
      <c r="G75" s="56">
        <f t="shared" ca="1" si="20"/>
        <v>117935530.70487882</v>
      </c>
      <c r="H75" s="56">
        <f t="shared" ca="1" si="20"/>
        <v>3994342156.7737288</v>
      </c>
      <c r="I75" s="56">
        <f t="shared" ca="1" si="20"/>
        <v>5617599940.9773521</v>
      </c>
      <c r="J75" s="56">
        <f t="shared" ca="1" si="20"/>
        <v>0</v>
      </c>
      <c r="K75" s="56">
        <f t="shared" ca="1" si="20"/>
        <v>23911235.975649979</v>
      </c>
      <c r="L75" s="56">
        <f t="shared" ca="1" si="20"/>
        <v>0</v>
      </c>
      <c r="M75" s="56">
        <f t="shared" ca="1" si="20"/>
        <v>197948773.82999998</v>
      </c>
      <c r="N75" s="56">
        <f t="shared" ca="1" si="20"/>
        <v>231719728.55095002</v>
      </c>
      <c r="O75" s="56">
        <f t="shared" ca="1" si="20"/>
        <v>7578936521.401103</v>
      </c>
      <c r="P75" s="56">
        <f t="shared" ca="1" si="20"/>
        <v>36809567.54610002</v>
      </c>
      <c r="Q75" s="56">
        <f t="shared" ca="1" si="20"/>
        <v>2066859655.1862998</v>
      </c>
      <c r="R75" s="56">
        <f t="shared" ca="1" si="20"/>
        <v>4613803.5600000191</v>
      </c>
      <c r="S75" s="56">
        <f t="shared" ca="1" si="20"/>
        <v>2024597.99</v>
      </c>
      <c r="T75" s="56">
        <f t="shared" ca="1" si="20"/>
        <v>132767930.18889999</v>
      </c>
      <c r="U75" s="56">
        <f t="shared" ca="1" si="20"/>
        <v>385036612.22130013</v>
      </c>
      <c r="V75" s="56">
        <f ca="1">V73+V74</f>
        <v>22594492979.064896</v>
      </c>
    </row>
  </sheetData>
  <mergeCells count="1">
    <mergeCell ref="E2:G2"/>
  </mergeCells>
  <dataValidations count="1">
    <dataValidation type="list" allowBlank="1" showInputMessage="1" showErrorMessage="1" sqref="B2" xr:uid="{B92ECD38-81C9-402A-B587-914723F53BB5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12652-D539-429A-8383-3BC3367CE7F8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714</v>
      </c>
      <c r="E5" s="10">
        <v>715</v>
      </c>
      <c r="F5" s="10">
        <v>903</v>
      </c>
      <c r="G5" s="10">
        <v>716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75</v>
      </c>
      <c r="E6" s="7" t="s">
        <v>76</v>
      </c>
      <c r="F6" s="7" t="s">
        <v>77</v>
      </c>
      <c r="G6" s="7" t="s">
        <v>78</v>
      </c>
      <c r="H6" s="69" t="s">
        <v>332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417771489.52999926</v>
      </c>
      <c r="F8" s="21">
        <f t="shared" ca="1" si="0"/>
        <v>0</v>
      </c>
      <c r="G8" s="21">
        <f t="shared" ca="1" si="0"/>
        <v>11719300.439999938</v>
      </c>
      <c r="H8" s="22">
        <f t="shared" ca="1" si="1"/>
        <v>429490789.96999919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553656813.64999986</v>
      </c>
      <c r="F9" s="21">
        <f t="shared" ca="1" si="0"/>
        <v>74452545.030000001</v>
      </c>
      <c r="G9" s="21">
        <f t="shared" ca="1" si="0"/>
        <v>824661.84</v>
      </c>
      <c r="H9" s="22">
        <f t="shared" ca="1" si="1"/>
        <v>628934020.51999986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672231687.10000002</v>
      </c>
      <c r="F10" s="21">
        <f t="shared" ca="1" si="0"/>
        <v>0</v>
      </c>
      <c r="G10" s="21">
        <f t="shared" ca="1" si="0"/>
        <v>389012239.13000304</v>
      </c>
      <c r="H10" s="22">
        <f t="shared" ca="1" si="1"/>
        <v>1061243926.2300031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401170346.17000002</v>
      </c>
      <c r="F11" s="21">
        <f t="shared" ca="1" si="0"/>
        <v>16045.93</v>
      </c>
      <c r="G11" s="21">
        <f t="shared" ca="1" si="0"/>
        <v>4065546.4</v>
      </c>
      <c r="H11" s="22">
        <f t="shared" ca="1" si="1"/>
        <v>405251938.5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459305378.59999996</v>
      </c>
      <c r="F13" s="21">
        <f t="shared" ca="1" si="0"/>
        <v>6680649.5206359997</v>
      </c>
      <c r="G13" s="21">
        <f t="shared" ca="1" si="0"/>
        <v>279059.94</v>
      </c>
      <c r="H13" s="22">
        <f t="shared" ca="1" si="1"/>
        <v>466265088.06063598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922980151.73000002</v>
      </c>
      <c r="F14" s="21">
        <f t="shared" ca="1" si="0"/>
        <v>59219516.740000002</v>
      </c>
      <c r="G14" s="21">
        <f t="shared" ca="1" si="0"/>
        <v>572633.35000000009</v>
      </c>
      <c r="H14" s="22">
        <f t="shared" ca="1" si="1"/>
        <v>982772301.82000005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1260933.28</v>
      </c>
      <c r="F17" s="21">
        <f t="shared" ca="1" si="0"/>
        <v>0</v>
      </c>
      <c r="G17" s="21">
        <f t="shared" ca="1" si="0"/>
        <v>349696.70999999996</v>
      </c>
      <c r="H17" s="22">
        <f t="shared" ca="1" si="1"/>
        <v>1610629.99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76906827.219999999</v>
      </c>
      <c r="F20" s="21">
        <f t="shared" ca="1" si="0"/>
        <v>6490170.5099999998</v>
      </c>
      <c r="G20" s="21">
        <f t="shared" ca="1" si="0"/>
        <v>1511264.99</v>
      </c>
      <c r="H20" s="22">
        <f t="shared" ca="1" si="1"/>
        <v>84908262.719999999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493669.92</v>
      </c>
      <c r="F21" s="21">
        <f t="shared" ca="1" si="0"/>
        <v>0</v>
      </c>
      <c r="G21" s="21">
        <f t="shared" ca="1" si="0"/>
        <v>1729782.51</v>
      </c>
      <c r="H21" s="22">
        <f t="shared" ca="1" si="1"/>
        <v>2223452.4300000002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1058797747.0800004</v>
      </c>
      <c r="F22" s="21">
        <f t="shared" ca="1" si="0"/>
        <v>191636977.84</v>
      </c>
      <c r="G22" s="21">
        <f t="shared" ca="1" si="0"/>
        <v>4762820.5500000622</v>
      </c>
      <c r="H22" s="22">
        <f t="shared" ca="1" si="1"/>
        <v>1255197545.4700003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4087340.3100000005</v>
      </c>
      <c r="F23" s="21">
        <f t="shared" ca="1" si="2"/>
        <v>156065399.73000002</v>
      </c>
      <c r="G23" s="21">
        <f t="shared" ca="1" si="2"/>
        <v>911706.38</v>
      </c>
      <c r="H23" s="22">
        <f ca="1">+SUM(D23:G23)</f>
        <v>161064446.42000002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171972761.03</v>
      </c>
      <c r="F24" s="21">
        <f t="shared" ca="1" si="2"/>
        <v>6677622.96</v>
      </c>
      <c r="G24" s="21">
        <f t="shared" ca="1" si="2"/>
        <v>1944162.52</v>
      </c>
      <c r="H24" s="22">
        <f ca="1">+SUM(D24:G24)</f>
        <v>180594546.51000002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176023.53000000003</v>
      </c>
      <c r="F25" s="21">
        <f t="shared" ca="1" si="2"/>
        <v>0</v>
      </c>
      <c r="G25" s="21">
        <f t="shared" ca="1" si="2"/>
        <v>14933.06</v>
      </c>
      <c r="H25" s="22">
        <f t="shared" ref="H25:H44" ca="1" si="3">+SUM(D25:G25)</f>
        <v>190956.59000000003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219446740.80534509</v>
      </c>
      <c r="F26" s="21">
        <f t="shared" ca="1" si="2"/>
        <v>15454076.031762002</v>
      </c>
      <c r="G26" s="21">
        <f t="shared" ca="1" si="2"/>
        <v>1017265.1381624734</v>
      </c>
      <c r="H26" s="22">
        <f t="shared" ca="1" si="3"/>
        <v>235918081.97526956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2377637.2599999998</v>
      </c>
      <c r="F27" s="21">
        <f t="shared" ca="1" si="2"/>
        <v>0</v>
      </c>
      <c r="G27" s="21">
        <f t="shared" ca="1" si="2"/>
        <v>1091550.82</v>
      </c>
      <c r="H27" s="22">
        <f t="shared" ca="1" si="3"/>
        <v>3469188.08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15941.21</v>
      </c>
      <c r="H28" s="22">
        <f t="shared" ca="1" si="3"/>
        <v>15941.21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320751334.32999998</v>
      </c>
      <c r="F29" s="21">
        <f t="shared" ca="1" si="2"/>
        <v>14526.620000000003</v>
      </c>
      <c r="G29" s="21">
        <f t="shared" ca="1" si="2"/>
        <v>654421.59999999986</v>
      </c>
      <c r="H29" s="22">
        <f t="shared" ca="1" si="3"/>
        <v>321420282.55000001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113137454.80235504</v>
      </c>
      <c r="F30" s="21">
        <f t="shared" ca="1" si="2"/>
        <v>2270794.8300000019</v>
      </c>
      <c r="G30" s="21">
        <f t="shared" ca="1" si="2"/>
        <v>569108.21999999951</v>
      </c>
      <c r="H30" s="22">
        <f t="shared" ca="1" si="3"/>
        <v>115977357.85235503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84233517.13000001</v>
      </c>
      <c r="F31" s="21">
        <f t="shared" ca="1" si="2"/>
        <v>73236.290062999993</v>
      </c>
      <c r="G31" s="21">
        <f t="shared" ca="1" si="2"/>
        <v>6108889.2400000002</v>
      </c>
      <c r="H31" s="22">
        <f t="shared" ca="1" si="3"/>
        <v>90415642.660062999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596837325.83999991</v>
      </c>
      <c r="F32" s="21">
        <f t="shared" ca="1" si="2"/>
        <v>25363852.130000003</v>
      </c>
      <c r="G32" s="21">
        <f t="shared" ca="1" si="2"/>
        <v>721456.3199999989</v>
      </c>
      <c r="H32" s="22">
        <f t="shared" ca="1" si="3"/>
        <v>622922634.28999996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4136706.1500000032</v>
      </c>
      <c r="F33" s="21">
        <f t="shared" ca="1" si="2"/>
        <v>14836.3</v>
      </c>
      <c r="G33" s="21">
        <f t="shared" ca="1" si="2"/>
        <v>53771.529999999977</v>
      </c>
      <c r="H33" s="22">
        <f t="shared" ca="1" si="3"/>
        <v>4205313.9800000032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17727.309999999998</v>
      </c>
      <c r="F34" s="21">
        <f t="shared" ca="1" si="2"/>
        <v>0</v>
      </c>
      <c r="G34" s="21">
        <f t="shared" ca="1" si="2"/>
        <v>104401.32999999999</v>
      </c>
      <c r="H34" s="22">
        <f t="shared" ca="1" si="3"/>
        <v>122128.63999999998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275281</v>
      </c>
      <c r="F35" s="21">
        <f t="shared" ca="1" si="2"/>
        <v>20579</v>
      </c>
      <c r="G35" s="21">
        <f t="shared" ca="1" si="2"/>
        <v>69988</v>
      </c>
      <c r="H35" s="22">
        <f t="shared" ca="1" si="3"/>
        <v>365848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536116669.58999997</v>
      </c>
      <c r="F37" s="21">
        <f t="shared" ca="1" si="2"/>
        <v>0</v>
      </c>
      <c r="G37" s="21">
        <f t="shared" ca="1" si="2"/>
        <v>520628.27</v>
      </c>
      <c r="H37" s="22">
        <f t="shared" ca="1" si="3"/>
        <v>536637297.85999995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12355972.859999999</v>
      </c>
      <c r="F38" s="21">
        <f t="shared" ca="1" si="2"/>
        <v>0</v>
      </c>
      <c r="G38" s="21">
        <f t="shared" ca="1" si="2"/>
        <v>85144.639999999999</v>
      </c>
      <c r="H38" s="22">
        <f t="shared" ca="1" si="3"/>
        <v>12441117.5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689534354.78999996</v>
      </c>
      <c r="F39" s="21">
        <f t="shared" ca="1" si="4"/>
        <v>6534916.1699999999</v>
      </c>
      <c r="G39" s="21">
        <f t="shared" ca="1" si="4"/>
        <v>779871.43</v>
      </c>
      <c r="H39" s="22">
        <f t="shared" ca="1" si="3"/>
        <v>696849142.38999987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207968.96</v>
      </c>
      <c r="H40" s="22">
        <f t="shared" ca="1" si="3"/>
        <v>207968.96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221981869.13999999</v>
      </c>
      <c r="F41" s="21">
        <f t="shared" ca="1" si="4"/>
        <v>40666398.159999996</v>
      </c>
      <c r="G41" s="21">
        <f t="shared" ca="1" si="4"/>
        <v>827457.23999999953</v>
      </c>
      <c r="H41" s="22">
        <f t="shared" ref="H41" ca="1" si="5">+SUM(D41:G41)</f>
        <v>263475724.53999999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136214.57</v>
      </c>
      <c r="F42" s="21">
        <f t="shared" ca="1" si="4"/>
        <v>0</v>
      </c>
      <c r="G42" s="21">
        <f t="shared" ca="1" si="4"/>
        <v>45089.490000000005</v>
      </c>
      <c r="H42" s="22">
        <f t="shared" ca="1" si="3"/>
        <v>181304.06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2">
        <f t="shared" ca="1" si="3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11100</v>
      </c>
      <c r="H44" s="22">
        <f t="shared" ca="1" si="3"/>
        <v>11100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2">
        <f t="shared" ref="H45:H57" ca="1" si="6">+SUM(D45:G45)</f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2">
        <f t="shared" ca="1" si="6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132745899.31</v>
      </c>
      <c r="F47" s="21">
        <f t="shared" ca="1" si="4"/>
        <v>5433645.0300000003</v>
      </c>
      <c r="G47" s="21">
        <f t="shared" ca="1" si="4"/>
        <v>0</v>
      </c>
      <c r="H47" s="22">
        <f t="shared" ca="1" si="6"/>
        <v>138179544.34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-1121.26</v>
      </c>
      <c r="H48" s="22">
        <f t="shared" ca="1" si="6"/>
        <v>-1121.26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2">
        <f t="shared" ref="H49" ca="1" si="7">+SUM(D49:G49)</f>
        <v>0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2">
        <f t="shared" ref="H50:H52" ca="1" si="8">+SUM(D50:G50)</f>
        <v>0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8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ca="1" si="8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ca="1" si="6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6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G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2">
        <f t="shared" ca="1" si="6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2">
        <f t="shared" ca="1" si="6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2">
        <f t="shared" ca="1" si="6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ref="H58" ca="1" si="10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ref="H59:H72" ca="1" si="11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11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ca="1" si="11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ca="1" si="11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t="shared" ca="1" si="11"/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t="shared" ca="1" si="11"/>
        <v>0</v>
      </c>
    </row>
    <row r="72" spans="1:8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t="shared" ca="1" si="11"/>
        <v>0</v>
      </c>
    </row>
    <row r="73" spans="1:8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  <c r="E73" s="56">
        <f ca="1">SUMIF($C$7:$C$72,"HD",E$7:E$72)</f>
        <v>7674895874.0377007</v>
      </c>
      <c r="F73" s="56">
        <f ca="1">SUMIF($C$7:$C$72,"HD",F$7:F$72)</f>
        <v>597085788.82246089</v>
      </c>
      <c r="G73" s="56">
        <f ca="1">SUMIF($C$7:$C$72,"HD",G$7:G$72)</f>
        <v>430580739.99816543</v>
      </c>
      <c r="H73" s="56">
        <f ca="1">SUMIF($C$7:$C$72,"HD",H$7:H$72)</f>
        <v>8702562402.8583241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ca="1">E73+E74</f>
        <v>7674895874.0377007</v>
      </c>
      <c r="F75" s="56">
        <f ca="1">F73+F74</f>
        <v>597085788.82246089</v>
      </c>
      <c r="G75" s="56">
        <f ca="1">G73+G74</f>
        <v>430580739.99816543</v>
      </c>
      <c r="H75" s="56">
        <f ca="1">H73+H74</f>
        <v>8702562402.8583241</v>
      </c>
    </row>
  </sheetData>
  <mergeCells count="1">
    <mergeCell ref="E2:G2"/>
  </mergeCells>
  <dataValidations count="1">
    <dataValidation type="list" allowBlank="1" showInputMessage="1" showErrorMessage="1" sqref="B2" xr:uid="{DF2988AF-529F-48D8-BD5D-3A42B252305F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8C6F-7F1A-4DDC-9504-27EFB90B1443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333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715</v>
      </c>
      <c r="E5" s="10">
        <v>903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76</v>
      </c>
      <c r="E6" s="7" t="s">
        <v>77</v>
      </c>
      <c r="F6" s="69" t="s">
        <v>334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417771489.52999926</v>
      </c>
      <c r="E8" s="21">
        <f t="shared" ca="1" si="0"/>
        <v>0</v>
      </c>
      <c r="F8" s="22">
        <f t="shared" ca="1" si="1"/>
        <v>417771489.52999926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553656813.64999986</v>
      </c>
      <c r="E9" s="21">
        <f t="shared" ca="1" si="0"/>
        <v>74452545.030000001</v>
      </c>
      <c r="F9" s="22">
        <f t="shared" ca="1" si="1"/>
        <v>628109358.67999983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672231687.10000002</v>
      </c>
      <c r="E10" s="21">
        <f t="shared" ca="1" si="0"/>
        <v>0</v>
      </c>
      <c r="F10" s="22">
        <f t="shared" ca="1" si="1"/>
        <v>672231687.10000002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401170346.17000002</v>
      </c>
      <c r="E11" s="21">
        <f t="shared" ca="1" si="0"/>
        <v>16045.93</v>
      </c>
      <c r="F11" s="22">
        <f t="shared" ca="1" si="1"/>
        <v>401186392.10000002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459305378.59999996</v>
      </c>
      <c r="E13" s="21">
        <f t="shared" ca="1" si="0"/>
        <v>6680649.5206359997</v>
      </c>
      <c r="F13" s="22">
        <f t="shared" ca="1" si="1"/>
        <v>465986028.12063599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922980151.73000002</v>
      </c>
      <c r="E14" s="21">
        <f t="shared" ca="1" si="0"/>
        <v>59219516.740000002</v>
      </c>
      <c r="F14" s="22">
        <f t="shared" ca="1" si="1"/>
        <v>982199668.47000003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1260933.28</v>
      </c>
      <c r="E17" s="21">
        <f t="shared" ca="1" si="0"/>
        <v>0</v>
      </c>
      <c r="F17" s="22">
        <f t="shared" ca="1" si="1"/>
        <v>1260933.28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76906827.219999999</v>
      </c>
      <c r="E20" s="21">
        <f t="shared" ca="1" si="0"/>
        <v>6490170.5099999998</v>
      </c>
      <c r="F20" s="22">
        <f t="shared" ca="1" si="1"/>
        <v>83396997.730000004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493669.92</v>
      </c>
      <c r="E21" s="21">
        <f t="shared" ca="1" si="0"/>
        <v>0</v>
      </c>
      <c r="F21" s="22">
        <f t="shared" ca="1" si="1"/>
        <v>493669.92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1058797747.0800004</v>
      </c>
      <c r="E22" s="21">
        <f t="shared" ca="1" si="0"/>
        <v>191636977.84</v>
      </c>
      <c r="F22" s="22">
        <f t="shared" ca="1" si="1"/>
        <v>1250434724.9200003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4087340.3100000005</v>
      </c>
      <c r="E23" s="21">
        <f t="shared" ca="1" si="2"/>
        <v>156065399.73000002</v>
      </c>
      <c r="F23" s="22">
        <f ca="1">+SUM(D23:E23)</f>
        <v>160152740.04000002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171972761.03</v>
      </c>
      <c r="E24" s="21">
        <f t="shared" ca="1" si="2"/>
        <v>6677622.96</v>
      </c>
      <c r="F24" s="22">
        <f ca="1">+SUM(D24:E24)</f>
        <v>178650383.99000001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176023.53000000003</v>
      </c>
      <c r="E25" s="21">
        <f t="shared" ca="1" si="2"/>
        <v>0</v>
      </c>
      <c r="F25" s="22">
        <f t="shared" ref="F25:F44" ca="1" si="3">+SUM(D25:E25)</f>
        <v>176023.53000000003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219446740.80534509</v>
      </c>
      <c r="E26" s="21">
        <f t="shared" ca="1" si="2"/>
        <v>15454076.031762002</v>
      </c>
      <c r="F26" s="22">
        <f t="shared" ca="1" si="3"/>
        <v>234900816.83710709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2377637.2599999998</v>
      </c>
      <c r="E27" s="21">
        <f t="shared" ca="1" si="2"/>
        <v>0</v>
      </c>
      <c r="F27" s="22">
        <f t="shared" ca="1" si="3"/>
        <v>2377637.2599999998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320751334.32999998</v>
      </c>
      <c r="E29" s="21">
        <f t="shared" ca="1" si="2"/>
        <v>14526.620000000003</v>
      </c>
      <c r="F29" s="22">
        <f t="shared" ca="1" si="3"/>
        <v>320765860.94999999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113137454.80235504</v>
      </c>
      <c r="E30" s="21">
        <f t="shared" ca="1" si="2"/>
        <v>2270794.8300000019</v>
      </c>
      <c r="F30" s="22">
        <f t="shared" ca="1" si="3"/>
        <v>115408249.63235503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84233517.13000001</v>
      </c>
      <c r="E31" s="21">
        <f t="shared" ca="1" si="2"/>
        <v>73236.290062999993</v>
      </c>
      <c r="F31" s="22">
        <f t="shared" ca="1" si="3"/>
        <v>84306753.420063004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596837325.83999991</v>
      </c>
      <c r="E32" s="21">
        <f t="shared" ca="1" si="2"/>
        <v>25363852.130000003</v>
      </c>
      <c r="F32" s="22">
        <f t="shared" ca="1" si="3"/>
        <v>622201177.96999991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4136706.1500000032</v>
      </c>
      <c r="E33" s="21">
        <f t="shared" ca="1" si="2"/>
        <v>14836.3</v>
      </c>
      <c r="F33" s="22">
        <f t="shared" ca="1" si="3"/>
        <v>4151542.450000003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17727.309999999998</v>
      </c>
      <c r="E34" s="21">
        <f t="shared" ca="1" si="2"/>
        <v>0</v>
      </c>
      <c r="F34" s="22">
        <f t="shared" ca="1" si="3"/>
        <v>17727.309999999998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275281</v>
      </c>
      <c r="E35" s="21">
        <f t="shared" ca="1" si="2"/>
        <v>20579</v>
      </c>
      <c r="F35" s="22">
        <f t="shared" ca="1" si="3"/>
        <v>295860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536116669.58999997</v>
      </c>
      <c r="E37" s="21">
        <f t="shared" ca="1" si="2"/>
        <v>0</v>
      </c>
      <c r="F37" s="22">
        <f t="shared" ca="1" si="3"/>
        <v>536116669.58999997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12355972.859999999</v>
      </c>
      <c r="E38" s="21">
        <f t="shared" ca="1" si="2"/>
        <v>0</v>
      </c>
      <c r="F38" s="22">
        <f t="shared" ca="1" si="3"/>
        <v>12355972.859999999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689534354.78999996</v>
      </c>
      <c r="E39" s="21">
        <f t="shared" ca="1" si="4"/>
        <v>6534916.1699999999</v>
      </c>
      <c r="F39" s="22">
        <f t="shared" ca="1" si="3"/>
        <v>696069270.95999992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221981869.13999999</v>
      </c>
      <c r="E41" s="21">
        <f t="shared" ca="1" si="4"/>
        <v>40666398.159999996</v>
      </c>
      <c r="F41" s="22">
        <f t="shared" ref="F41" ca="1" si="5">+SUM(D41:E41)</f>
        <v>262648267.29999998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136214.57</v>
      </c>
      <c r="E42" s="21">
        <f t="shared" ca="1" si="4"/>
        <v>0</v>
      </c>
      <c r="F42" s="22">
        <f t="shared" ca="1" si="3"/>
        <v>136214.57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132745899.31</v>
      </c>
      <c r="E47" s="21">
        <f t="shared" ca="1" si="4"/>
        <v>5433645.0300000003</v>
      </c>
      <c r="F47" s="22">
        <f t="shared" ca="1" si="6"/>
        <v>138179544.34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7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6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2">
        <f t="shared" ca="1" si="6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2">
        <f t="shared" ca="1" si="6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2">
        <f t="shared" ca="1" si="6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2">
        <f t="shared" ref="F58" ca="1" si="10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2">
        <f t="shared" ref="F59:F72" ca="1" si="11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2">
        <f t="shared" ca="1" si="11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2">
        <f t="shared" ca="1" si="11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2">
        <f t="shared" ca="1" si="11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2">
        <f t="shared" ca="1" si="11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2">
        <f t="shared" ca="1" si="11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2">
        <f t="shared" ca="1" si="11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2">
        <f t="shared" ca="1" si="11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2">
        <f t="shared" ca="1" si="11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2">
        <f t="shared" ca="1" si="11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2">
        <f t="shared" ca="1" si="11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2">
        <f t="shared" ca="1" si="11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2">
        <f t="shared" ca="1" si="11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2">
        <f t="shared" ca="1" si="11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7674895874.0377007</v>
      </c>
      <c r="E73" s="56">
        <f ca="1">SUMIF($C$7:$C$72,"HD",E$7:E$72)</f>
        <v>597085788.82246089</v>
      </c>
      <c r="F73" s="56">
        <f ca="1">SUMIF($C$7:$C$72,"HD",F$7:F$72)</f>
        <v>8271981662.8601599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7674895874.0377007</v>
      </c>
      <c r="E75" s="56">
        <f ca="1">E73+E74</f>
        <v>597085788.82246089</v>
      </c>
      <c r="F75" s="56">
        <f ca="1">F73+F74</f>
        <v>8271981662.8601599</v>
      </c>
    </row>
  </sheetData>
  <mergeCells count="1">
    <mergeCell ref="E2:G2"/>
  </mergeCells>
  <dataValidations count="1">
    <dataValidation type="list" allowBlank="1" showInputMessage="1" showErrorMessage="1" sqref="B2" xr:uid="{1B0BFBD5-30C5-4740-B31D-3A539203F41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D78A6-6136-4D68-AF6E-CE5C78B5BD27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728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1160740.7199999988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951003.05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40862190.259999998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207123085.09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1996783.76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252093802.88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252093802.88</v>
      </c>
    </row>
  </sheetData>
  <mergeCells count="1">
    <mergeCell ref="E2:G2"/>
  </mergeCells>
  <dataValidations count="1">
    <dataValidation type="list" allowBlank="1" showInputMessage="1" showErrorMessage="1" sqref="B2" xr:uid="{946844B2-28DA-4360-A337-6226411A5D9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12C8-9403-47C8-993A-53F2B176B8A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336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735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82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86433569.719999999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ca="1">IFERROR(INDIRECT("'"&amp;$B$2&amp;"'!"&amp;ADDRESS(MATCH($B57,INDIRECT("'"&amp;$B$2&amp;"'!$B$1:$B$1095"),0),MATCH(D$5,INDIRECT("'"&amp;$B$2&amp;"'!5:5"),0))),0)</f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ca="1">IFERROR(INDIRECT("'"&amp;$B$2&amp;"'!"&amp;ADDRESS(MATCH($B58,INDIRECT("'"&amp;$B$2&amp;"'!$B$1:$B$1095"),0),MATCH(D$5,INDIRECT("'"&amp;$B$2&amp;"'!5:5"),0))),0)</f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86433569.719999999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86433569.719999999</v>
      </c>
    </row>
  </sheetData>
  <mergeCells count="1">
    <mergeCell ref="E2:G2"/>
  </mergeCells>
  <dataValidations count="1">
    <dataValidation type="list" allowBlank="1" showInputMessage="1" showErrorMessage="1" sqref="B2" xr:uid="{010E6181-55E6-4FBE-81DD-274C59B69029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C1CD-294C-40BD-AD97-239F84D2AB8B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8" width="15.6640625" style="3" customWidth="1"/>
    <col min="19" max="16384" width="9.109375" style="3"/>
  </cols>
  <sheetData>
    <row r="1" spans="1:18" ht="15" customHeight="1" x14ac:dyDescent="0.3">
      <c r="A1" s="1" t="s">
        <v>0</v>
      </c>
      <c r="B1" s="2"/>
      <c r="C1" s="2"/>
    </row>
    <row r="2" spans="1:18" ht="15" customHeight="1" x14ac:dyDescent="0.3">
      <c r="A2" s="1" t="s">
        <v>337</v>
      </c>
      <c r="B2" s="68" t="s">
        <v>8</v>
      </c>
      <c r="C2" s="2"/>
      <c r="E2" s="81" t="s">
        <v>1</v>
      </c>
      <c r="F2" s="82"/>
      <c r="G2" s="83"/>
      <c r="H2" s="5"/>
    </row>
    <row r="3" spans="1:18" ht="15" customHeight="1" x14ac:dyDescent="0.3">
      <c r="A3" s="4" t="s">
        <v>354</v>
      </c>
      <c r="B3" s="2"/>
      <c r="C3" s="2"/>
    </row>
    <row r="4" spans="1:18" ht="22.5" customHeight="1" x14ac:dyDescent="0.25"/>
    <row r="5" spans="1:18" ht="22.5" customHeight="1" x14ac:dyDescent="0.25">
      <c r="D5" s="10">
        <v>719</v>
      </c>
      <c r="E5" s="10">
        <v>720</v>
      </c>
      <c r="F5" s="10">
        <v>721</v>
      </c>
      <c r="G5" s="10">
        <v>722</v>
      </c>
      <c r="H5" s="10">
        <v>725</v>
      </c>
      <c r="I5" s="10">
        <v>726</v>
      </c>
      <c r="J5" s="10">
        <v>730</v>
      </c>
      <c r="K5" s="10">
        <v>731</v>
      </c>
      <c r="L5" s="10">
        <v>732</v>
      </c>
      <c r="M5" s="10">
        <v>733</v>
      </c>
      <c r="N5" s="10">
        <v>734</v>
      </c>
      <c r="O5" s="10">
        <v>769</v>
      </c>
      <c r="P5" s="10">
        <v>770</v>
      </c>
      <c r="Q5" s="10">
        <v>771</v>
      </c>
      <c r="R5" s="69"/>
    </row>
    <row r="6" spans="1:18" ht="79.5" customHeight="1" x14ac:dyDescent="0.25">
      <c r="A6" s="63" t="s">
        <v>142</v>
      </c>
      <c r="B6" s="63" t="s">
        <v>143</v>
      </c>
      <c r="C6" s="63" t="s">
        <v>144</v>
      </c>
      <c r="D6" s="7" t="s">
        <v>84</v>
      </c>
      <c r="E6" s="7" t="s">
        <v>85</v>
      </c>
      <c r="F6" s="7" t="s">
        <v>86</v>
      </c>
      <c r="G6" s="7" t="s">
        <v>87</v>
      </c>
      <c r="H6" s="7" t="s">
        <v>88</v>
      </c>
      <c r="I6" s="7" t="s">
        <v>89</v>
      </c>
      <c r="J6" s="7" t="s">
        <v>90</v>
      </c>
      <c r="K6" s="7" t="s">
        <v>91</v>
      </c>
      <c r="L6" s="7" t="s">
        <v>92</v>
      </c>
      <c r="M6" s="7" t="s">
        <v>93</v>
      </c>
      <c r="N6" s="7" t="s">
        <v>94</v>
      </c>
      <c r="O6" s="7" t="s">
        <v>95</v>
      </c>
      <c r="P6" s="7" t="s">
        <v>96</v>
      </c>
      <c r="Q6" s="7" t="s">
        <v>338</v>
      </c>
      <c r="R6" s="69" t="s">
        <v>339</v>
      </c>
    </row>
    <row r="7" spans="1:1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Q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7402230.4199999999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1">
        <f t="shared" ca="1" si="0"/>
        <v>2119302.91</v>
      </c>
      <c r="N7" s="21">
        <f t="shared" ca="1" si="0"/>
        <v>0</v>
      </c>
      <c r="O7" s="21">
        <f t="shared" ca="1" si="0"/>
        <v>0</v>
      </c>
      <c r="P7" s="21">
        <f t="shared" ca="1" si="0"/>
        <v>0</v>
      </c>
      <c r="Q7" s="21">
        <f t="shared" ca="1" si="0"/>
        <v>0</v>
      </c>
      <c r="R7" s="22">
        <f ca="1">+SUM(D7:Q7)</f>
        <v>9521533.3300000001</v>
      </c>
    </row>
    <row r="8" spans="1:1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3153375.6400000006</v>
      </c>
      <c r="E8" s="21">
        <f t="shared" ca="1" si="0"/>
        <v>131485744.84999999</v>
      </c>
      <c r="F8" s="21">
        <f t="shared" ca="1" si="0"/>
        <v>2967.519999999553</v>
      </c>
      <c r="G8" s="21">
        <f t="shared" ca="1" si="0"/>
        <v>0</v>
      </c>
      <c r="H8" s="21">
        <f t="shared" ca="1" si="0"/>
        <v>0</v>
      </c>
      <c r="I8" s="21">
        <f t="shared" ca="1" si="0"/>
        <v>989493.96999999881</v>
      </c>
      <c r="J8" s="21">
        <f t="shared" ca="1" si="0"/>
        <v>0</v>
      </c>
      <c r="K8" s="21">
        <f t="shared" ca="1" si="0"/>
        <v>4630.5300000001444</v>
      </c>
      <c r="L8" s="21">
        <f t="shared" ca="1" si="0"/>
        <v>0</v>
      </c>
      <c r="M8" s="21">
        <f t="shared" ca="1" si="0"/>
        <v>38574271.280000001</v>
      </c>
      <c r="N8" s="21">
        <f t="shared" ca="1" si="0"/>
        <v>0</v>
      </c>
      <c r="O8" s="21">
        <f t="shared" ca="1" si="0"/>
        <v>0</v>
      </c>
      <c r="P8" s="21">
        <f t="shared" ca="1" si="0"/>
        <v>0</v>
      </c>
      <c r="Q8" s="21">
        <f t="shared" ca="1" si="0"/>
        <v>996536.79999999702</v>
      </c>
      <c r="R8" s="22">
        <f t="shared" ref="R8:R18" ca="1" si="1">+SUM(D8:Q8)</f>
        <v>175207020.59000003</v>
      </c>
    </row>
    <row r="9" spans="1:1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562162.81999999995</v>
      </c>
      <c r="E9" s="21">
        <f t="shared" ca="1" si="0"/>
        <v>43696223.649999902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22408.309999999998</v>
      </c>
      <c r="J9" s="21">
        <f t="shared" ca="1" si="0"/>
        <v>6099762.1899999995</v>
      </c>
      <c r="K9" s="21">
        <f t="shared" ca="1" si="0"/>
        <v>0</v>
      </c>
      <c r="L9" s="21">
        <f t="shared" ca="1" si="0"/>
        <v>0</v>
      </c>
      <c r="M9" s="21">
        <f t="shared" ca="1" si="0"/>
        <v>74275463.590000004</v>
      </c>
      <c r="N9" s="21">
        <f t="shared" ca="1" si="0"/>
        <v>0</v>
      </c>
      <c r="O9" s="21">
        <f t="shared" ca="1" si="0"/>
        <v>0</v>
      </c>
      <c r="P9" s="21">
        <f t="shared" ca="1" si="0"/>
        <v>0</v>
      </c>
      <c r="Q9" s="21">
        <f t="shared" ca="1" si="0"/>
        <v>19566394.579999998</v>
      </c>
      <c r="R9" s="22">
        <f t="shared" ca="1" si="1"/>
        <v>144222415.13999993</v>
      </c>
    </row>
    <row r="10" spans="1:1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21649900.57</v>
      </c>
      <c r="E10" s="21">
        <f t="shared" ca="1" si="0"/>
        <v>278845686.33000702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1219986.1399999999</v>
      </c>
      <c r="J10" s="21">
        <f t="shared" ca="1" si="0"/>
        <v>20723734.75</v>
      </c>
      <c r="K10" s="21">
        <f t="shared" ca="1" si="0"/>
        <v>103815.84</v>
      </c>
      <c r="L10" s="21">
        <f t="shared" ca="1" si="0"/>
        <v>0</v>
      </c>
      <c r="M10" s="21">
        <f t="shared" ca="1" si="0"/>
        <v>48485356.829999998</v>
      </c>
      <c r="N10" s="21">
        <f t="shared" ca="1" si="0"/>
        <v>0</v>
      </c>
      <c r="O10" s="21">
        <f t="shared" ca="1" si="0"/>
        <v>0</v>
      </c>
      <c r="P10" s="21">
        <f t="shared" ca="1" si="0"/>
        <v>0</v>
      </c>
      <c r="Q10" s="21">
        <f t="shared" ca="1" si="0"/>
        <v>86046.44</v>
      </c>
      <c r="R10" s="22">
        <f t="shared" ca="1" si="1"/>
        <v>371114526.90000695</v>
      </c>
    </row>
    <row r="11" spans="1:1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116809.49</v>
      </c>
      <c r="E11" s="21">
        <f t="shared" ca="1" si="0"/>
        <v>6766440.6100000003</v>
      </c>
      <c r="F11" s="21">
        <f t="shared" ca="1" si="0"/>
        <v>502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1634133.27</v>
      </c>
      <c r="K11" s="21">
        <f t="shared" ca="1" si="0"/>
        <v>0</v>
      </c>
      <c r="L11" s="21">
        <f t="shared" ca="1" si="0"/>
        <v>0</v>
      </c>
      <c r="M11" s="21">
        <f t="shared" ca="1" si="0"/>
        <v>7824.5</v>
      </c>
      <c r="N11" s="21">
        <f t="shared" ca="1" si="0"/>
        <v>0</v>
      </c>
      <c r="O11" s="21">
        <f t="shared" ca="1" si="0"/>
        <v>0</v>
      </c>
      <c r="P11" s="21">
        <f t="shared" ca="1" si="0"/>
        <v>0</v>
      </c>
      <c r="Q11" s="21">
        <f t="shared" ca="1" si="0"/>
        <v>0</v>
      </c>
      <c r="R11" s="22">
        <f t="shared" ca="1" si="1"/>
        <v>8525709.870000001</v>
      </c>
    </row>
    <row r="12" spans="1:1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1">
        <f t="shared" ca="1" si="0"/>
        <v>0</v>
      </c>
      <c r="N12" s="21">
        <f t="shared" ca="1" si="0"/>
        <v>0</v>
      </c>
      <c r="O12" s="21">
        <f t="shared" ca="1" si="0"/>
        <v>0</v>
      </c>
      <c r="P12" s="21">
        <f t="shared" ca="1" si="0"/>
        <v>0</v>
      </c>
      <c r="Q12" s="21">
        <f t="shared" ca="1" si="0"/>
        <v>0</v>
      </c>
      <c r="R12" s="22">
        <f t="shared" ca="1" si="1"/>
        <v>0</v>
      </c>
    </row>
    <row r="13" spans="1:1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5130.6400000000003</v>
      </c>
      <c r="E13" s="21">
        <f t="shared" ca="1" si="0"/>
        <v>204461.34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1401.86</v>
      </c>
      <c r="J13" s="21">
        <f t="shared" ca="1" si="0"/>
        <v>1517013.67</v>
      </c>
      <c r="K13" s="21">
        <f t="shared" ca="1" si="0"/>
        <v>36257.14</v>
      </c>
      <c r="L13" s="21">
        <f t="shared" ca="1" si="0"/>
        <v>0</v>
      </c>
      <c r="M13" s="21">
        <f t="shared" ca="1" si="0"/>
        <v>0</v>
      </c>
      <c r="N13" s="21">
        <f t="shared" ca="1" si="0"/>
        <v>0</v>
      </c>
      <c r="O13" s="21">
        <f t="shared" ca="1" si="0"/>
        <v>0</v>
      </c>
      <c r="P13" s="21">
        <f t="shared" ca="1" si="0"/>
        <v>0</v>
      </c>
      <c r="Q13" s="21">
        <f t="shared" ca="1" si="0"/>
        <v>0</v>
      </c>
      <c r="R13" s="22">
        <f t="shared" ca="1" si="1"/>
        <v>1764264.65</v>
      </c>
    </row>
    <row r="14" spans="1:1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4136196.31</v>
      </c>
      <c r="E14" s="21">
        <f t="shared" ca="1" si="0"/>
        <v>8784371.8599999975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16119.01</v>
      </c>
      <c r="J14" s="21">
        <f t="shared" ca="1" si="0"/>
        <v>4229094.07</v>
      </c>
      <c r="K14" s="21">
        <f t="shared" ca="1" si="0"/>
        <v>0</v>
      </c>
      <c r="L14" s="21">
        <f t="shared" ca="1" si="0"/>
        <v>0</v>
      </c>
      <c r="M14" s="21">
        <f t="shared" ca="1" si="0"/>
        <v>908227.01</v>
      </c>
      <c r="N14" s="21">
        <f t="shared" ca="1" si="0"/>
        <v>0</v>
      </c>
      <c r="O14" s="21">
        <f t="shared" ca="1" si="0"/>
        <v>0</v>
      </c>
      <c r="P14" s="21">
        <f t="shared" ca="1" si="0"/>
        <v>0</v>
      </c>
      <c r="Q14" s="21">
        <f t="shared" ca="1" si="0"/>
        <v>0</v>
      </c>
      <c r="R14" s="22">
        <f t="shared" ca="1" si="1"/>
        <v>18074008.260000002</v>
      </c>
    </row>
    <row r="15" spans="1:1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1">
        <f t="shared" ca="1" si="0"/>
        <v>0</v>
      </c>
      <c r="N15" s="21">
        <f t="shared" ca="1" si="0"/>
        <v>0</v>
      </c>
      <c r="O15" s="21">
        <f t="shared" ca="1" si="0"/>
        <v>0</v>
      </c>
      <c r="P15" s="21">
        <f t="shared" ca="1" si="0"/>
        <v>0</v>
      </c>
      <c r="Q15" s="21">
        <f t="shared" ca="1" si="0"/>
        <v>0</v>
      </c>
      <c r="R15" s="22">
        <f t="shared" ca="1" si="1"/>
        <v>0</v>
      </c>
    </row>
    <row r="16" spans="1:1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1">
        <f t="shared" ca="1" si="0"/>
        <v>0</v>
      </c>
      <c r="N16" s="21">
        <f t="shared" ca="1" si="0"/>
        <v>0</v>
      </c>
      <c r="O16" s="21">
        <f t="shared" ca="1" si="0"/>
        <v>0</v>
      </c>
      <c r="P16" s="21">
        <f t="shared" ca="1" si="0"/>
        <v>0</v>
      </c>
      <c r="Q16" s="21">
        <f t="shared" ca="1" si="0"/>
        <v>0</v>
      </c>
      <c r="R16" s="22">
        <f t="shared" ca="1" si="1"/>
        <v>0</v>
      </c>
    </row>
    <row r="17" spans="1:1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334322</v>
      </c>
      <c r="E17" s="21">
        <f t="shared" ca="1" si="0"/>
        <v>-51931.41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100027.45</v>
      </c>
      <c r="J17" s="21">
        <f t="shared" ca="1" si="0"/>
        <v>0</v>
      </c>
      <c r="K17" s="21">
        <f t="shared" ca="1" si="0"/>
        <v>905</v>
      </c>
      <c r="L17" s="21">
        <f t="shared" ca="1" si="0"/>
        <v>0</v>
      </c>
      <c r="M17" s="21">
        <f t="shared" ca="1" si="0"/>
        <v>863978.32</v>
      </c>
      <c r="N17" s="21">
        <f t="shared" ca="1" si="0"/>
        <v>52500</v>
      </c>
      <c r="O17" s="21">
        <f t="shared" ca="1" si="0"/>
        <v>0</v>
      </c>
      <c r="P17" s="21">
        <f t="shared" ca="1" si="0"/>
        <v>0</v>
      </c>
      <c r="Q17" s="21">
        <f t="shared" ca="1" si="0"/>
        <v>153332</v>
      </c>
      <c r="R17" s="22">
        <f t="shared" ca="1" si="1"/>
        <v>1453133.3599999999</v>
      </c>
    </row>
    <row r="18" spans="1:1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22631.08</v>
      </c>
      <c r="E18" s="21">
        <f t="shared" ca="1" si="0"/>
        <v>45533.104700000004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1495475.55</v>
      </c>
      <c r="K18" s="21">
        <f t="shared" ca="1" si="0"/>
        <v>0</v>
      </c>
      <c r="L18" s="21">
        <f t="shared" ca="1" si="0"/>
        <v>0</v>
      </c>
      <c r="M18" s="21">
        <f t="shared" ca="1" si="0"/>
        <v>28571.43</v>
      </c>
      <c r="N18" s="21">
        <f t="shared" ca="1" si="0"/>
        <v>0</v>
      </c>
      <c r="O18" s="21">
        <f t="shared" ca="1" si="0"/>
        <v>0</v>
      </c>
      <c r="P18" s="21">
        <f t="shared" ca="1" si="0"/>
        <v>0</v>
      </c>
      <c r="Q18" s="21">
        <f t="shared" ca="1" si="0"/>
        <v>0</v>
      </c>
      <c r="R18" s="22">
        <f t="shared" ca="1" si="1"/>
        <v>1592211.1647000001</v>
      </c>
    </row>
    <row r="19" spans="1:1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1">
        <f t="shared" ca="1" si="0"/>
        <v>0</v>
      </c>
      <c r="N19" s="21">
        <f t="shared" ca="1" si="0"/>
        <v>0</v>
      </c>
      <c r="O19" s="21">
        <f t="shared" ca="1" si="0"/>
        <v>0</v>
      </c>
      <c r="P19" s="21">
        <f t="shared" ca="1" si="0"/>
        <v>0</v>
      </c>
      <c r="Q19" s="21">
        <f t="shared" ca="1" si="0"/>
        <v>0</v>
      </c>
      <c r="R19" s="22">
        <f t="shared" ref="R19:R40" ca="1" si="2">+SUM(D19:Q19)</f>
        <v>0</v>
      </c>
    </row>
    <row r="20" spans="1:1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428083.81</v>
      </c>
      <c r="E20" s="21">
        <f t="shared" ca="1" si="0"/>
        <v>1830122.23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1775483.81</v>
      </c>
      <c r="K20" s="21">
        <f t="shared" ca="1" si="0"/>
        <v>0</v>
      </c>
      <c r="L20" s="21">
        <f t="shared" ca="1" si="0"/>
        <v>0</v>
      </c>
      <c r="M20" s="21">
        <f t="shared" ca="1" si="0"/>
        <v>1667.5</v>
      </c>
      <c r="N20" s="21">
        <f t="shared" ca="1" si="0"/>
        <v>0</v>
      </c>
      <c r="O20" s="21">
        <f t="shared" ca="1" si="0"/>
        <v>0</v>
      </c>
      <c r="P20" s="21">
        <f t="shared" ca="1" si="0"/>
        <v>0</v>
      </c>
      <c r="Q20" s="21">
        <f t="shared" ca="1" si="0"/>
        <v>0</v>
      </c>
      <c r="R20" s="22">
        <f t="shared" ca="1" si="2"/>
        <v>4035357.35</v>
      </c>
    </row>
    <row r="21" spans="1:1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806529.07</v>
      </c>
      <c r="E21" s="21">
        <f t="shared" ca="1" si="0"/>
        <v>590862.65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3000</v>
      </c>
      <c r="L21" s="21">
        <f t="shared" ca="1" si="0"/>
        <v>0</v>
      </c>
      <c r="M21" s="21">
        <f t="shared" ca="1" si="0"/>
        <v>0</v>
      </c>
      <c r="N21" s="21">
        <f t="shared" ca="1" si="0"/>
        <v>0</v>
      </c>
      <c r="O21" s="21">
        <f t="shared" ca="1" si="0"/>
        <v>0</v>
      </c>
      <c r="P21" s="21">
        <f t="shared" ca="1" si="0"/>
        <v>0</v>
      </c>
      <c r="Q21" s="21">
        <f t="shared" ca="1" si="0"/>
        <v>0</v>
      </c>
      <c r="R21" s="22">
        <f t="shared" ca="1" si="2"/>
        <v>1400391.72</v>
      </c>
    </row>
    <row r="22" spans="1:1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181884949.11000001</v>
      </c>
      <c r="E22" s="21">
        <f t="shared" ca="1" si="0"/>
        <v>408181199.35000002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15666754.27</v>
      </c>
      <c r="J22" s="21">
        <f t="shared" ca="1" si="0"/>
        <v>27482204.520000007</v>
      </c>
      <c r="K22" s="21">
        <f t="shared" ca="1" si="0"/>
        <v>7736.79</v>
      </c>
      <c r="L22" s="21">
        <f t="shared" ca="1" si="0"/>
        <v>0</v>
      </c>
      <c r="M22" s="21">
        <f t="shared" ca="1" si="0"/>
        <v>16212929.609999999</v>
      </c>
      <c r="N22" s="21">
        <f t="shared" ca="1" si="0"/>
        <v>21238095.239999998</v>
      </c>
      <c r="O22" s="21">
        <f t="shared" ca="1" si="0"/>
        <v>0</v>
      </c>
      <c r="P22" s="21">
        <f t="shared" ca="1" si="0"/>
        <v>0</v>
      </c>
      <c r="Q22" s="21">
        <f t="shared" ca="1" si="0"/>
        <v>0</v>
      </c>
      <c r="R22" s="22">
        <f t="shared" ca="1" si="2"/>
        <v>670673868.88999999</v>
      </c>
    </row>
    <row r="23" spans="1:1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Q38" ca="1" si="3">IFERROR(INDIRECT("'"&amp;$B$2&amp;"'!"&amp;ADDRESS(MATCH($B23,INDIRECT("'"&amp;$B$2&amp;"'!$B$1:$B$1095"),0),MATCH(D$5,INDIRECT("'"&amp;$B$2&amp;"'!5:5"),0))),0)</f>
        <v>2904033.1299999994</v>
      </c>
      <c r="E23" s="21">
        <f t="shared" ca="1" si="3"/>
        <v>16009544.73</v>
      </c>
      <c r="F23" s="21">
        <f t="shared" ca="1" si="3"/>
        <v>0</v>
      </c>
      <c r="G23" s="21">
        <f t="shared" ca="1" si="3"/>
        <v>0</v>
      </c>
      <c r="H23" s="21">
        <f t="shared" ca="1" si="3"/>
        <v>0</v>
      </c>
      <c r="I23" s="21">
        <f t="shared" ca="1" si="3"/>
        <v>0</v>
      </c>
      <c r="J23" s="21">
        <f t="shared" ca="1" si="3"/>
        <v>0</v>
      </c>
      <c r="K23" s="21">
        <f t="shared" ca="1" si="3"/>
        <v>0</v>
      </c>
      <c r="L23" s="21">
        <f t="shared" ca="1" si="3"/>
        <v>0</v>
      </c>
      <c r="M23" s="21">
        <f t="shared" ca="1" si="3"/>
        <v>174292.91</v>
      </c>
      <c r="N23" s="21">
        <f t="shared" ca="1" si="3"/>
        <v>0</v>
      </c>
      <c r="O23" s="21">
        <f t="shared" ca="1" si="3"/>
        <v>0</v>
      </c>
      <c r="P23" s="21">
        <f t="shared" ca="1" si="3"/>
        <v>0</v>
      </c>
      <c r="Q23" s="21">
        <f t="shared" ca="1" si="3"/>
        <v>0</v>
      </c>
      <c r="R23" s="22">
        <f t="shared" ca="1" si="2"/>
        <v>19087870.77</v>
      </c>
    </row>
    <row r="24" spans="1:1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3"/>
        <v>3015058.39</v>
      </c>
      <c r="E24" s="21">
        <f t="shared" ca="1" si="3"/>
        <v>18029699.960000001</v>
      </c>
      <c r="F24" s="21">
        <f t="shared" ca="1" si="3"/>
        <v>0</v>
      </c>
      <c r="G24" s="21">
        <f t="shared" ca="1" si="3"/>
        <v>0</v>
      </c>
      <c r="H24" s="21">
        <f t="shared" ca="1" si="3"/>
        <v>0</v>
      </c>
      <c r="I24" s="21">
        <f t="shared" ca="1" si="3"/>
        <v>246353.48</v>
      </c>
      <c r="J24" s="21">
        <f t="shared" ca="1" si="3"/>
        <v>2102945.9147024499</v>
      </c>
      <c r="K24" s="21">
        <f t="shared" ca="1" si="3"/>
        <v>0</v>
      </c>
      <c r="L24" s="21">
        <f t="shared" ca="1" si="3"/>
        <v>0</v>
      </c>
      <c r="M24" s="21">
        <f t="shared" ca="1" si="3"/>
        <v>303144.65999999997</v>
      </c>
      <c r="N24" s="21">
        <f t="shared" ca="1" si="3"/>
        <v>26190.48</v>
      </c>
      <c r="O24" s="21">
        <f t="shared" ca="1" si="3"/>
        <v>0</v>
      </c>
      <c r="P24" s="21">
        <f t="shared" ca="1" si="3"/>
        <v>0</v>
      </c>
      <c r="Q24" s="21">
        <f t="shared" ca="1" si="3"/>
        <v>0</v>
      </c>
      <c r="R24" s="22">
        <f t="shared" ca="1" si="2"/>
        <v>23723392.884702452</v>
      </c>
    </row>
    <row r="25" spans="1:1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3"/>
        <v>299.99</v>
      </c>
      <c r="E25" s="21">
        <f t="shared" ca="1" si="3"/>
        <v>-319.97000000000003</v>
      </c>
      <c r="F25" s="21">
        <f t="shared" ca="1" si="3"/>
        <v>0</v>
      </c>
      <c r="G25" s="21">
        <f t="shared" ca="1" si="3"/>
        <v>0</v>
      </c>
      <c r="H25" s="21">
        <f t="shared" ca="1" si="3"/>
        <v>0</v>
      </c>
      <c r="I25" s="21">
        <f t="shared" ca="1" si="3"/>
        <v>0</v>
      </c>
      <c r="J25" s="21">
        <f t="shared" ca="1" si="3"/>
        <v>0</v>
      </c>
      <c r="K25" s="21">
        <f t="shared" ca="1" si="3"/>
        <v>0</v>
      </c>
      <c r="L25" s="21">
        <f t="shared" ca="1" si="3"/>
        <v>0</v>
      </c>
      <c r="M25" s="21">
        <f t="shared" ca="1" si="3"/>
        <v>0</v>
      </c>
      <c r="N25" s="21">
        <f t="shared" ca="1" si="3"/>
        <v>0</v>
      </c>
      <c r="O25" s="21">
        <f t="shared" ca="1" si="3"/>
        <v>0</v>
      </c>
      <c r="P25" s="21">
        <f t="shared" ca="1" si="3"/>
        <v>0</v>
      </c>
      <c r="Q25" s="21">
        <f t="shared" ca="1" si="3"/>
        <v>0</v>
      </c>
      <c r="R25" s="22">
        <f t="shared" ca="1" si="2"/>
        <v>-19.980000000000018</v>
      </c>
    </row>
    <row r="26" spans="1:1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3"/>
        <v>135351.53707200001</v>
      </c>
      <c r="E26" s="21">
        <f t="shared" ca="1" si="3"/>
        <v>5244284.9758086856</v>
      </c>
      <c r="F26" s="21">
        <f t="shared" ca="1" si="3"/>
        <v>0</v>
      </c>
      <c r="G26" s="21">
        <f t="shared" ca="1" si="3"/>
        <v>0</v>
      </c>
      <c r="H26" s="21">
        <f t="shared" ca="1" si="3"/>
        <v>0</v>
      </c>
      <c r="I26" s="21">
        <f t="shared" ca="1" si="3"/>
        <v>0</v>
      </c>
      <c r="J26" s="21">
        <f t="shared" ca="1" si="3"/>
        <v>1544093.09</v>
      </c>
      <c r="K26" s="21">
        <f t="shared" ca="1" si="3"/>
        <v>0</v>
      </c>
      <c r="L26" s="21">
        <f t="shared" ca="1" si="3"/>
        <v>0</v>
      </c>
      <c r="M26" s="21">
        <f t="shared" ca="1" si="3"/>
        <v>28500</v>
      </c>
      <c r="N26" s="21">
        <f t="shared" ca="1" si="3"/>
        <v>0</v>
      </c>
      <c r="O26" s="21">
        <f t="shared" ca="1" si="3"/>
        <v>0</v>
      </c>
      <c r="P26" s="21">
        <f t="shared" ca="1" si="3"/>
        <v>0</v>
      </c>
      <c r="Q26" s="21">
        <f t="shared" ca="1" si="3"/>
        <v>0</v>
      </c>
      <c r="R26" s="22">
        <f t="shared" ca="1" si="2"/>
        <v>6952229.6028806856</v>
      </c>
    </row>
    <row r="27" spans="1:1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3"/>
        <v>13369.95</v>
      </c>
      <c r="E27" s="21">
        <f t="shared" ca="1" si="3"/>
        <v>6840.82</v>
      </c>
      <c r="F27" s="21">
        <f t="shared" ca="1" si="3"/>
        <v>0</v>
      </c>
      <c r="G27" s="21">
        <f t="shared" ca="1" si="3"/>
        <v>0</v>
      </c>
      <c r="H27" s="21">
        <f t="shared" ca="1" si="3"/>
        <v>0</v>
      </c>
      <c r="I27" s="21">
        <f t="shared" ca="1" si="3"/>
        <v>0</v>
      </c>
      <c r="J27" s="21">
        <f t="shared" ca="1" si="3"/>
        <v>0</v>
      </c>
      <c r="K27" s="21">
        <f t="shared" ca="1" si="3"/>
        <v>0</v>
      </c>
      <c r="L27" s="21">
        <f t="shared" ca="1" si="3"/>
        <v>0</v>
      </c>
      <c r="M27" s="21">
        <f t="shared" ca="1" si="3"/>
        <v>235498.73</v>
      </c>
      <c r="N27" s="21">
        <f t="shared" ca="1" si="3"/>
        <v>0</v>
      </c>
      <c r="O27" s="21">
        <f t="shared" ca="1" si="3"/>
        <v>0</v>
      </c>
      <c r="P27" s="21">
        <f t="shared" ca="1" si="3"/>
        <v>0</v>
      </c>
      <c r="Q27" s="21">
        <f t="shared" ca="1" si="3"/>
        <v>0</v>
      </c>
      <c r="R27" s="22">
        <f t="shared" ca="1" si="2"/>
        <v>255709.5</v>
      </c>
    </row>
    <row r="28" spans="1:1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3"/>
        <v>106181.82</v>
      </c>
      <c r="E28" s="21">
        <f t="shared" ca="1" si="3"/>
        <v>3851759.9</v>
      </c>
      <c r="F28" s="21">
        <f t="shared" ca="1" si="3"/>
        <v>0</v>
      </c>
      <c r="G28" s="21">
        <f t="shared" ca="1" si="3"/>
        <v>0</v>
      </c>
      <c r="H28" s="21">
        <f t="shared" ca="1" si="3"/>
        <v>0</v>
      </c>
      <c r="I28" s="21">
        <f t="shared" ca="1" si="3"/>
        <v>0</v>
      </c>
      <c r="J28" s="21">
        <f t="shared" ca="1" si="3"/>
        <v>1319385.95</v>
      </c>
      <c r="K28" s="21">
        <f t="shared" ca="1" si="3"/>
        <v>0</v>
      </c>
      <c r="L28" s="21">
        <f t="shared" ca="1" si="3"/>
        <v>0</v>
      </c>
      <c r="M28" s="21">
        <f t="shared" ca="1" si="3"/>
        <v>74318.100000000006</v>
      </c>
      <c r="N28" s="21">
        <f t="shared" ca="1" si="3"/>
        <v>0</v>
      </c>
      <c r="O28" s="21">
        <f t="shared" ca="1" si="3"/>
        <v>0</v>
      </c>
      <c r="P28" s="21">
        <f t="shared" ca="1" si="3"/>
        <v>0</v>
      </c>
      <c r="Q28" s="21">
        <f t="shared" ca="1" si="3"/>
        <v>0</v>
      </c>
      <c r="R28" s="22">
        <f t="shared" ca="1" si="2"/>
        <v>5351645.7699999996</v>
      </c>
    </row>
    <row r="29" spans="1:1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3"/>
        <v>200713.36</v>
      </c>
      <c r="E29" s="21">
        <f t="shared" ca="1" si="3"/>
        <v>20590663.730000004</v>
      </c>
      <c r="F29" s="21">
        <f t="shared" ca="1" si="3"/>
        <v>0</v>
      </c>
      <c r="G29" s="21">
        <f t="shared" ca="1" si="3"/>
        <v>0</v>
      </c>
      <c r="H29" s="21">
        <f t="shared" ca="1" si="3"/>
        <v>0</v>
      </c>
      <c r="I29" s="21">
        <f t="shared" ca="1" si="3"/>
        <v>0</v>
      </c>
      <c r="J29" s="21">
        <f t="shared" ca="1" si="3"/>
        <v>2513629.86</v>
      </c>
      <c r="K29" s="21">
        <f t="shared" ca="1" si="3"/>
        <v>100</v>
      </c>
      <c r="L29" s="21">
        <f t="shared" ca="1" si="3"/>
        <v>0</v>
      </c>
      <c r="M29" s="21">
        <f t="shared" ca="1" si="3"/>
        <v>0</v>
      </c>
      <c r="N29" s="21">
        <f t="shared" ca="1" si="3"/>
        <v>2247</v>
      </c>
      <c r="O29" s="21">
        <f t="shared" ca="1" si="3"/>
        <v>0</v>
      </c>
      <c r="P29" s="21">
        <f t="shared" ca="1" si="3"/>
        <v>0</v>
      </c>
      <c r="Q29" s="21">
        <f t="shared" ca="1" si="3"/>
        <v>487542.55</v>
      </c>
      <c r="R29" s="22">
        <f t="shared" ca="1" si="2"/>
        <v>23794896.500000004</v>
      </c>
    </row>
    <row r="30" spans="1:1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3"/>
        <v>59800.55</v>
      </c>
      <c r="E30" s="21">
        <f t="shared" ca="1" si="3"/>
        <v>69661.63</v>
      </c>
      <c r="F30" s="21">
        <f t="shared" ca="1" si="3"/>
        <v>0</v>
      </c>
      <c r="G30" s="21">
        <f t="shared" ca="1" si="3"/>
        <v>0</v>
      </c>
      <c r="H30" s="21">
        <f t="shared" ca="1" si="3"/>
        <v>0</v>
      </c>
      <c r="I30" s="21">
        <f t="shared" ca="1" si="3"/>
        <v>0</v>
      </c>
      <c r="J30" s="21">
        <f t="shared" ca="1" si="3"/>
        <v>1372234.74</v>
      </c>
      <c r="K30" s="21">
        <f t="shared" ca="1" si="3"/>
        <v>149759.03999999992</v>
      </c>
      <c r="L30" s="21">
        <f t="shared" ca="1" si="3"/>
        <v>0</v>
      </c>
      <c r="M30" s="21">
        <f t="shared" ca="1" si="3"/>
        <v>0</v>
      </c>
      <c r="N30" s="21">
        <f t="shared" ca="1" si="3"/>
        <v>0</v>
      </c>
      <c r="O30" s="21">
        <f t="shared" ca="1" si="3"/>
        <v>0</v>
      </c>
      <c r="P30" s="21">
        <f t="shared" ca="1" si="3"/>
        <v>0</v>
      </c>
      <c r="Q30" s="21">
        <f t="shared" ca="1" si="3"/>
        <v>0</v>
      </c>
      <c r="R30" s="22">
        <f t="shared" ca="1" si="2"/>
        <v>1651455.96</v>
      </c>
    </row>
    <row r="31" spans="1:1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3"/>
        <v>73146.319636999993</v>
      </c>
      <c r="E31" s="21">
        <f t="shared" ca="1" si="3"/>
        <v>448460.47065999999</v>
      </c>
      <c r="F31" s="21">
        <f t="shared" ca="1" si="3"/>
        <v>0</v>
      </c>
      <c r="G31" s="21">
        <f t="shared" ca="1" si="3"/>
        <v>0</v>
      </c>
      <c r="H31" s="21">
        <f t="shared" ca="1" si="3"/>
        <v>0</v>
      </c>
      <c r="I31" s="21">
        <f t="shared" ca="1" si="3"/>
        <v>0</v>
      </c>
      <c r="J31" s="21">
        <f t="shared" ca="1" si="3"/>
        <v>8687.5</v>
      </c>
      <c r="K31" s="21">
        <f t="shared" ca="1" si="3"/>
        <v>0</v>
      </c>
      <c r="L31" s="21">
        <f t="shared" ca="1" si="3"/>
        <v>0</v>
      </c>
      <c r="M31" s="21">
        <f t="shared" ca="1" si="3"/>
        <v>3583893.322501</v>
      </c>
      <c r="N31" s="21">
        <f t="shared" ca="1" si="3"/>
        <v>0</v>
      </c>
      <c r="O31" s="21">
        <f t="shared" ca="1" si="3"/>
        <v>0</v>
      </c>
      <c r="P31" s="21">
        <f t="shared" ca="1" si="3"/>
        <v>0</v>
      </c>
      <c r="Q31" s="21">
        <f t="shared" ca="1" si="3"/>
        <v>-873317.42689600005</v>
      </c>
      <c r="R31" s="22">
        <f t="shared" ca="1" si="2"/>
        <v>3240870.1859019995</v>
      </c>
    </row>
    <row r="32" spans="1:1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3"/>
        <v>332092.40000000002</v>
      </c>
      <c r="E32" s="21">
        <f t="shared" ca="1" si="3"/>
        <v>992180.6399999999</v>
      </c>
      <c r="F32" s="21">
        <f t="shared" ca="1" si="3"/>
        <v>0.5</v>
      </c>
      <c r="G32" s="21">
        <f t="shared" ca="1" si="3"/>
        <v>0</v>
      </c>
      <c r="H32" s="21">
        <f t="shared" ca="1" si="3"/>
        <v>0</v>
      </c>
      <c r="I32" s="21">
        <f t="shared" ca="1" si="3"/>
        <v>0</v>
      </c>
      <c r="J32" s="21">
        <f t="shared" ca="1" si="3"/>
        <v>1757597.24</v>
      </c>
      <c r="K32" s="21">
        <f t="shared" ca="1" si="3"/>
        <v>6678.99</v>
      </c>
      <c r="L32" s="21">
        <f t="shared" ca="1" si="3"/>
        <v>0</v>
      </c>
      <c r="M32" s="21">
        <f t="shared" ca="1" si="3"/>
        <v>4761.8999999999996</v>
      </c>
      <c r="N32" s="21">
        <f t="shared" ca="1" si="3"/>
        <v>0</v>
      </c>
      <c r="O32" s="21">
        <f t="shared" ca="1" si="3"/>
        <v>0</v>
      </c>
      <c r="P32" s="21">
        <f t="shared" ca="1" si="3"/>
        <v>0</v>
      </c>
      <c r="Q32" s="21">
        <f t="shared" ca="1" si="3"/>
        <v>0</v>
      </c>
      <c r="R32" s="22">
        <f t="shared" ca="1" si="2"/>
        <v>3093311.6700000004</v>
      </c>
    </row>
    <row r="33" spans="1:1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3"/>
        <v>625</v>
      </c>
      <c r="E33" s="21">
        <f t="shared" ca="1" si="3"/>
        <v>-24388924.210000008</v>
      </c>
      <c r="F33" s="21">
        <f t="shared" ca="1" si="3"/>
        <v>0</v>
      </c>
      <c r="G33" s="21">
        <f t="shared" ca="1" si="3"/>
        <v>0</v>
      </c>
      <c r="H33" s="21">
        <f t="shared" ca="1" si="3"/>
        <v>0</v>
      </c>
      <c r="I33" s="21">
        <f t="shared" ca="1" si="3"/>
        <v>0</v>
      </c>
      <c r="J33" s="21">
        <f t="shared" ca="1" si="3"/>
        <v>1500</v>
      </c>
      <c r="K33" s="21">
        <f t="shared" ca="1" si="3"/>
        <v>-1088.22</v>
      </c>
      <c r="L33" s="21">
        <f t="shared" ca="1" si="3"/>
        <v>0</v>
      </c>
      <c r="M33" s="21">
        <f t="shared" ca="1" si="3"/>
        <v>-8469992.120000001</v>
      </c>
      <c r="N33" s="21">
        <f t="shared" ca="1" si="3"/>
        <v>0</v>
      </c>
      <c r="O33" s="21">
        <f t="shared" ca="1" si="3"/>
        <v>0</v>
      </c>
      <c r="P33" s="21">
        <f t="shared" ca="1" si="3"/>
        <v>0</v>
      </c>
      <c r="Q33" s="21">
        <f t="shared" ca="1" si="3"/>
        <v>0</v>
      </c>
      <c r="R33" s="22">
        <f t="shared" ca="1" si="2"/>
        <v>-32857879.550000008</v>
      </c>
    </row>
    <row r="34" spans="1:1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3"/>
        <v>1974771.9239000003</v>
      </c>
      <c r="E34" s="21">
        <f t="shared" ca="1" si="3"/>
        <v>1541937.6448000001</v>
      </c>
      <c r="F34" s="21">
        <f t="shared" ca="1" si="3"/>
        <v>0</v>
      </c>
      <c r="G34" s="21">
        <f t="shared" ca="1" si="3"/>
        <v>0</v>
      </c>
      <c r="H34" s="21">
        <f t="shared" ca="1" si="3"/>
        <v>0</v>
      </c>
      <c r="I34" s="21">
        <f t="shared" ca="1" si="3"/>
        <v>11682.25</v>
      </c>
      <c r="J34" s="21">
        <f t="shared" ca="1" si="3"/>
        <v>0</v>
      </c>
      <c r="K34" s="21">
        <f t="shared" ca="1" si="3"/>
        <v>0</v>
      </c>
      <c r="L34" s="21">
        <f t="shared" ca="1" si="3"/>
        <v>0</v>
      </c>
      <c r="M34" s="21">
        <f t="shared" ca="1" si="3"/>
        <v>11218516.606378</v>
      </c>
      <c r="N34" s="21">
        <f t="shared" ca="1" si="3"/>
        <v>0</v>
      </c>
      <c r="O34" s="21">
        <f t="shared" ca="1" si="3"/>
        <v>0</v>
      </c>
      <c r="P34" s="21">
        <f t="shared" ca="1" si="3"/>
        <v>0</v>
      </c>
      <c r="Q34" s="21">
        <f t="shared" ca="1" si="3"/>
        <v>16714501.209999999</v>
      </c>
      <c r="R34" s="22">
        <f t="shared" ca="1" si="2"/>
        <v>31461409.635077998</v>
      </c>
    </row>
    <row r="35" spans="1:1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3"/>
        <v>448</v>
      </c>
      <c r="E35" s="21">
        <f t="shared" ca="1" si="3"/>
        <v>3747734</v>
      </c>
      <c r="F35" s="21">
        <f t="shared" ca="1" si="3"/>
        <v>0</v>
      </c>
      <c r="G35" s="21">
        <f t="shared" ca="1" si="3"/>
        <v>0</v>
      </c>
      <c r="H35" s="21">
        <f t="shared" ca="1" si="3"/>
        <v>0</v>
      </c>
      <c r="I35" s="21">
        <f t="shared" ca="1" si="3"/>
        <v>40000</v>
      </c>
      <c r="J35" s="21">
        <f t="shared" ca="1" si="3"/>
        <v>4200</v>
      </c>
      <c r="K35" s="21">
        <f t="shared" ca="1" si="3"/>
        <v>0</v>
      </c>
      <c r="L35" s="21">
        <f t="shared" ca="1" si="3"/>
        <v>0</v>
      </c>
      <c r="M35" s="21">
        <f t="shared" ca="1" si="3"/>
        <v>793074</v>
      </c>
      <c r="N35" s="21">
        <f t="shared" ca="1" si="3"/>
        <v>0</v>
      </c>
      <c r="O35" s="21">
        <f t="shared" ca="1" si="3"/>
        <v>0</v>
      </c>
      <c r="P35" s="21">
        <f t="shared" ca="1" si="3"/>
        <v>0</v>
      </c>
      <c r="Q35" s="21">
        <f t="shared" ca="1" si="3"/>
        <v>0</v>
      </c>
      <c r="R35" s="22">
        <f t="shared" ca="1" si="2"/>
        <v>4585456</v>
      </c>
    </row>
    <row r="36" spans="1:1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3"/>
        <v>0</v>
      </c>
      <c r="E36" s="21">
        <f t="shared" ca="1" si="3"/>
        <v>0</v>
      </c>
      <c r="F36" s="21">
        <f t="shared" ca="1" si="3"/>
        <v>0</v>
      </c>
      <c r="G36" s="21">
        <f t="shared" ca="1" si="3"/>
        <v>0</v>
      </c>
      <c r="H36" s="21">
        <f t="shared" ca="1" si="3"/>
        <v>0</v>
      </c>
      <c r="I36" s="21">
        <f t="shared" ca="1" si="3"/>
        <v>0</v>
      </c>
      <c r="J36" s="21">
        <f t="shared" ca="1" si="3"/>
        <v>682782.13</v>
      </c>
      <c r="K36" s="21">
        <f t="shared" ca="1" si="3"/>
        <v>0</v>
      </c>
      <c r="L36" s="21">
        <f t="shared" ca="1" si="3"/>
        <v>0</v>
      </c>
      <c r="M36" s="21">
        <f t="shared" ca="1" si="3"/>
        <v>0</v>
      </c>
      <c r="N36" s="21">
        <f t="shared" ca="1" si="3"/>
        <v>0</v>
      </c>
      <c r="O36" s="21">
        <f t="shared" ca="1" si="3"/>
        <v>0</v>
      </c>
      <c r="P36" s="21">
        <f t="shared" ca="1" si="3"/>
        <v>0</v>
      </c>
      <c r="Q36" s="21">
        <f t="shared" ca="1" si="3"/>
        <v>0</v>
      </c>
      <c r="R36" s="22">
        <f t="shared" ca="1" si="2"/>
        <v>682782.13</v>
      </c>
    </row>
    <row r="37" spans="1:1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3"/>
        <v>2291875.62</v>
      </c>
      <c r="E37" s="21">
        <f t="shared" ca="1" si="3"/>
        <v>15781227.119999999</v>
      </c>
      <c r="F37" s="21">
        <f t="shared" ca="1" si="3"/>
        <v>0</v>
      </c>
      <c r="G37" s="21">
        <f t="shared" ca="1" si="3"/>
        <v>0</v>
      </c>
      <c r="H37" s="21">
        <f t="shared" ca="1" si="3"/>
        <v>0</v>
      </c>
      <c r="I37" s="21">
        <f t="shared" ca="1" si="3"/>
        <v>2511.6</v>
      </c>
      <c r="J37" s="21">
        <f t="shared" ca="1" si="3"/>
        <v>1711936.38</v>
      </c>
      <c r="K37" s="21">
        <f t="shared" ca="1" si="3"/>
        <v>0</v>
      </c>
      <c r="L37" s="21">
        <f t="shared" ca="1" si="3"/>
        <v>0</v>
      </c>
      <c r="M37" s="21">
        <f t="shared" ca="1" si="3"/>
        <v>11357210.800000001</v>
      </c>
      <c r="N37" s="21">
        <f t="shared" ca="1" si="3"/>
        <v>0</v>
      </c>
      <c r="O37" s="21">
        <f t="shared" ca="1" si="3"/>
        <v>0</v>
      </c>
      <c r="P37" s="21">
        <f t="shared" ca="1" si="3"/>
        <v>0</v>
      </c>
      <c r="Q37" s="21">
        <f t="shared" ca="1" si="3"/>
        <v>10087513.35</v>
      </c>
      <c r="R37" s="22">
        <f t="shared" ca="1" si="2"/>
        <v>41232274.869999997</v>
      </c>
    </row>
    <row r="38" spans="1:1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3"/>
        <v>0</v>
      </c>
      <c r="E38" s="21">
        <f t="shared" ca="1" si="3"/>
        <v>11.96</v>
      </c>
      <c r="F38" s="21">
        <f t="shared" ca="1" si="3"/>
        <v>0</v>
      </c>
      <c r="G38" s="21">
        <f t="shared" ca="1" si="3"/>
        <v>0</v>
      </c>
      <c r="H38" s="21">
        <f t="shared" ca="1" si="3"/>
        <v>0</v>
      </c>
      <c r="I38" s="21">
        <f t="shared" ca="1" si="3"/>
        <v>0</v>
      </c>
      <c r="J38" s="21">
        <f t="shared" ca="1" si="3"/>
        <v>0</v>
      </c>
      <c r="K38" s="21">
        <f t="shared" ca="1" si="3"/>
        <v>0</v>
      </c>
      <c r="L38" s="21">
        <f t="shared" ca="1" si="3"/>
        <v>0</v>
      </c>
      <c r="M38" s="21">
        <f t="shared" ca="1" si="3"/>
        <v>0</v>
      </c>
      <c r="N38" s="21">
        <f t="shared" ca="1" si="3"/>
        <v>0</v>
      </c>
      <c r="O38" s="21">
        <f t="shared" ca="1" si="3"/>
        <v>0</v>
      </c>
      <c r="P38" s="21">
        <f t="shared" ca="1" si="3"/>
        <v>0</v>
      </c>
      <c r="Q38" s="21">
        <f t="shared" ca="1" si="3"/>
        <v>0</v>
      </c>
      <c r="R38" s="22">
        <f t="shared" ca="1" si="2"/>
        <v>11.96</v>
      </c>
    </row>
    <row r="39" spans="1:1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Q54" ca="1" si="4">IFERROR(INDIRECT("'"&amp;$B$2&amp;"'!"&amp;ADDRESS(MATCH($B39,INDIRECT("'"&amp;$B$2&amp;"'!$B$1:$B$1095"),0),MATCH(D$5,INDIRECT("'"&amp;$B$2&amp;"'!5:5"),0))),0)</f>
        <v>12836.887500000001</v>
      </c>
      <c r="E39" s="21">
        <f t="shared" ca="1" si="4"/>
        <v>36711.542194000001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1750</v>
      </c>
      <c r="J39" s="21">
        <f t="shared" ca="1" si="4"/>
        <v>4608288.0699999994</v>
      </c>
      <c r="K39" s="21">
        <f t="shared" ca="1" si="4"/>
        <v>0</v>
      </c>
      <c r="L39" s="21">
        <f t="shared" ca="1" si="4"/>
        <v>0</v>
      </c>
      <c r="M39" s="21">
        <f t="shared" ca="1" si="4"/>
        <v>0</v>
      </c>
      <c r="N39" s="21">
        <f t="shared" ca="1" si="4"/>
        <v>0</v>
      </c>
      <c r="O39" s="21">
        <f t="shared" ca="1" si="4"/>
        <v>0</v>
      </c>
      <c r="P39" s="21">
        <f t="shared" ca="1" si="4"/>
        <v>0</v>
      </c>
      <c r="Q39" s="21">
        <f t="shared" ca="1" si="4"/>
        <v>0</v>
      </c>
      <c r="R39" s="22">
        <f t="shared" ca="1" si="2"/>
        <v>4659586.4996939991</v>
      </c>
    </row>
    <row r="40" spans="1:1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1">
        <f t="shared" ca="1" si="4"/>
        <v>0</v>
      </c>
      <c r="N40" s="21">
        <f t="shared" ca="1" si="4"/>
        <v>0</v>
      </c>
      <c r="O40" s="21">
        <f t="shared" ca="1" si="4"/>
        <v>0</v>
      </c>
      <c r="P40" s="21">
        <f t="shared" ca="1" si="4"/>
        <v>0</v>
      </c>
      <c r="Q40" s="21">
        <f t="shared" ca="1" si="4"/>
        <v>0</v>
      </c>
      <c r="R40" s="22">
        <f t="shared" ca="1" si="2"/>
        <v>0</v>
      </c>
    </row>
    <row r="41" spans="1:1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75</v>
      </c>
      <c r="E41" s="21">
        <f t="shared" ca="1" si="4"/>
        <v>711.51999999999964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1546721.67</v>
      </c>
      <c r="K41" s="21">
        <f t="shared" ca="1" si="4"/>
        <v>0</v>
      </c>
      <c r="L41" s="21">
        <f t="shared" ca="1" si="4"/>
        <v>0</v>
      </c>
      <c r="M41" s="21">
        <f t="shared" ca="1" si="4"/>
        <v>0</v>
      </c>
      <c r="N41" s="21">
        <f t="shared" ca="1" si="4"/>
        <v>0</v>
      </c>
      <c r="O41" s="21">
        <f t="shared" ca="1" si="4"/>
        <v>0</v>
      </c>
      <c r="P41" s="21">
        <f t="shared" ca="1" si="4"/>
        <v>0</v>
      </c>
      <c r="Q41" s="21">
        <f t="shared" ca="1" si="4"/>
        <v>0</v>
      </c>
      <c r="R41" s="22">
        <f t="shared" ref="R41:R48" ca="1" si="5">+SUM(D41:Q41)</f>
        <v>1547508.19</v>
      </c>
    </row>
    <row r="42" spans="1:1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31315.510000000002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1">
        <f t="shared" ca="1" si="4"/>
        <v>0</v>
      </c>
      <c r="N42" s="21">
        <f t="shared" ca="1" si="4"/>
        <v>0</v>
      </c>
      <c r="O42" s="21">
        <f t="shared" ca="1" si="4"/>
        <v>0</v>
      </c>
      <c r="P42" s="21">
        <f t="shared" ca="1" si="4"/>
        <v>0</v>
      </c>
      <c r="Q42" s="21">
        <f t="shared" ca="1" si="4"/>
        <v>0</v>
      </c>
      <c r="R42" s="22">
        <f t="shared" ca="1" si="5"/>
        <v>31315.510000000002</v>
      </c>
    </row>
    <row r="43" spans="1:1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-3025067.7199999997</v>
      </c>
      <c r="K43" s="21">
        <f t="shared" ca="1" si="4"/>
        <v>0</v>
      </c>
      <c r="L43" s="21">
        <f t="shared" ca="1" si="4"/>
        <v>0</v>
      </c>
      <c r="M43" s="21">
        <f t="shared" ca="1" si="4"/>
        <v>0</v>
      </c>
      <c r="N43" s="21">
        <f t="shared" ca="1" si="4"/>
        <v>0</v>
      </c>
      <c r="O43" s="21">
        <f t="shared" ca="1" si="4"/>
        <v>0</v>
      </c>
      <c r="P43" s="21">
        <f t="shared" ca="1" si="4"/>
        <v>0</v>
      </c>
      <c r="Q43" s="21">
        <f t="shared" ca="1" si="4"/>
        <v>0</v>
      </c>
      <c r="R43" s="22">
        <f t="shared" ca="1" si="5"/>
        <v>-3025067.7199999997</v>
      </c>
    </row>
    <row r="44" spans="1:1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150214.79</v>
      </c>
      <c r="E44" s="21">
        <f t="shared" ca="1" si="4"/>
        <v>1263140.6100000001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1">
        <f t="shared" ca="1" si="4"/>
        <v>0</v>
      </c>
      <c r="M44" s="21">
        <f t="shared" ca="1" si="4"/>
        <v>0</v>
      </c>
      <c r="N44" s="21">
        <f t="shared" ca="1" si="4"/>
        <v>0</v>
      </c>
      <c r="O44" s="21">
        <f t="shared" ca="1" si="4"/>
        <v>0</v>
      </c>
      <c r="P44" s="21">
        <f t="shared" ca="1" si="4"/>
        <v>0</v>
      </c>
      <c r="Q44" s="21">
        <f t="shared" ca="1" si="4"/>
        <v>0</v>
      </c>
      <c r="R44" s="22">
        <f t="shared" ca="1" si="5"/>
        <v>1413355.4000000001</v>
      </c>
    </row>
    <row r="45" spans="1:1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1">
        <f t="shared" ca="1" si="4"/>
        <v>0</v>
      </c>
      <c r="M45" s="21">
        <f t="shared" ca="1" si="4"/>
        <v>0</v>
      </c>
      <c r="N45" s="21">
        <f t="shared" ca="1" si="4"/>
        <v>0</v>
      </c>
      <c r="O45" s="21">
        <f t="shared" ca="1" si="4"/>
        <v>0</v>
      </c>
      <c r="P45" s="21">
        <f t="shared" ca="1" si="4"/>
        <v>0</v>
      </c>
      <c r="Q45" s="21">
        <f t="shared" ca="1" si="4"/>
        <v>0</v>
      </c>
      <c r="R45" s="22">
        <f t="shared" ca="1" si="5"/>
        <v>0</v>
      </c>
    </row>
    <row r="46" spans="1:1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-3703639.16</v>
      </c>
      <c r="K46" s="21">
        <f t="shared" ca="1" si="4"/>
        <v>0</v>
      </c>
      <c r="L46" s="21">
        <f t="shared" ca="1" si="4"/>
        <v>0</v>
      </c>
      <c r="M46" s="21">
        <f t="shared" ca="1" si="4"/>
        <v>0</v>
      </c>
      <c r="N46" s="21">
        <f t="shared" ca="1" si="4"/>
        <v>0</v>
      </c>
      <c r="O46" s="21">
        <f t="shared" ca="1" si="4"/>
        <v>0</v>
      </c>
      <c r="P46" s="21">
        <f t="shared" ca="1" si="4"/>
        <v>0</v>
      </c>
      <c r="Q46" s="21">
        <f t="shared" ca="1" si="4"/>
        <v>0</v>
      </c>
      <c r="R46" s="22">
        <f t="shared" ca="1" si="5"/>
        <v>-3703639.16</v>
      </c>
    </row>
    <row r="47" spans="1:1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1319965.0900000001</v>
      </c>
      <c r="K47" s="21">
        <f t="shared" ca="1" si="4"/>
        <v>0</v>
      </c>
      <c r="L47" s="21">
        <f t="shared" ca="1" si="4"/>
        <v>0</v>
      </c>
      <c r="M47" s="21">
        <f t="shared" ca="1" si="4"/>
        <v>0</v>
      </c>
      <c r="N47" s="21">
        <f t="shared" ca="1" si="4"/>
        <v>0</v>
      </c>
      <c r="O47" s="21">
        <f t="shared" ca="1" si="4"/>
        <v>0</v>
      </c>
      <c r="P47" s="21">
        <f t="shared" ca="1" si="4"/>
        <v>0</v>
      </c>
      <c r="Q47" s="21">
        <f t="shared" ca="1" si="4"/>
        <v>0</v>
      </c>
      <c r="R47" s="22">
        <f t="shared" ca="1" si="5"/>
        <v>1319965.0900000001</v>
      </c>
    </row>
    <row r="48" spans="1:1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55.81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1549116.75</v>
      </c>
      <c r="K48" s="21">
        <f t="shared" ca="1" si="4"/>
        <v>0</v>
      </c>
      <c r="L48" s="21">
        <f t="shared" ca="1" si="4"/>
        <v>0</v>
      </c>
      <c r="M48" s="21">
        <f t="shared" ca="1" si="4"/>
        <v>0</v>
      </c>
      <c r="N48" s="21">
        <f t="shared" ca="1" si="4"/>
        <v>0</v>
      </c>
      <c r="O48" s="21">
        <f t="shared" ca="1" si="4"/>
        <v>0</v>
      </c>
      <c r="P48" s="21">
        <f t="shared" ca="1" si="4"/>
        <v>0</v>
      </c>
      <c r="Q48" s="21">
        <f t="shared" ca="1" si="4"/>
        <v>0</v>
      </c>
      <c r="R48" s="22">
        <f t="shared" ca="1" si="5"/>
        <v>1549172.56</v>
      </c>
    </row>
    <row r="49" spans="1:1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9296.7100000000009</v>
      </c>
      <c r="E49" s="21">
        <f t="shared" ca="1" si="4"/>
        <v>30890.93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1">
        <f t="shared" ca="1" si="4"/>
        <v>0</v>
      </c>
      <c r="M49" s="21">
        <f t="shared" ca="1" si="4"/>
        <v>0</v>
      </c>
      <c r="N49" s="21">
        <f t="shared" ca="1" si="4"/>
        <v>0</v>
      </c>
      <c r="O49" s="21">
        <f t="shared" ca="1" si="4"/>
        <v>0</v>
      </c>
      <c r="P49" s="21">
        <f t="shared" ca="1" si="4"/>
        <v>0</v>
      </c>
      <c r="Q49" s="21">
        <f t="shared" ca="1" si="4"/>
        <v>0</v>
      </c>
      <c r="R49" s="22">
        <f t="shared" ref="R49" ca="1" si="6">+SUM(D49:Q49)</f>
        <v>40187.64</v>
      </c>
    </row>
    <row r="50" spans="1:1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1">
        <f t="shared" ca="1" si="4"/>
        <v>0</v>
      </c>
      <c r="N50" s="21">
        <f t="shared" ca="1" si="4"/>
        <v>0</v>
      </c>
      <c r="O50" s="21">
        <f t="shared" ca="1" si="4"/>
        <v>0</v>
      </c>
      <c r="P50" s="21">
        <f t="shared" ca="1" si="4"/>
        <v>0</v>
      </c>
      <c r="Q50" s="21">
        <f t="shared" ca="1" si="4"/>
        <v>0</v>
      </c>
      <c r="R50" s="22">
        <f t="shared" ref="R50:R52" ca="1" si="7">+SUM(D50:Q50)</f>
        <v>0</v>
      </c>
    </row>
    <row r="51" spans="1:1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1">
        <f t="shared" ca="1" si="4"/>
        <v>0</v>
      </c>
      <c r="N51" s="21">
        <f t="shared" ca="1" si="4"/>
        <v>0</v>
      </c>
      <c r="O51" s="21">
        <f t="shared" ca="1" si="4"/>
        <v>0</v>
      </c>
      <c r="P51" s="21">
        <f t="shared" ca="1" si="4"/>
        <v>0</v>
      </c>
      <c r="Q51" s="21">
        <f t="shared" ca="1" si="4"/>
        <v>0</v>
      </c>
      <c r="R51" s="22">
        <f t="shared" ca="1" si="7"/>
        <v>0</v>
      </c>
    </row>
    <row r="52" spans="1:1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1">
        <f t="shared" ca="1" si="4"/>
        <v>0</v>
      </c>
      <c r="N52" s="21">
        <f t="shared" ca="1" si="4"/>
        <v>0</v>
      </c>
      <c r="O52" s="21">
        <f t="shared" ca="1" si="4"/>
        <v>0</v>
      </c>
      <c r="P52" s="21">
        <f t="shared" ca="1" si="4"/>
        <v>0</v>
      </c>
      <c r="Q52" s="21">
        <f t="shared" ca="1" si="4"/>
        <v>0</v>
      </c>
      <c r="R52" s="22">
        <f t="shared" ca="1" si="7"/>
        <v>0</v>
      </c>
    </row>
    <row r="53" spans="1:1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1">
        <f t="shared" ca="1" si="4"/>
        <v>0</v>
      </c>
      <c r="N53" s="21">
        <f t="shared" ca="1" si="4"/>
        <v>0</v>
      </c>
      <c r="O53" s="21">
        <f t="shared" ca="1" si="4"/>
        <v>0</v>
      </c>
      <c r="P53" s="21">
        <f t="shared" ca="1" si="4"/>
        <v>0</v>
      </c>
      <c r="Q53" s="21">
        <f t="shared" ca="1" si="4"/>
        <v>0</v>
      </c>
      <c r="R53" s="22">
        <f t="shared" ref="R53:R61" ca="1" si="8">+SUM(D53:Q53)</f>
        <v>0</v>
      </c>
    </row>
    <row r="54" spans="1:1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1">
        <f t="shared" ca="1" si="4"/>
        <v>0</v>
      </c>
      <c r="N54" s="21">
        <f t="shared" ca="1" si="4"/>
        <v>0</v>
      </c>
      <c r="O54" s="21">
        <f t="shared" ca="1" si="4"/>
        <v>0</v>
      </c>
      <c r="P54" s="21">
        <f t="shared" ca="1" si="4"/>
        <v>0</v>
      </c>
      <c r="Q54" s="21">
        <f t="shared" ca="1" si="4"/>
        <v>0</v>
      </c>
      <c r="R54" s="22">
        <f t="shared" ca="1" si="8"/>
        <v>0</v>
      </c>
    </row>
    <row r="55" spans="1:1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Q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1">
        <f t="shared" ca="1" si="9"/>
        <v>0</v>
      </c>
      <c r="N55" s="21">
        <f t="shared" ca="1" si="9"/>
        <v>0</v>
      </c>
      <c r="O55" s="21">
        <f t="shared" ca="1" si="9"/>
        <v>0</v>
      </c>
      <c r="P55" s="21">
        <f t="shared" ca="1" si="9"/>
        <v>0</v>
      </c>
      <c r="Q55" s="21">
        <f t="shared" ca="1" si="9"/>
        <v>0</v>
      </c>
      <c r="R55" s="22">
        <f t="shared" ca="1" si="8"/>
        <v>0</v>
      </c>
    </row>
    <row r="56" spans="1:1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1">
        <f t="shared" ca="1" si="9"/>
        <v>0</v>
      </c>
      <c r="N56" s="21">
        <f t="shared" ca="1" si="9"/>
        <v>0</v>
      </c>
      <c r="O56" s="21">
        <f t="shared" ca="1" si="9"/>
        <v>0</v>
      </c>
      <c r="P56" s="21">
        <f t="shared" ca="1" si="9"/>
        <v>0</v>
      </c>
      <c r="Q56" s="21">
        <f t="shared" ca="1" si="9"/>
        <v>0</v>
      </c>
      <c r="R56" s="22">
        <f t="shared" ca="1" si="8"/>
        <v>0</v>
      </c>
    </row>
    <row r="57" spans="1:1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1">
        <f t="shared" ca="1" si="9"/>
        <v>0</v>
      </c>
      <c r="N57" s="21">
        <f t="shared" ca="1" si="9"/>
        <v>0</v>
      </c>
      <c r="O57" s="21">
        <f t="shared" ca="1" si="9"/>
        <v>0</v>
      </c>
      <c r="P57" s="21">
        <f t="shared" ca="1" si="9"/>
        <v>0</v>
      </c>
      <c r="Q57" s="21">
        <f t="shared" ca="1" si="9"/>
        <v>0</v>
      </c>
      <c r="R57" s="22">
        <f t="shared" ca="1" si="8"/>
        <v>0</v>
      </c>
    </row>
    <row r="58" spans="1:1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1">
        <f t="shared" ca="1" si="9"/>
        <v>0</v>
      </c>
      <c r="N58" s="21">
        <f t="shared" ca="1" si="9"/>
        <v>0</v>
      </c>
      <c r="O58" s="21">
        <f t="shared" ca="1" si="9"/>
        <v>0</v>
      </c>
      <c r="P58" s="21">
        <f t="shared" ca="1" si="9"/>
        <v>0</v>
      </c>
      <c r="Q58" s="21">
        <f t="shared" ca="1" si="9"/>
        <v>0</v>
      </c>
      <c r="R58" s="22">
        <f t="shared" ca="1" si="8"/>
        <v>0</v>
      </c>
    </row>
    <row r="59" spans="1:1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1">
        <f t="shared" ca="1" si="9"/>
        <v>0</v>
      </c>
      <c r="N59" s="21">
        <f t="shared" ca="1" si="9"/>
        <v>0</v>
      </c>
      <c r="O59" s="21">
        <f t="shared" ca="1" si="9"/>
        <v>0</v>
      </c>
      <c r="P59" s="21">
        <f t="shared" ca="1" si="9"/>
        <v>0</v>
      </c>
      <c r="Q59" s="21">
        <f t="shared" ca="1" si="9"/>
        <v>0</v>
      </c>
      <c r="R59" s="22">
        <f t="shared" ca="1" si="8"/>
        <v>0</v>
      </c>
    </row>
    <row r="60" spans="1:1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1">
        <f t="shared" ca="1" si="9"/>
        <v>0</v>
      </c>
      <c r="N60" s="21">
        <f t="shared" ca="1" si="9"/>
        <v>0</v>
      </c>
      <c r="O60" s="21">
        <f t="shared" ca="1" si="9"/>
        <v>0</v>
      </c>
      <c r="P60" s="21">
        <f t="shared" ca="1" si="9"/>
        <v>0</v>
      </c>
      <c r="Q60" s="21">
        <f t="shared" ca="1" si="9"/>
        <v>0</v>
      </c>
      <c r="R60" s="22">
        <f t="shared" ca="1" si="8"/>
        <v>0</v>
      </c>
    </row>
    <row r="61" spans="1:1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1">
        <f t="shared" ca="1" si="9"/>
        <v>0</v>
      </c>
      <c r="N61" s="21">
        <f t="shared" ca="1" si="9"/>
        <v>0</v>
      </c>
      <c r="O61" s="21">
        <f t="shared" ca="1" si="9"/>
        <v>0</v>
      </c>
      <c r="P61" s="21">
        <f t="shared" ca="1" si="9"/>
        <v>0</v>
      </c>
      <c r="Q61" s="21">
        <f t="shared" ca="1" si="9"/>
        <v>0</v>
      </c>
      <c r="R61" s="22">
        <f t="shared" ca="1" si="8"/>
        <v>0</v>
      </c>
    </row>
    <row r="62" spans="1:1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1">
        <f t="shared" ca="1" si="9"/>
        <v>0</v>
      </c>
      <c r="N62" s="21">
        <f t="shared" ca="1" si="9"/>
        <v>0</v>
      </c>
      <c r="O62" s="21">
        <f t="shared" ca="1" si="9"/>
        <v>0</v>
      </c>
      <c r="P62" s="21">
        <f t="shared" ca="1" si="9"/>
        <v>0</v>
      </c>
      <c r="Q62" s="21">
        <f t="shared" ca="1" si="9"/>
        <v>0</v>
      </c>
      <c r="R62" s="22">
        <f t="shared" ref="R62:R69" ca="1" si="10">+SUM(D62:Q62)</f>
        <v>0</v>
      </c>
    </row>
    <row r="63" spans="1:1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1">
        <f t="shared" ca="1" si="9"/>
        <v>0</v>
      </c>
      <c r="N63" s="21">
        <f t="shared" ca="1" si="9"/>
        <v>0</v>
      </c>
      <c r="O63" s="21">
        <f t="shared" ca="1" si="9"/>
        <v>0</v>
      </c>
      <c r="P63" s="21">
        <f t="shared" ca="1" si="9"/>
        <v>0</v>
      </c>
      <c r="Q63" s="21">
        <f t="shared" ca="1" si="9"/>
        <v>0</v>
      </c>
      <c r="R63" s="22">
        <f t="shared" ca="1" si="10"/>
        <v>0</v>
      </c>
    </row>
    <row r="64" spans="1:1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1">
        <f t="shared" ca="1" si="9"/>
        <v>0</v>
      </c>
      <c r="N64" s="21">
        <f t="shared" ca="1" si="9"/>
        <v>0</v>
      </c>
      <c r="O64" s="21">
        <f t="shared" ca="1" si="9"/>
        <v>0</v>
      </c>
      <c r="P64" s="21">
        <f t="shared" ca="1" si="9"/>
        <v>0</v>
      </c>
      <c r="Q64" s="21">
        <f t="shared" ca="1" si="9"/>
        <v>0</v>
      </c>
      <c r="R64" s="22">
        <f t="shared" ca="1" si="10"/>
        <v>0</v>
      </c>
    </row>
    <row r="65" spans="1:1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1">
        <f t="shared" ca="1" si="9"/>
        <v>0</v>
      </c>
      <c r="N65" s="21">
        <f t="shared" ca="1" si="9"/>
        <v>0</v>
      </c>
      <c r="O65" s="21">
        <f t="shared" ca="1" si="9"/>
        <v>0</v>
      </c>
      <c r="P65" s="21">
        <f t="shared" ca="1" si="9"/>
        <v>0</v>
      </c>
      <c r="Q65" s="21">
        <f t="shared" ca="1" si="9"/>
        <v>0</v>
      </c>
      <c r="R65" s="22">
        <f t="shared" ca="1" si="10"/>
        <v>0</v>
      </c>
    </row>
    <row r="66" spans="1:1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1">
        <f t="shared" ca="1" si="9"/>
        <v>0</v>
      </c>
      <c r="N66" s="21">
        <f t="shared" ca="1" si="9"/>
        <v>0</v>
      </c>
      <c r="O66" s="21">
        <f t="shared" ca="1" si="9"/>
        <v>0</v>
      </c>
      <c r="P66" s="21">
        <f t="shared" ca="1" si="9"/>
        <v>0</v>
      </c>
      <c r="Q66" s="21">
        <f t="shared" ca="1" si="9"/>
        <v>0</v>
      </c>
      <c r="R66" s="22">
        <f t="shared" ca="1" si="10"/>
        <v>0</v>
      </c>
    </row>
    <row r="67" spans="1:1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1">
        <f t="shared" ca="1" si="9"/>
        <v>0</v>
      </c>
      <c r="N67" s="21">
        <f t="shared" ca="1" si="9"/>
        <v>0</v>
      </c>
      <c r="O67" s="21">
        <f t="shared" ca="1" si="9"/>
        <v>0</v>
      </c>
      <c r="P67" s="21">
        <f t="shared" ca="1" si="9"/>
        <v>0</v>
      </c>
      <c r="Q67" s="21">
        <f t="shared" ca="1" si="9"/>
        <v>0</v>
      </c>
      <c r="R67" s="22">
        <f t="shared" ca="1" si="10"/>
        <v>0</v>
      </c>
    </row>
    <row r="68" spans="1:1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1">
        <f t="shared" ca="1" si="9"/>
        <v>0</v>
      </c>
      <c r="N68" s="21">
        <f t="shared" ca="1" si="9"/>
        <v>0</v>
      </c>
      <c r="O68" s="21">
        <f t="shared" ca="1" si="9"/>
        <v>0</v>
      </c>
      <c r="P68" s="21">
        <f t="shared" ca="1" si="9"/>
        <v>0</v>
      </c>
      <c r="Q68" s="21">
        <f t="shared" ca="1" si="9"/>
        <v>0</v>
      </c>
      <c r="R68" s="22">
        <f t="shared" ca="1" si="10"/>
        <v>0</v>
      </c>
    </row>
    <row r="69" spans="1:1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1">
        <f t="shared" ca="1" si="9"/>
        <v>0</v>
      </c>
      <c r="N69" s="21">
        <f t="shared" ca="1" si="9"/>
        <v>0</v>
      </c>
      <c r="O69" s="21">
        <f t="shared" ca="1" si="9"/>
        <v>0</v>
      </c>
      <c r="P69" s="21">
        <f t="shared" ca="1" si="9"/>
        <v>0</v>
      </c>
      <c r="Q69" s="21">
        <f t="shared" ca="1" si="9"/>
        <v>0</v>
      </c>
      <c r="R69" s="22">
        <f t="shared" ca="1" si="10"/>
        <v>0</v>
      </c>
    </row>
    <row r="70" spans="1:1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1">
        <f t="shared" ca="1" si="9"/>
        <v>0</v>
      </c>
      <c r="N70" s="21">
        <f t="shared" ca="1" si="9"/>
        <v>0</v>
      </c>
      <c r="O70" s="21">
        <f t="shared" ca="1" si="9"/>
        <v>0</v>
      </c>
      <c r="P70" s="21">
        <f t="shared" ca="1" si="9"/>
        <v>0</v>
      </c>
      <c r="Q70" s="21">
        <f t="shared" ca="1" si="9"/>
        <v>0</v>
      </c>
      <c r="R70" s="22">
        <f t="shared" ref="R70:R75" ca="1" si="11">+SUM(D70:Q70)</f>
        <v>0</v>
      </c>
    </row>
    <row r="71" spans="1:18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Q72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1">
        <f t="shared" ca="1" si="12"/>
        <v>0</v>
      </c>
      <c r="N71" s="21">
        <f t="shared" ca="1" si="12"/>
        <v>0</v>
      </c>
      <c r="O71" s="21">
        <f t="shared" ca="1" si="12"/>
        <v>0</v>
      </c>
      <c r="P71" s="21">
        <f t="shared" ca="1" si="12"/>
        <v>0</v>
      </c>
      <c r="Q71" s="21">
        <f t="shared" ca="1" si="12"/>
        <v>0</v>
      </c>
      <c r="R71" s="22">
        <f t="shared" ca="1" si="11"/>
        <v>0</v>
      </c>
    </row>
    <row r="72" spans="1:18" ht="13.8" x14ac:dyDescent="0.3">
      <c r="A72" s="64" t="s">
        <v>278</v>
      </c>
      <c r="B72" s="20">
        <v>3018</v>
      </c>
      <c r="C72" s="65" t="s">
        <v>246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1">
        <f t="shared" ca="1" si="12"/>
        <v>0</v>
      </c>
      <c r="N72" s="21">
        <f t="shared" ca="1" si="12"/>
        <v>0</v>
      </c>
      <c r="O72" s="21">
        <f t="shared" ca="1" si="12"/>
        <v>0</v>
      </c>
      <c r="P72" s="21">
        <f t="shared" ca="1" si="12"/>
        <v>0</v>
      </c>
      <c r="Q72" s="21">
        <f t="shared" ca="1" si="12"/>
        <v>0</v>
      </c>
      <c r="R72" s="22">
        <f t="shared" ca="1" si="11"/>
        <v>0</v>
      </c>
    </row>
    <row r="73" spans="1:18" ht="13.8" x14ac:dyDescent="0.3">
      <c r="A73" s="66" t="s">
        <v>280</v>
      </c>
      <c r="B73" s="55">
        <v>9000</v>
      </c>
      <c r="C73" s="65" t="s">
        <v>281</v>
      </c>
      <c r="D73" s="56">
        <f t="shared" ref="D73:Q73" ca="1" si="13">SUMIF($C$7:$C$72,"HD",D$7:D$72)</f>
        <v>224380281.91810903</v>
      </c>
      <c r="E73" s="56">
        <f t="shared" ca="1" si="13"/>
        <v>951068534.30816948</v>
      </c>
      <c r="F73" s="56">
        <f t="shared" ca="1" si="13"/>
        <v>3470.019999999553</v>
      </c>
      <c r="G73" s="56">
        <f t="shared" ca="1" si="13"/>
        <v>0</v>
      </c>
      <c r="H73" s="56">
        <f t="shared" ca="1" si="13"/>
        <v>0</v>
      </c>
      <c r="I73" s="56">
        <f t="shared" ca="1" si="13"/>
        <v>18318488.34</v>
      </c>
      <c r="J73" s="56">
        <f t="shared" ca="1" si="13"/>
        <v>80271279.334702432</v>
      </c>
      <c r="K73" s="56">
        <f t="shared" ca="1" si="13"/>
        <v>311795.1100000001</v>
      </c>
      <c r="L73" s="56">
        <f t="shared" ca="1" si="13"/>
        <v>0</v>
      </c>
      <c r="M73" s="56">
        <f t="shared" ca="1" si="13"/>
        <v>200780811.888879</v>
      </c>
      <c r="N73" s="56">
        <f t="shared" ca="1" si="13"/>
        <v>21319032.719999999</v>
      </c>
      <c r="O73" s="56">
        <f t="shared" ca="1" si="13"/>
        <v>0</v>
      </c>
      <c r="P73" s="56">
        <f t="shared" ca="1" si="13"/>
        <v>0</v>
      </c>
      <c r="Q73" s="56">
        <f t="shared" ca="1" si="13"/>
        <v>47218549.503104001</v>
      </c>
      <c r="R73" s="56">
        <f t="shared" ca="1" si="11"/>
        <v>1543672243.1429639</v>
      </c>
    </row>
    <row r="74" spans="1:18" ht="13.8" x14ac:dyDescent="0.3">
      <c r="A74" s="66" t="s">
        <v>283</v>
      </c>
      <c r="B74" s="55">
        <v>9001</v>
      </c>
      <c r="C74" s="65" t="s">
        <v>284</v>
      </c>
      <c r="D74" s="56">
        <f t="shared" ref="D74:Q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  <c r="N74" s="56">
        <f t="shared" ca="1" si="14"/>
        <v>0</v>
      </c>
      <c r="O74" s="56">
        <f t="shared" ca="1" si="14"/>
        <v>0</v>
      </c>
      <c r="P74" s="56">
        <f t="shared" ca="1" si="14"/>
        <v>0</v>
      </c>
      <c r="Q74" s="56">
        <f t="shared" ca="1" si="14"/>
        <v>0</v>
      </c>
      <c r="R74" s="56">
        <f t="shared" ca="1" si="11"/>
        <v>0</v>
      </c>
    </row>
    <row r="75" spans="1:18" ht="13.8" x14ac:dyDescent="0.3">
      <c r="A75" s="66" t="s">
        <v>286</v>
      </c>
      <c r="B75" s="55">
        <v>9003</v>
      </c>
      <c r="C75" s="65" t="s">
        <v>287</v>
      </c>
      <c r="D75" s="56">
        <f t="shared" ref="D75:P75" ca="1" si="15">D73+D74</f>
        <v>224380281.91810903</v>
      </c>
      <c r="E75" s="56">
        <f t="shared" ca="1" si="15"/>
        <v>951068534.30816948</v>
      </c>
      <c r="F75" s="56">
        <f t="shared" ca="1" si="15"/>
        <v>3470.019999999553</v>
      </c>
      <c r="G75" s="56">
        <f t="shared" ca="1" si="15"/>
        <v>0</v>
      </c>
      <c r="H75" s="56">
        <f t="shared" ca="1" si="15"/>
        <v>0</v>
      </c>
      <c r="I75" s="56">
        <f t="shared" ca="1" si="15"/>
        <v>18318488.34</v>
      </c>
      <c r="J75" s="56">
        <f t="shared" ca="1" si="15"/>
        <v>80271279.334702432</v>
      </c>
      <c r="K75" s="56">
        <f t="shared" ca="1" si="15"/>
        <v>311795.1100000001</v>
      </c>
      <c r="L75" s="56">
        <f t="shared" ca="1" si="15"/>
        <v>0</v>
      </c>
      <c r="M75" s="56">
        <f t="shared" ca="1" si="15"/>
        <v>200780811.888879</v>
      </c>
      <c r="N75" s="56">
        <f t="shared" ca="1" si="15"/>
        <v>21319032.719999999</v>
      </c>
      <c r="O75" s="56">
        <f t="shared" ca="1" si="15"/>
        <v>0</v>
      </c>
      <c r="P75" s="56">
        <f t="shared" ca="1" si="15"/>
        <v>0</v>
      </c>
      <c r="Q75" s="56">
        <f ca="1">Q73+Q74</f>
        <v>47218549.503104001</v>
      </c>
      <c r="R75" s="56">
        <f t="shared" ca="1" si="11"/>
        <v>1543672243.1429639</v>
      </c>
    </row>
  </sheetData>
  <mergeCells count="1">
    <mergeCell ref="E2:G2"/>
  </mergeCells>
  <dataValidations count="1">
    <dataValidation type="list" allowBlank="1" showInputMessage="1" showErrorMessage="1" sqref="B2" xr:uid="{B985B9AA-92C0-4B62-A14E-744450631B0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DE0C-7F7B-4431-B1A6-E8D7AC50FF83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0" width="15.6640625" style="3" customWidth="1"/>
    <col min="11" max="16384" width="9.109375" style="3"/>
  </cols>
  <sheetData>
    <row r="1" spans="1:10" ht="15" customHeight="1" x14ac:dyDescent="0.3">
      <c r="A1" s="1" t="s">
        <v>0</v>
      </c>
      <c r="B1" s="2"/>
      <c r="C1" s="2"/>
    </row>
    <row r="2" spans="1:10" ht="15" customHeight="1" x14ac:dyDescent="0.3">
      <c r="A2" s="1" t="s">
        <v>103</v>
      </c>
      <c r="B2" s="68" t="s">
        <v>8</v>
      </c>
      <c r="C2" s="2"/>
      <c r="E2" s="81" t="s">
        <v>1</v>
      </c>
      <c r="F2" s="82"/>
      <c r="G2" s="83"/>
      <c r="H2" s="5"/>
    </row>
    <row r="3" spans="1:10" ht="15" customHeight="1" x14ac:dyDescent="0.3">
      <c r="A3" s="4" t="s">
        <v>354</v>
      </c>
      <c r="B3" s="2"/>
      <c r="C3" s="2"/>
    </row>
    <row r="4" spans="1:10" ht="22.5" customHeight="1" x14ac:dyDescent="0.25"/>
    <row r="5" spans="1:10" ht="22.5" customHeight="1" x14ac:dyDescent="0.25">
      <c r="D5" s="10">
        <v>707</v>
      </c>
      <c r="E5" s="10">
        <v>745</v>
      </c>
      <c r="F5" s="10">
        <v>746</v>
      </c>
      <c r="G5" s="10">
        <v>747</v>
      </c>
      <c r="H5" s="10">
        <v>755</v>
      </c>
      <c r="I5" s="10">
        <v>756</v>
      </c>
      <c r="J5" s="10"/>
    </row>
    <row r="6" spans="1:10" ht="79.5" customHeight="1" x14ac:dyDescent="0.25">
      <c r="A6" s="63" t="s">
        <v>142</v>
      </c>
      <c r="B6" s="63" t="s">
        <v>143</v>
      </c>
      <c r="C6" s="63" t="s">
        <v>144</v>
      </c>
      <c r="D6" s="7" t="s">
        <v>99</v>
      </c>
      <c r="E6" s="7" t="s">
        <v>100</v>
      </c>
      <c r="F6" s="7" t="s">
        <v>101</v>
      </c>
      <c r="G6" s="7" t="s">
        <v>102</v>
      </c>
      <c r="H6" s="7" t="s">
        <v>103</v>
      </c>
      <c r="I6" s="7" t="s">
        <v>104</v>
      </c>
      <c r="J6" s="69" t="s">
        <v>340</v>
      </c>
    </row>
    <row r="7" spans="1:10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I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ca="1">+SUM(D7:I7)</f>
        <v>0</v>
      </c>
    </row>
    <row r="8" spans="1:10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ref="J8:J68" ca="1" si="1">+SUM(D8:I8)</f>
        <v>0</v>
      </c>
    </row>
    <row r="9" spans="1:10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1"/>
        <v>0</v>
      </c>
    </row>
    <row r="10" spans="1:10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70855226.290000007</v>
      </c>
      <c r="I10" s="21">
        <f t="shared" ca="1" si="0"/>
        <v>0</v>
      </c>
      <c r="J10" s="21">
        <f t="shared" ca="1" si="1"/>
        <v>70855226.290000007</v>
      </c>
    </row>
    <row r="11" spans="1:10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1"/>
        <v>0</v>
      </c>
    </row>
    <row r="12" spans="1:10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81783261.270247772</v>
      </c>
      <c r="I12" s="21">
        <f t="shared" ca="1" si="0"/>
        <v>0</v>
      </c>
      <c r="J12" s="21">
        <f t="shared" ca="1" si="1"/>
        <v>81783261.270247772</v>
      </c>
    </row>
    <row r="13" spans="1:10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1"/>
        <v>0</v>
      </c>
    </row>
    <row r="14" spans="1:10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1"/>
        <v>0</v>
      </c>
    </row>
    <row r="15" spans="1:10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1"/>
        <v>0</v>
      </c>
    </row>
    <row r="16" spans="1:10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28730946.919338994</v>
      </c>
      <c r="I16" s="21">
        <f t="shared" ca="1" si="0"/>
        <v>36751431.746249996</v>
      </c>
      <c r="J16" s="21">
        <f t="shared" ca="1" si="1"/>
        <v>65482378.66558899</v>
      </c>
    </row>
    <row r="17" spans="1:10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1"/>
        <v>0</v>
      </c>
    </row>
    <row r="18" spans="1:10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1"/>
        <v>0</v>
      </c>
    </row>
    <row r="19" spans="1:10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66727996</v>
      </c>
      <c r="I19" s="21">
        <f t="shared" ca="1" si="0"/>
        <v>19898390</v>
      </c>
      <c r="J19" s="21">
        <f t="shared" ca="1" si="1"/>
        <v>86626386</v>
      </c>
    </row>
    <row r="20" spans="1:10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1"/>
        <v>0</v>
      </c>
    </row>
    <row r="21" spans="1:10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1"/>
        <v>0</v>
      </c>
    </row>
    <row r="22" spans="1:10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77568486.209999993</v>
      </c>
      <c r="I22" s="21">
        <f t="shared" ca="1" si="0"/>
        <v>0</v>
      </c>
      <c r="J22" s="21">
        <f t="shared" ca="1" si="1"/>
        <v>77568486.209999993</v>
      </c>
    </row>
    <row r="23" spans="1:10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I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1"/>
        <v>0</v>
      </c>
    </row>
    <row r="24" spans="1:10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1"/>
        <v>0</v>
      </c>
    </row>
    <row r="25" spans="1:10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1"/>
        <v>0</v>
      </c>
    </row>
    <row r="26" spans="1:10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1"/>
        <v>0</v>
      </c>
    </row>
    <row r="27" spans="1:10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1"/>
        <v>0</v>
      </c>
    </row>
    <row r="28" spans="1:10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1"/>
        <v>0</v>
      </c>
    </row>
    <row r="29" spans="1:10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1"/>
        <v>0</v>
      </c>
    </row>
    <row r="30" spans="1:10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1"/>
        <v>0</v>
      </c>
    </row>
    <row r="31" spans="1:10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1"/>
        <v>0</v>
      </c>
    </row>
    <row r="32" spans="1:10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1"/>
        <v>0</v>
      </c>
    </row>
    <row r="33" spans="1:10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1"/>
        <v>0</v>
      </c>
    </row>
    <row r="34" spans="1:10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1"/>
        <v>0</v>
      </c>
    </row>
    <row r="35" spans="1:10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1"/>
        <v>0</v>
      </c>
    </row>
    <row r="36" spans="1:10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1"/>
        <v>0</v>
      </c>
    </row>
    <row r="37" spans="1:10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1"/>
        <v>0</v>
      </c>
    </row>
    <row r="38" spans="1:10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1"/>
        <v>0</v>
      </c>
    </row>
    <row r="39" spans="1:10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I54" ca="1" si="3">IFERROR(INDIRECT("'"&amp;$B$2&amp;"'!"&amp;ADDRESS(MATCH($B39,INDIRECT("'"&amp;$B$2&amp;"'!$B$1:$B$1095"),0),MATCH(D$5,INDIRECT("'"&amp;$B$2&amp;"'!5:5"),0))),0)</f>
        <v>0</v>
      </c>
      <c r="E39" s="21">
        <f t="shared" ca="1" si="3"/>
        <v>0</v>
      </c>
      <c r="F39" s="21">
        <f t="shared" ca="1" si="3"/>
        <v>0</v>
      </c>
      <c r="G39" s="21">
        <f t="shared" ca="1" si="3"/>
        <v>0</v>
      </c>
      <c r="H39" s="21">
        <f t="shared" ca="1" si="3"/>
        <v>0</v>
      </c>
      <c r="I39" s="21">
        <f t="shared" ca="1" si="3"/>
        <v>0</v>
      </c>
      <c r="J39" s="21">
        <f t="shared" ca="1" si="1"/>
        <v>0</v>
      </c>
    </row>
    <row r="40" spans="1:10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3"/>
        <v>0</v>
      </c>
      <c r="E40" s="21">
        <f t="shared" ca="1" si="3"/>
        <v>0</v>
      </c>
      <c r="F40" s="21">
        <f t="shared" ca="1" si="3"/>
        <v>0</v>
      </c>
      <c r="G40" s="21">
        <f t="shared" ca="1" si="3"/>
        <v>0</v>
      </c>
      <c r="H40" s="21">
        <f t="shared" ca="1" si="3"/>
        <v>0</v>
      </c>
      <c r="I40" s="21">
        <f t="shared" ca="1" si="3"/>
        <v>0</v>
      </c>
      <c r="J40" s="21">
        <f t="shared" ca="1" si="1"/>
        <v>0</v>
      </c>
    </row>
    <row r="41" spans="1:10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3"/>
        <v>0</v>
      </c>
      <c r="E41" s="21">
        <f t="shared" ca="1" si="3"/>
        <v>0</v>
      </c>
      <c r="F41" s="21">
        <f t="shared" ca="1" si="3"/>
        <v>0</v>
      </c>
      <c r="G41" s="21">
        <f t="shared" ca="1" si="3"/>
        <v>0</v>
      </c>
      <c r="H41" s="21">
        <f t="shared" ca="1" si="3"/>
        <v>0</v>
      </c>
      <c r="I41" s="21">
        <f t="shared" ca="1" si="3"/>
        <v>0</v>
      </c>
      <c r="J41" s="21">
        <f t="shared" ca="1" si="1"/>
        <v>0</v>
      </c>
    </row>
    <row r="42" spans="1:10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3"/>
        <v>0</v>
      </c>
      <c r="E42" s="21">
        <f t="shared" ca="1" si="3"/>
        <v>0</v>
      </c>
      <c r="F42" s="21">
        <f t="shared" ca="1" si="3"/>
        <v>0</v>
      </c>
      <c r="G42" s="21">
        <f t="shared" ca="1" si="3"/>
        <v>0</v>
      </c>
      <c r="H42" s="21">
        <f t="shared" ca="1" si="3"/>
        <v>0</v>
      </c>
      <c r="I42" s="21">
        <f t="shared" ca="1" si="3"/>
        <v>0</v>
      </c>
      <c r="J42" s="21">
        <f t="shared" ca="1" si="1"/>
        <v>0</v>
      </c>
    </row>
    <row r="43" spans="1:10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3"/>
        <v>0</v>
      </c>
      <c r="E43" s="21">
        <f t="shared" ca="1" si="3"/>
        <v>0</v>
      </c>
      <c r="F43" s="21">
        <f t="shared" ca="1" si="3"/>
        <v>0</v>
      </c>
      <c r="G43" s="21">
        <f t="shared" ca="1" si="3"/>
        <v>139458.06</v>
      </c>
      <c r="H43" s="21">
        <f t="shared" ca="1" si="3"/>
        <v>0</v>
      </c>
      <c r="I43" s="21">
        <f t="shared" ca="1" si="3"/>
        <v>0</v>
      </c>
      <c r="J43" s="21">
        <f t="shared" ca="1" si="1"/>
        <v>139458.06</v>
      </c>
    </row>
    <row r="44" spans="1:10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3"/>
        <v>0</v>
      </c>
      <c r="E44" s="21">
        <f t="shared" ca="1" si="3"/>
        <v>0</v>
      </c>
      <c r="F44" s="21">
        <f t="shared" ca="1" si="3"/>
        <v>0</v>
      </c>
      <c r="G44" s="21">
        <f t="shared" ca="1" si="3"/>
        <v>0</v>
      </c>
      <c r="H44" s="21">
        <f t="shared" ca="1" si="3"/>
        <v>0</v>
      </c>
      <c r="I44" s="21">
        <f t="shared" ca="1" si="3"/>
        <v>0</v>
      </c>
      <c r="J44" s="21">
        <f t="shared" ca="1" si="1"/>
        <v>0</v>
      </c>
    </row>
    <row r="45" spans="1:10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3"/>
        <v>0</v>
      </c>
      <c r="E45" s="21">
        <f t="shared" ca="1" si="3"/>
        <v>0</v>
      </c>
      <c r="F45" s="21">
        <f t="shared" ca="1" si="3"/>
        <v>0</v>
      </c>
      <c r="G45" s="21">
        <f t="shared" ca="1" si="3"/>
        <v>0</v>
      </c>
      <c r="H45" s="21">
        <f t="shared" ca="1" si="3"/>
        <v>0</v>
      </c>
      <c r="I45" s="21">
        <f t="shared" ca="1" si="3"/>
        <v>0</v>
      </c>
      <c r="J45" s="21">
        <f t="shared" ca="1" si="1"/>
        <v>0</v>
      </c>
    </row>
    <row r="46" spans="1:10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3"/>
        <v>0</v>
      </c>
      <c r="E46" s="21">
        <f t="shared" ca="1" si="3"/>
        <v>0</v>
      </c>
      <c r="F46" s="21">
        <f t="shared" ca="1" si="3"/>
        <v>0</v>
      </c>
      <c r="G46" s="21">
        <f t="shared" ca="1" si="3"/>
        <v>0</v>
      </c>
      <c r="H46" s="21">
        <f t="shared" ca="1" si="3"/>
        <v>0</v>
      </c>
      <c r="I46" s="21">
        <f t="shared" ca="1" si="3"/>
        <v>0</v>
      </c>
      <c r="J46" s="21">
        <f t="shared" ca="1" si="1"/>
        <v>0</v>
      </c>
    </row>
    <row r="47" spans="1:10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3"/>
        <v>0</v>
      </c>
      <c r="E47" s="21">
        <f t="shared" ca="1" si="3"/>
        <v>0</v>
      </c>
      <c r="F47" s="21">
        <f t="shared" ca="1" si="3"/>
        <v>0</v>
      </c>
      <c r="G47" s="21">
        <f t="shared" ca="1" si="3"/>
        <v>0</v>
      </c>
      <c r="H47" s="21">
        <f t="shared" ca="1" si="3"/>
        <v>0</v>
      </c>
      <c r="I47" s="21">
        <f t="shared" ca="1" si="3"/>
        <v>0</v>
      </c>
      <c r="J47" s="21">
        <f t="shared" ca="1" si="1"/>
        <v>0</v>
      </c>
    </row>
    <row r="48" spans="1:10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3"/>
        <v>0</v>
      </c>
      <c r="E48" s="21">
        <f t="shared" ca="1" si="3"/>
        <v>0</v>
      </c>
      <c r="F48" s="21">
        <f t="shared" ca="1" si="3"/>
        <v>0</v>
      </c>
      <c r="G48" s="21">
        <f t="shared" ca="1" si="3"/>
        <v>0</v>
      </c>
      <c r="H48" s="21">
        <f t="shared" ca="1" si="3"/>
        <v>0</v>
      </c>
      <c r="I48" s="21">
        <f t="shared" ca="1" si="3"/>
        <v>0</v>
      </c>
      <c r="J48" s="21">
        <f t="shared" ca="1" si="1"/>
        <v>0</v>
      </c>
    </row>
    <row r="49" spans="1:10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3"/>
        <v>0</v>
      </c>
      <c r="E49" s="21">
        <f t="shared" ca="1" si="3"/>
        <v>0</v>
      </c>
      <c r="F49" s="21">
        <f t="shared" ca="1" si="3"/>
        <v>0</v>
      </c>
      <c r="G49" s="21">
        <f t="shared" ca="1" si="3"/>
        <v>0</v>
      </c>
      <c r="H49" s="21">
        <f t="shared" ca="1" si="3"/>
        <v>0</v>
      </c>
      <c r="I49" s="21">
        <f t="shared" ca="1" si="3"/>
        <v>0</v>
      </c>
      <c r="J49" s="21">
        <f t="shared" ca="1" si="1"/>
        <v>0</v>
      </c>
    </row>
    <row r="50" spans="1:10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3"/>
        <v>0</v>
      </c>
      <c r="E50" s="21">
        <f t="shared" ca="1" si="3"/>
        <v>0</v>
      </c>
      <c r="F50" s="21">
        <f t="shared" ca="1" si="3"/>
        <v>0</v>
      </c>
      <c r="G50" s="21">
        <f t="shared" ca="1" si="3"/>
        <v>0</v>
      </c>
      <c r="H50" s="21">
        <f t="shared" ca="1" si="3"/>
        <v>0</v>
      </c>
      <c r="I50" s="21">
        <f t="shared" ca="1" si="3"/>
        <v>0</v>
      </c>
      <c r="J50" s="21">
        <f t="shared" ca="1" si="1"/>
        <v>0</v>
      </c>
    </row>
    <row r="51" spans="1:10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3"/>
        <v>0</v>
      </c>
      <c r="E51" s="21">
        <f t="shared" ca="1" si="3"/>
        <v>0</v>
      </c>
      <c r="F51" s="21">
        <f t="shared" ca="1" si="3"/>
        <v>0</v>
      </c>
      <c r="G51" s="21">
        <f t="shared" ca="1" si="3"/>
        <v>0</v>
      </c>
      <c r="H51" s="21">
        <f t="shared" ca="1" si="3"/>
        <v>0</v>
      </c>
      <c r="I51" s="21">
        <f t="shared" ca="1" si="3"/>
        <v>0</v>
      </c>
      <c r="J51" s="21">
        <f t="shared" ca="1" si="1"/>
        <v>0</v>
      </c>
    </row>
    <row r="52" spans="1:10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3"/>
        <v>0</v>
      </c>
      <c r="E52" s="21">
        <f t="shared" ca="1" si="3"/>
        <v>0</v>
      </c>
      <c r="F52" s="21">
        <f t="shared" ca="1" si="3"/>
        <v>0</v>
      </c>
      <c r="G52" s="21">
        <f t="shared" ca="1" si="3"/>
        <v>0</v>
      </c>
      <c r="H52" s="21">
        <f t="shared" ca="1" si="3"/>
        <v>0</v>
      </c>
      <c r="I52" s="21">
        <f t="shared" ca="1" si="3"/>
        <v>0</v>
      </c>
      <c r="J52" s="21">
        <f t="shared" ca="1" si="1"/>
        <v>0</v>
      </c>
    </row>
    <row r="53" spans="1:10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3"/>
        <v>0</v>
      </c>
      <c r="E53" s="21">
        <f t="shared" ca="1" si="3"/>
        <v>0</v>
      </c>
      <c r="F53" s="21">
        <f t="shared" ca="1" si="3"/>
        <v>0</v>
      </c>
      <c r="G53" s="21">
        <f t="shared" ca="1" si="3"/>
        <v>0</v>
      </c>
      <c r="H53" s="21">
        <f t="shared" ca="1" si="3"/>
        <v>0</v>
      </c>
      <c r="I53" s="21">
        <f t="shared" ca="1" si="3"/>
        <v>0</v>
      </c>
      <c r="J53" s="21">
        <f t="shared" ca="1" si="1"/>
        <v>0</v>
      </c>
    </row>
    <row r="54" spans="1:10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3"/>
        <v>0</v>
      </c>
      <c r="E54" s="21">
        <f t="shared" ca="1" si="3"/>
        <v>0</v>
      </c>
      <c r="F54" s="21">
        <f t="shared" ca="1" si="3"/>
        <v>0</v>
      </c>
      <c r="G54" s="21">
        <f t="shared" ca="1" si="3"/>
        <v>0</v>
      </c>
      <c r="H54" s="21">
        <f t="shared" ca="1" si="3"/>
        <v>0</v>
      </c>
      <c r="I54" s="21">
        <f t="shared" ca="1" si="3"/>
        <v>0</v>
      </c>
      <c r="J54" s="21">
        <f t="shared" ca="1" si="1"/>
        <v>0</v>
      </c>
    </row>
    <row r="55" spans="1:10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I70" ca="1" si="4">IFERROR(INDIRECT("'"&amp;$B$2&amp;"'!"&amp;ADDRESS(MATCH($B55,INDIRECT("'"&amp;$B$2&amp;"'!$B$1:$B$1095"),0),MATCH(D$5,INDIRECT("'"&amp;$B$2&amp;"'!5:5"),0))),0)</f>
        <v>0</v>
      </c>
      <c r="E55" s="21">
        <f t="shared" ca="1" si="4"/>
        <v>0</v>
      </c>
      <c r="F55" s="21">
        <f t="shared" ca="1" si="4"/>
        <v>0</v>
      </c>
      <c r="G55" s="21">
        <f t="shared" ca="1" si="4"/>
        <v>0</v>
      </c>
      <c r="H55" s="21">
        <f t="shared" ca="1" si="4"/>
        <v>0</v>
      </c>
      <c r="I55" s="21">
        <f t="shared" ca="1" si="4"/>
        <v>0</v>
      </c>
      <c r="J55" s="21">
        <f t="shared" ca="1" si="1"/>
        <v>0</v>
      </c>
    </row>
    <row r="56" spans="1:10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4"/>
        <v>0</v>
      </c>
      <c r="E56" s="21">
        <f t="shared" ca="1" si="4"/>
        <v>0</v>
      </c>
      <c r="F56" s="21">
        <f t="shared" ca="1" si="4"/>
        <v>0</v>
      </c>
      <c r="G56" s="21">
        <f t="shared" ca="1" si="4"/>
        <v>0</v>
      </c>
      <c r="H56" s="21">
        <f t="shared" ca="1" si="4"/>
        <v>0</v>
      </c>
      <c r="I56" s="21">
        <f t="shared" ca="1" si="4"/>
        <v>0</v>
      </c>
      <c r="J56" s="21">
        <f t="shared" ca="1" si="1"/>
        <v>0</v>
      </c>
    </row>
    <row r="57" spans="1:10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4"/>
        <v>0</v>
      </c>
      <c r="E57" s="21">
        <f t="shared" ca="1" si="4"/>
        <v>0</v>
      </c>
      <c r="F57" s="21">
        <f t="shared" ca="1" si="4"/>
        <v>0</v>
      </c>
      <c r="G57" s="21">
        <f t="shared" ca="1" si="4"/>
        <v>0</v>
      </c>
      <c r="H57" s="21">
        <f t="shared" ca="1" si="4"/>
        <v>0</v>
      </c>
      <c r="I57" s="21">
        <f t="shared" ca="1" si="4"/>
        <v>0</v>
      </c>
      <c r="J57" s="21">
        <f t="shared" ca="1" si="1"/>
        <v>0</v>
      </c>
    </row>
    <row r="58" spans="1:10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4"/>
        <v>0</v>
      </c>
      <c r="E58" s="21">
        <f t="shared" ca="1" si="4"/>
        <v>0</v>
      </c>
      <c r="F58" s="21">
        <f t="shared" ca="1" si="4"/>
        <v>0</v>
      </c>
      <c r="G58" s="21">
        <f t="shared" ca="1" si="4"/>
        <v>0</v>
      </c>
      <c r="H58" s="21">
        <f t="shared" ca="1" si="4"/>
        <v>0</v>
      </c>
      <c r="I58" s="21">
        <f t="shared" ca="1" si="4"/>
        <v>0</v>
      </c>
      <c r="J58" s="21">
        <f t="shared" ca="1" si="1"/>
        <v>0</v>
      </c>
    </row>
    <row r="59" spans="1:10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4"/>
        <v>0</v>
      </c>
      <c r="E59" s="21">
        <f t="shared" ca="1" si="4"/>
        <v>0</v>
      </c>
      <c r="F59" s="21">
        <f t="shared" ca="1" si="4"/>
        <v>0</v>
      </c>
      <c r="G59" s="21">
        <f t="shared" ca="1" si="4"/>
        <v>0</v>
      </c>
      <c r="H59" s="21">
        <f t="shared" ca="1" si="4"/>
        <v>0</v>
      </c>
      <c r="I59" s="21">
        <f t="shared" ca="1" si="4"/>
        <v>0</v>
      </c>
      <c r="J59" s="21">
        <f t="shared" ca="1" si="1"/>
        <v>0</v>
      </c>
    </row>
    <row r="60" spans="1:10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4"/>
        <v>0</v>
      </c>
      <c r="E60" s="21">
        <f t="shared" ca="1" si="4"/>
        <v>0</v>
      </c>
      <c r="F60" s="21">
        <f t="shared" ca="1" si="4"/>
        <v>0</v>
      </c>
      <c r="G60" s="21">
        <f t="shared" ca="1" si="4"/>
        <v>0</v>
      </c>
      <c r="H60" s="21">
        <f t="shared" ca="1" si="4"/>
        <v>0</v>
      </c>
      <c r="I60" s="21">
        <f t="shared" ca="1" si="4"/>
        <v>0</v>
      </c>
      <c r="J60" s="21">
        <f t="shared" ca="1" si="1"/>
        <v>0</v>
      </c>
    </row>
    <row r="61" spans="1:10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4"/>
        <v>0</v>
      </c>
      <c r="E61" s="21">
        <f t="shared" ca="1" si="4"/>
        <v>0</v>
      </c>
      <c r="F61" s="21">
        <f t="shared" ca="1" si="4"/>
        <v>0</v>
      </c>
      <c r="G61" s="21">
        <f t="shared" ca="1" si="4"/>
        <v>0</v>
      </c>
      <c r="H61" s="21">
        <f t="shared" ca="1" si="4"/>
        <v>0</v>
      </c>
      <c r="I61" s="21">
        <f t="shared" ca="1" si="4"/>
        <v>0</v>
      </c>
      <c r="J61" s="21">
        <f t="shared" ca="1" si="1"/>
        <v>0</v>
      </c>
    </row>
    <row r="62" spans="1:10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4"/>
        <v>0</v>
      </c>
      <c r="E62" s="21">
        <f t="shared" ca="1" si="4"/>
        <v>0</v>
      </c>
      <c r="F62" s="21">
        <f t="shared" ca="1" si="4"/>
        <v>0</v>
      </c>
      <c r="G62" s="21">
        <f t="shared" ca="1" si="4"/>
        <v>0</v>
      </c>
      <c r="H62" s="21">
        <f t="shared" ca="1" si="4"/>
        <v>0</v>
      </c>
      <c r="I62" s="21">
        <f t="shared" ca="1" si="4"/>
        <v>0</v>
      </c>
      <c r="J62" s="21">
        <f t="shared" ca="1" si="1"/>
        <v>0</v>
      </c>
    </row>
    <row r="63" spans="1:10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4"/>
        <v>0</v>
      </c>
      <c r="E63" s="21">
        <f t="shared" ca="1" si="4"/>
        <v>0</v>
      </c>
      <c r="F63" s="21">
        <f t="shared" ca="1" si="4"/>
        <v>0</v>
      </c>
      <c r="G63" s="21">
        <f t="shared" ca="1" si="4"/>
        <v>0</v>
      </c>
      <c r="H63" s="21">
        <f t="shared" ca="1" si="4"/>
        <v>0</v>
      </c>
      <c r="I63" s="21">
        <f t="shared" ca="1" si="4"/>
        <v>0</v>
      </c>
      <c r="J63" s="21">
        <f t="shared" ca="1" si="1"/>
        <v>0</v>
      </c>
    </row>
    <row r="64" spans="1:10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4"/>
        <v>0</v>
      </c>
      <c r="E64" s="21">
        <f t="shared" ca="1" si="4"/>
        <v>0</v>
      </c>
      <c r="F64" s="21">
        <f t="shared" ca="1" si="4"/>
        <v>0</v>
      </c>
      <c r="G64" s="21">
        <f t="shared" ca="1" si="4"/>
        <v>0</v>
      </c>
      <c r="H64" s="21">
        <f t="shared" ca="1" si="4"/>
        <v>0</v>
      </c>
      <c r="I64" s="21">
        <f t="shared" ca="1" si="4"/>
        <v>0</v>
      </c>
      <c r="J64" s="21">
        <f t="shared" ca="1" si="1"/>
        <v>0</v>
      </c>
    </row>
    <row r="65" spans="1:10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4"/>
        <v>0</v>
      </c>
      <c r="E65" s="21">
        <f t="shared" ca="1" si="4"/>
        <v>0</v>
      </c>
      <c r="F65" s="21">
        <f t="shared" ca="1" si="4"/>
        <v>0</v>
      </c>
      <c r="G65" s="21">
        <f t="shared" ca="1" si="4"/>
        <v>0</v>
      </c>
      <c r="H65" s="21">
        <f t="shared" ca="1" si="4"/>
        <v>0</v>
      </c>
      <c r="I65" s="21">
        <f t="shared" ca="1" si="4"/>
        <v>0</v>
      </c>
      <c r="J65" s="21">
        <f t="shared" ca="1" si="1"/>
        <v>0</v>
      </c>
    </row>
    <row r="66" spans="1:10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4"/>
        <v>0</v>
      </c>
      <c r="E66" s="21">
        <f t="shared" ca="1" si="4"/>
        <v>0</v>
      </c>
      <c r="F66" s="21">
        <f t="shared" ca="1" si="4"/>
        <v>0</v>
      </c>
      <c r="G66" s="21">
        <f t="shared" ca="1" si="4"/>
        <v>0</v>
      </c>
      <c r="H66" s="21">
        <f t="shared" ca="1" si="4"/>
        <v>0</v>
      </c>
      <c r="I66" s="21">
        <f t="shared" ca="1" si="4"/>
        <v>0</v>
      </c>
      <c r="J66" s="21">
        <f t="shared" ca="1" si="1"/>
        <v>0</v>
      </c>
    </row>
    <row r="67" spans="1:10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4"/>
        <v>0</v>
      </c>
      <c r="E67" s="21">
        <f t="shared" ca="1" si="4"/>
        <v>0</v>
      </c>
      <c r="F67" s="21">
        <f t="shared" ca="1" si="4"/>
        <v>0</v>
      </c>
      <c r="G67" s="21">
        <f t="shared" ca="1" si="4"/>
        <v>0</v>
      </c>
      <c r="H67" s="21">
        <f t="shared" ca="1" si="4"/>
        <v>0</v>
      </c>
      <c r="I67" s="21">
        <f t="shared" ca="1" si="4"/>
        <v>0</v>
      </c>
      <c r="J67" s="21">
        <f t="shared" ca="1" si="1"/>
        <v>0</v>
      </c>
    </row>
    <row r="68" spans="1:10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4"/>
        <v>0</v>
      </c>
      <c r="E68" s="21">
        <f t="shared" ca="1" si="4"/>
        <v>0</v>
      </c>
      <c r="F68" s="21">
        <f t="shared" ca="1" si="4"/>
        <v>0</v>
      </c>
      <c r="G68" s="21">
        <f t="shared" ca="1" si="4"/>
        <v>0</v>
      </c>
      <c r="H68" s="21">
        <f t="shared" ca="1" si="4"/>
        <v>0</v>
      </c>
      <c r="I68" s="21">
        <f t="shared" ca="1" si="4"/>
        <v>0</v>
      </c>
      <c r="J68" s="21">
        <f t="shared" ca="1" si="1"/>
        <v>0</v>
      </c>
    </row>
    <row r="69" spans="1:10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4"/>
        <v>0</v>
      </c>
      <c r="E69" s="21">
        <f t="shared" ca="1" si="4"/>
        <v>0</v>
      </c>
      <c r="F69" s="21">
        <f t="shared" ca="1" si="4"/>
        <v>0</v>
      </c>
      <c r="G69" s="21">
        <f t="shared" ca="1" si="4"/>
        <v>0</v>
      </c>
      <c r="H69" s="21">
        <f t="shared" ca="1" si="4"/>
        <v>0</v>
      </c>
      <c r="I69" s="21">
        <f t="shared" ca="1" si="4"/>
        <v>0</v>
      </c>
      <c r="J69" s="21">
        <f t="shared" ref="J69:J72" ca="1" si="5">+SUM(D69:I69)</f>
        <v>0</v>
      </c>
    </row>
    <row r="70" spans="1:10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4"/>
        <v>0</v>
      </c>
      <c r="E70" s="21">
        <f t="shared" ca="1" si="4"/>
        <v>0</v>
      </c>
      <c r="F70" s="21">
        <f t="shared" ca="1" si="4"/>
        <v>0</v>
      </c>
      <c r="G70" s="21">
        <f t="shared" ca="1" si="4"/>
        <v>0</v>
      </c>
      <c r="H70" s="21">
        <f t="shared" ca="1" si="4"/>
        <v>0</v>
      </c>
      <c r="I70" s="21">
        <f t="shared" ca="1" si="4"/>
        <v>0</v>
      </c>
      <c r="J70" s="21">
        <f t="shared" ca="1" si="5"/>
        <v>0</v>
      </c>
    </row>
    <row r="71" spans="1:10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I72" ca="1" si="6">IFERROR(INDIRECT("'"&amp;$B$2&amp;"'!"&amp;ADDRESS(MATCH($B71,INDIRECT("'"&amp;$B$2&amp;"'!$B$1:$B$1095"),0),MATCH(D$5,INDIRECT("'"&amp;$B$2&amp;"'!5:5"),0))),0)</f>
        <v>0</v>
      </c>
      <c r="E71" s="21">
        <f t="shared" ca="1" si="6"/>
        <v>0</v>
      </c>
      <c r="F71" s="21">
        <f t="shared" ca="1" si="6"/>
        <v>0</v>
      </c>
      <c r="G71" s="21">
        <f t="shared" ca="1" si="6"/>
        <v>0</v>
      </c>
      <c r="H71" s="21">
        <f t="shared" ca="1" si="6"/>
        <v>0</v>
      </c>
      <c r="I71" s="21">
        <f t="shared" ca="1" si="6"/>
        <v>0</v>
      </c>
      <c r="J71" s="21">
        <f t="shared" ca="1" si="5"/>
        <v>0</v>
      </c>
    </row>
    <row r="72" spans="1:10" ht="13.8" x14ac:dyDescent="0.3">
      <c r="A72" s="64" t="s">
        <v>278</v>
      </c>
      <c r="B72" s="20">
        <v>3018</v>
      </c>
      <c r="C72" s="65" t="s">
        <v>246</v>
      </c>
      <c r="D72" s="21">
        <f t="shared" ca="1" si="6"/>
        <v>0</v>
      </c>
      <c r="E72" s="21">
        <f t="shared" ca="1" si="6"/>
        <v>0</v>
      </c>
      <c r="F72" s="21">
        <f t="shared" ca="1" si="6"/>
        <v>0</v>
      </c>
      <c r="G72" s="21">
        <f t="shared" ca="1" si="6"/>
        <v>0</v>
      </c>
      <c r="H72" s="21">
        <f t="shared" ca="1" si="6"/>
        <v>0</v>
      </c>
      <c r="I72" s="21">
        <f t="shared" ca="1" si="6"/>
        <v>0</v>
      </c>
      <c r="J72" s="21">
        <f t="shared" ca="1" si="5"/>
        <v>0</v>
      </c>
    </row>
    <row r="73" spans="1:10" ht="13.8" x14ac:dyDescent="0.3">
      <c r="A73" s="66" t="s">
        <v>280</v>
      </c>
      <c r="B73" s="55">
        <v>9000</v>
      </c>
      <c r="C73" s="65" t="s">
        <v>281</v>
      </c>
      <c r="D73" s="56">
        <f t="shared" ref="D73:J73" ca="1" si="7">SUMIF($C$7:$C$72,"HD",D$7:D$72)</f>
        <v>0</v>
      </c>
      <c r="E73" s="56">
        <f t="shared" ca="1" si="7"/>
        <v>0</v>
      </c>
      <c r="F73" s="56">
        <f t="shared" ca="1" si="7"/>
        <v>0</v>
      </c>
      <c r="G73" s="56">
        <f t="shared" ca="1" si="7"/>
        <v>139458.06</v>
      </c>
      <c r="H73" s="56">
        <f t="shared" ca="1" si="7"/>
        <v>325665916.68958676</v>
      </c>
      <c r="I73" s="56">
        <f t="shared" ca="1" si="7"/>
        <v>56649821.746249996</v>
      </c>
      <c r="J73" s="56">
        <f t="shared" ca="1" si="7"/>
        <v>382455196.49583673</v>
      </c>
    </row>
    <row r="74" spans="1:10" ht="13.8" x14ac:dyDescent="0.3">
      <c r="A74" s="66" t="s">
        <v>283</v>
      </c>
      <c r="B74" s="55">
        <v>9001</v>
      </c>
      <c r="C74" s="65" t="s">
        <v>284</v>
      </c>
      <c r="D74" s="56">
        <f t="shared" ref="D74:J74" ca="1" si="8">SUMIF($C$7:$C$72,"H",D$7:D$72)+SUMIF($C$7:$C$72,"E",D$7:D$72)</f>
        <v>0</v>
      </c>
      <c r="E74" s="56">
        <f t="shared" ca="1" si="8"/>
        <v>0</v>
      </c>
      <c r="F74" s="56">
        <f t="shared" ca="1" si="8"/>
        <v>0</v>
      </c>
      <c r="G74" s="56">
        <f t="shared" ca="1" si="8"/>
        <v>0</v>
      </c>
      <c r="H74" s="56">
        <f t="shared" ca="1" si="8"/>
        <v>0</v>
      </c>
      <c r="I74" s="56">
        <f t="shared" ca="1" si="8"/>
        <v>0</v>
      </c>
      <c r="J74" s="56">
        <f t="shared" ca="1" si="8"/>
        <v>0</v>
      </c>
    </row>
    <row r="75" spans="1:10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t="shared" ref="E75:J75" ca="1" si="9">E73+E74</f>
        <v>0</v>
      </c>
      <c r="F75" s="56">
        <f t="shared" ca="1" si="9"/>
        <v>0</v>
      </c>
      <c r="G75" s="56">
        <f t="shared" ca="1" si="9"/>
        <v>139458.06</v>
      </c>
      <c r="H75" s="56">
        <f t="shared" ca="1" si="9"/>
        <v>325665916.68958676</v>
      </c>
      <c r="I75" s="56">
        <f t="shared" ca="1" si="9"/>
        <v>56649821.746249996</v>
      </c>
      <c r="J75" s="56">
        <f t="shared" ca="1" si="9"/>
        <v>382455196.49583673</v>
      </c>
    </row>
  </sheetData>
  <mergeCells count="1">
    <mergeCell ref="E2:G2"/>
  </mergeCells>
  <dataValidations count="1">
    <dataValidation type="list" allowBlank="1" showInputMessage="1" showErrorMessage="1" sqref="B2" xr:uid="{B14AB22A-E33C-4F2F-BD2C-E3E9BF24FA96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2CA9-FD6C-44D2-8B92-8A561595CCC4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705</v>
      </c>
      <c r="E5" s="10">
        <v>706</v>
      </c>
      <c r="F5" s="10">
        <v>708</v>
      </c>
      <c r="G5" s="10">
        <v>736</v>
      </c>
      <c r="H5" s="10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106</v>
      </c>
      <c r="E6" s="7" t="s">
        <v>107</v>
      </c>
      <c r="F6" s="7" t="s">
        <v>108</v>
      </c>
      <c r="G6" s="7" t="s">
        <v>109</v>
      </c>
      <c r="H6" s="69" t="s">
        <v>342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ca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233083.62000000104</v>
      </c>
      <c r="H8" s="22">
        <f t="shared" ref="H8:H22" ca="1" si="1">+SUM(D8:G8)</f>
        <v>233083.62000000104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20950533.780000001</v>
      </c>
      <c r="E10" s="21">
        <f t="shared" ca="1" si="0"/>
        <v>0</v>
      </c>
      <c r="F10" s="21">
        <f t="shared" ca="1" si="0"/>
        <v>0</v>
      </c>
      <c r="G10" s="21">
        <f t="shared" ca="1" si="0"/>
        <v>68999.28</v>
      </c>
      <c r="H10" s="22">
        <f t="shared" ca="1" si="1"/>
        <v>21019533.060000002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159821.34</v>
      </c>
      <c r="E11" s="21">
        <f t="shared" ca="1" si="0"/>
        <v>0</v>
      </c>
      <c r="F11" s="21">
        <f t="shared" ca="1" si="0"/>
        <v>0</v>
      </c>
      <c r="G11" s="21">
        <f t="shared" ca="1" si="0"/>
        <v>1670.88</v>
      </c>
      <c r="H11" s="22">
        <f t="shared" ca="1" si="1"/>
        <v>161492.22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0.01</v>
      </c>
      <c r="H13" s="22">
        <f t="shared" ca="1" si="1"/>
        <v>0.01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4664.5199999999995</v>
      </c>
      <c r="H14" s="22">
        <f t="shared" ca="1" si="1"/>
        <v>4664.5199999999995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49013.87</v>
      </c>
      <c r="H17" s="22">
        <f t="shared" ca="1" si="1"/>
        <v>49013.87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2">
        <f t="shared" ca="1" si="1"/>
        <v>0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3191216.65</v>
      </c>
      <c r="F19" s="21">
        <f t="shared" ca="1" si="0"/>
        <v>0</v>
      </c>
      <c r="G19" s="21">
        <f t="shared" ca="1" si="0"/>
        <v>0</v>
      </c>
      <c r="H19" s="22">
        <f t="shared" ca="1" si="1"/>
        <v>3191216.65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2500</v>
      </c>
      <c r="F20" s="21">
        <f t="shared" ca="1" si="0"/>
        <v>0</v>
      </c>
      <c r="G20" s="21">
        <f t="shared" ca="1" si="0"/>
        <v>92098.44</v>
      </c>
      <c r="H20" s="22">
        <f t="shared" ca="1" si="1"/>
        <v>94598.44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229745.79</v>
      </c>
      <c r="H21" s="22">
        <f t="shared" ca="1" si="1"/>
        <v>229745.79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48562.5</v>
      </c>
      <c r="E22" s="21">
        <f t="shared" ca="1" si="0"/>
        <v>0</v>
      </c>
      <c r="F22" s="21">
        <f t="shared" ca="1" si="0"/>
        <v>0</v>
      </c>
      <c r="G22" s="21">
        <f t="shared" ca="1" si="0"/>
        <v>3019069.4399999999</v>
      </c>
      <c r="H22" s="22">
        <f t="shared" ca="1" si="1"/>
        <v>3067631.94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41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13771.21</v>
      </c>
      <c r="H23" s="22">
        <f t="shared" ref="H23:H40" ca="1" si="3">+SUM(D23:G23)</f>
        <v>13771.21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763019.04</v>
      </c>
      <c r="H24" s="22">
        <f t="shared" ca="1" si="3"/>
        <v>763019.04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0.05</v>
      </c>
      <c r="H25" s="22">
        <f t="shared" ca="1" si="3"/>
        <v>0.05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20735.795321099999</v>
      </c>
      <c r="H26" s="22">
        <f t="shared" ca="1" si="3"/>
        <v>20735.795321099999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1693286.61</v>
      </c>
      <c r="E27" s="21">
        <f t="shared" ca="1" si="2"/>
        <v>0</v>
      </c>
      <c r="F27" s="21">
        <f t="shared" ca="1" si="2"/>
        <v>0</v>
      </c>
      <c r="G27" s="21">
        <f t="shared" ca="1" si="2"/>
        <v>2420</v>
      </c>
      <c r="H27" s="22">
        <f t="shared" ca="1" si="3"/>
        <v>1695706.61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2">
        <f t="shared" ca="1" si="3"/>
        <v>0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581.79</v>
      </c>
      <c r="H29" s="22">
        <f t="shared" ca="1" si="3"/>
        <v>581.79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1681341.42</v>
      </c>
      <c r="H30" s="22">
        <f t="shared" ca="1" si="3"/>
        <v>1681341.42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-21927.31</v>
      </c>
      <c r="E31" s="21">
        <f t="shared" ca="1" si="2"/>
        <v>0</v>
      </c>
      <c r="F31" s="21">
        <f t="shared" ca="1" si="2"/>
        <v>0</v>
      </c>
      <c r="G31" s="21">
        <f t="shared" ca="1" si="2"/>
        <v>20726.060000000001</v>
      </c>
      <c r="H31" s="22">
        <f t="shared" ca="1" si="3"/>
        <v>-1201.25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457396.01</v>
      </c>
      <c r="E32" s="21">
        <f t="shared" ca="1" si="2"/>
        <v>0</v>
      </c>
      <c r="F32" s="21">
        <f t="shared" ca="1" si="2"/>
        <v>0</v>
      </c>
      <c r="G32" s="21">
        <f t="shared" ca="1" si="2"/>
        <v>14916.63</v>
      </c>
      <c r="H32" s="22">
        <f t="shared" ca="1" si="3"/>
        <v>472312.64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2999521.5999999912</v>
      </c>
      <c r="E33" s="21">
        <f t="shared" ca="1" si="2"/>
        <v>0</v>
      </c>
      <c r="F33" s="21">
        <f t="shared" ca="1" si="2"/>
        <v>0</v>
      </c>
      <c r="G33" s="21">
        <f t="shared" ca="1" si="2"/>
        <v>205</v>
      </c>
      <c r="H33" s="22">
        <f t="shared" ca="1" si="3"/>
        <v>2999726.5999999912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534463.51410000003</v>
      </c>
      <c r="H34" s="22">
        <f t="shared" ca="1" si="3"/>
        <v>534463.51410000003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100</v>
      </c>
      <c r="H35" s="22">
        <f t="shared" ca="1" si="3"/>
        <v>100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1544996.7</v>
      </c>
      <c r="H37" s="22">
        <f t="shared" ca="1" si="3"/>
        <v>1544996.7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13.69</v>
      </c>
      <c r="H38" s="22">
        <f t="shared" ca="1" si="3"/>
        <v>13.69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2"/>
        <v>3201853.65</v>
      </c>
      <c r="E39" s="21">
        <f t="shared" ca="1" si="2"/>
        <v>0</v>
      </c>
      <c r="F39" s="21">
        <f t="shared" ca="1" si="2"/>
        <v>1634285.71</v>
      </c>
      <c r="G39" s="21">
        <f t="shared" ca="1" si="2"/>
        <v>0</v>
      </c>
      <c r="H39" s="22">
        <f t="shared" ca="1" si="3"/>
        <v>4836139.3599999994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2"/>
        <v>0</v>
      </c>
      <c r="E40" s="21">
        <f t="shared" ca="1" si="2"/>
        <v>0</v>
      </c>
      <c r="F40" s="21">
        <f t="shared" ca="1" si="2"/>
        <v>0</v>
      </c>
      <c r="G40" s="21">
        <f t="shared" ca="1" si="2"/>
        <v>0</v>
      </c>
      <c r="H40" s="22">
        <f t="shared" ca="1" si="3"/>
        <v>0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2"/>
        <v>0</v>
      </c>
      <c r="E41" s="21">
        <f t="shared" ca="1" si="2"/>
        <v>0</v>
      </c>
      <c r="F41" s="21">
        <f t="shared" ca="1" si="2"/>
        <v>0</v>
      </c>
      <c r="G41" s="21">
        <f t="shared" ca="1" si="2"/>
        <v>0</v>
      </c>
      <c r="H41" s="22">
        <f t="shared" ref="H41" ca="1" si="4">+SUM(D41:G41)</f>
        <v>0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ref="D42:G57" ca="1" si="5">IFERROR(INDIRECT("'"&amp;$B$2&amp;"'!"&amp;ADDRESS(MATCH($B42,INDIRECT("'"&amp;$B$2&amp;"'!$B$1:$B$1095"),0),MATCH(D$5,INDIRECT("'"&amp;$B$2&amp;"'!5:5"),0))),0)</f>
        <v>0</v>
      </c>
      <c r="E42" s="21">
        <f t="shared" ca="1" si="5"/>
        <v>0</v>
      </c>
      <c r="F42" s="21">
        <f t="shared" ca="1" si="5"/>
        <v>0</v>
      </c>
      <c r="G42" s="21">
        <f t="shared" ca="1" si="5"/>
        <v>0</v>
      </c>
      <c r="H42" s="22">
        <f t="shared" ref="H42:H57" ca="1" si="6">+SUM(D42:G42)</f>
        <v>0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5"/>
        <v>0</v>
      </c>
      <c r="E43" s="21">
        <f t="shared" ca="1" si="5"/>
        <v>0</v>
      </c>
      <c r="F43" s="21">
        <f t="shared" ca="1" si="5"/>
        <v>0</v>
      </c>
      <c r="G43" s="21">
        <f t="shared" ca="1" si="5"/>
        <v>0</v>
      </c>
      <c r="H43" s="22">
        <f t="shared" ca="1" si="6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5"/>
        <v>1920.0000000000146</v>
      </c>
      <c r="E44" s="21">
        <f t="shared" ca="1" si="5"/>
        <v>0</v>
      </c>
      <c r="F44" s="21">
        <f t="shared" ca="1" si="5"/>
        <v>0</v>
      </c>
      <c r="G44" s="21">
        <f t="shared" ca="1" si="5"/>
        <v>-0.08</v>
      </c>
      <c r="H44" s="22">
        <f t="shared" ca="1" si="6"/>
        <v>1919.9200000000146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5"/>
        <v>0</v>
      </c>
      <c r="E45" s="21">
        <f t="shared" ca="1" si="5"/>
        <v>0</v>
      </c>
      <c r="F45" s="21">
        <f t="shared" ca="1" si="5"/>
        <v>0</v>
      </c>
      <c r="G45" s="21">
        <f t="shared" ca="1" si="5"/>
        <v>0</v>
      </c>
      <c r="H45" s="22">
        <f t="shared" ca="1" si="6"/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5"/>
        <v>0</v>
      </c>
      <c r="E46" s="21">
        <f t="shared" ca="1" si="5"/>
        <v>0</v>
      </c>
      <c r="F46" s="21">
        <f t="shared" ca="1" si="5"/>
        <v>0</v>
      </c>
      <c r="G46" s="21">
        <f t="shared" ca="1" si="5"/>
        <v>0</v>
      </c>
      <c r="H46" s="22">
        <f t="shared" ca="1" si="6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5"/>
        <v>0</v>
      </c>
      <c r="E47" s="21">
        <f t="shared" ca="1" si="5"/>
        <v>0</v>
      </c>
      <c r="F47" s="21">
        <f t="shared" ca="1" si="5"/>
        <v>0</v>
      </c>
      <c r="G47" s="21">
        <f t="shared" ca="1" si="5"/>
        <v>0</v>
      </c>
      <c r="H47" s="22">
        <f t="shared" ca="1" si="6"/>
        <v>0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5"/>
        <v>0</v>
      </c>
      <c r="E48" s="21">
        <f t="shared" ca="1" si="5"/>
        <v>0</v>
      </c>
      <c r="F48" s="21">
        <f t="shared" ca="1" si="5"/>
        <v>0</v>
      </c>
      <c r="G48" s="21">
        <f t="shared" ca="1" si="5"/>
        <v>0</v>
      </c>
      <c r="H48" s="22">
        <f t="shared" ca="1" si="6"/>
        <v>0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5"/>
        <v>0</v>
      </c>
      <c r="E49" s="21">
        <f t="shared" ca="1" si="5"/>
        <v>0</v>
      </c>
      <c r="F49" s="21">
        <f t="shared" ca="1" si="5"/>
        <v>0</v>
      </c>
      <c r="G49" s="21">
        <f t="shared" ca="1" si="5"/>
        <v>8977.2800000000007</v>
      </c>
      <c r="H49" s="22">
        <f t="shared" ref="H49:H53" ca="1" si="7">+SUM(D49:G49)</f>
        <v>8977.2800000000007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5"/>
        <v>0</v>
      </c>
      <c r="E50" s="21">
        <f t="shared" ca="1" si="5"/>
        <v>0</v>
      </c>
      <c r="F50" s="21">
        <f t="shared" ca="1" si="5"/>
        <v>0</v>
      </c>
      <c r="G50" s="21">
        <f t="shared" ca="1" si="5"/>
        <v>0</v>
      </c>
      <c r="H50" s="22">
        <f t="shared" ref="H50:H52" ca="1" si="8">+SUM(D50:G50)</f>
        <v>0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5"/>
        <v>0</v>
      </c>
      <c r="E51" s="21">
        <f t="shared" ca="1" si="5"/>
        <v>0</v>
      </c>
      <c r="F51" s="21">
        <f t="shared" ca="1" si="5"/>
        <v>0</v>
      </c>
      <c r="G51" s="21">
        <f t="shared" ca="1" si="5"/>
        <v>0</v>
      </c>
      <c r="H51" s="22">
        <f t="shared" ca="1" si="8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5"/>
        <v>0</v>
      </c>
      <c r="E52" s="21">
        <f t="shared" ca="1" si="5"/>
        <v>0</v>
      </c>
      <c r="F52" s="21">
        <f t="shared" ca="1" si="5"/>
        <v>0</v>
      </c>
      <c r="G52" s="21">
        <f t="shared" ca="1" si="5"/>
        <v>0</v>
      </c>
      <c r="H52" s="22">
        <f t="shared" ca="1" si="8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5"/>
        <v>0</v>
      </c>
      <c r="E53" s="21">
        <f t="shared" ca="1" si="5"/>
        <v>0</v>
      </c>
      <c r="F53" s="21">
        <f t="shared" ca="1" si="5"/>
        <v>0</v>
      </c>
      <c r="G53" s="21">
        <f t="shared" ca="1" si="5"/>
        <v>0</v>
      </c>
      <c r="H53" s="22">
        <f t="shared" ca="1" si="7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5"/>
        <v>0</v>
      </c>
      <c r="E54" s="21">
        <f t="shared" ca="1" si="5"/>
        <v>0</v>
      </c>
      <c r="F54" s="21">
        <f t="shared" ca="1" si="5"/>
        <v>0</v>
      </c>
      <c r="G54" s="21">
        <f t="shared" ca="1" si="5"/>
        <v>0</v>
      </c>
      <c r="H54" s="22">
        <f t="shared" ca="1" si="6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5"/>
        <v>0</v>
      </c>
      <c r="E55" s="21">
        <f t="shared" ca="1" si="5"/>
        <v>0</v>
      </c>
      <c r="F55" s="21">
        <f t="shared" ca="1" si="5"/>
        <v>0</v>
      </c>
      <c r="G55" s="21">
        <f t="shared" ca="1" si="5"/>
        <v>0</v>
      </c>
      <c r="H55" s="22">
        <f t="shared" ca="1" si="6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5"/>
        <v>0</v>
      </c>
      <c r="E56" s="21">
        <f t="shared" ca="1" si="5"/>
        <v>0</v>
      </c>
      <c r="F56" s="21">
        <f t="shared" ca="1" si="5"/>
        <v>0</v>
      </c>
      <c r="G56" s="21">
        <f t="shared" ca="1" si="5"/>
        <v>0</v>
      </c>
      <c r="H56" s="22">
        <f t="shared" ca="1" si="6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5"/>
        <v>0</v>
      </c>
      <c r="E57" s="21">
        <f t="shared" ca="1" si="5"/>
        <v>0</v>
      </c>
      <c r="F57" s="21">
        <f t="shared" ca="1" si="5"/>
        <v>0</v>
      </c>
      <c r="G57" s="21">
        <f t="shared" ca="1" si="5"/>
        <v>0</v>
      </c>
      <c r="H57" s="22">
        <f t="shared" ca="1" si="6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ref="D58:G72" ca="1" si="9">IFERROR(INDIRECT("'"&amp;$B$2&amp;"'!"&amp;ADDRESS(MATCH($B58,INDIRECT("'"&amp;$B$2&amp;"'!$B$1:$B$1095"),0),MATCH(D$5,INDIRECT("'"&amp;$B$2&amp;"'!5:5"),0))),0)</f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2">
        <f t="shared" ref="H58" ca="1" si="10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2">
        <f t="shared" ref="H59:H69" ca="1" si="11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2">
        <f t="shared" ca="1" si="11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2">
        <f t="shared" ca="1" si="11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2">
        <f t="shared" ca="1" si="11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2">
        <f t="shared" ca="1" si="11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2">
        <f t="shared" ca="1" si="11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2">
        <f t="shared" ca="1" si="11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2">
        <f t="shared" ca="1" si="11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2">
        <f t="shared" ca="1" si="11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2">
        <f t="shared" ca="1" si="11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2">
        <f t="shared" ca="1" si="11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2">
        <f ca="1">+SUM(D70:G70)</f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0</v>
      </c>
      <c r="F71" s="21">
        <f t="shared" ca="1" si="9"/>
        <v>0</v>
      </c>
      <c r="G71" s="21">
        <f t="shared" ca="1" si="9"/>
        <v>0</v>
      </c>
      <c r="H71" s="22">
        <f ca="1">+SUM(D71:G71)</f>
        <v>0</v>
      </c>
    </row>
    <row r="72" spans="1:8" ht="12.75" customHeight="1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0</v>
      </c>
      <c r="F72" s="21">
        <f t="shared" ca="1" si="9"/>
        <v>0</v>
      </c>
      <c r="G72" s="21">
        <f t="shared" ca="1" si="9"/>
        <v>0</v>
      </c>
      <c r="H72" s="22">
        <f ca="1">+SUM(D72:G72)</f>
        <v>0</v>
      </c>
    </row>
    <row r="73" spans="1:8" ht="12.75" customHeight="1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29490968.179999992</v>
      </c>
      <c r="E73" s="56">
        <f ca="1">SUMIF($C$7:$C$72,"HD",E$7:E$72)</f>
        <v>3193716.65</v>
      </c>
      <c r="F73" s="56">
        <f ca="1">SUMIF($C$7:$C$72,"HD",F$7:F$72)</f>
        <v>1634285.71</v>
      </c>
      <c r="G73" s="56">
        <f ca="1">SUMIF($C$7:$C$72,"HD",G$7:G$72)</f>
        <v>8304613.9494211022</v>
      </c>
      <c r="H73" s="56">
        <f ca="1">SUMIF($C$7:$C$72,"HD",H$7:H$72)</f>
        <v>42623584.489421099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29490968.179999992</v>
      </c>
      <c r="E75" s="56">
        <f ca="1">E73+E74</f>
        <v>3193716.65</v>
      </c>
      <c r="F75" s="56">
        <f ca="1">F73+F74</f>
        <v>1634285.71</v>
      </c>
      <c r="G75" s="56">
        <f ca="1">G73+G74</f>
        <v>8304613.9494211022</v>
      </c>
      <c r="H75" s="56">
        <f ca="1">H73+H74</f>
        <v>42623584.489421099</v>
      </c>
    </row>
  </sheetData>
  <mergeCells count="1">
    <mergeCell ref="E2:G2"/>
  </mergeCells>
  <dataValidations count="1">
    <dataValidation type="list" allowBlank="1" showInputMessage="1" showErrorMessage="1" sqref="B2" xr:uid="{30D58D4B-2643-40E3-A6EE-E22D6AD1D89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BD84E-C118-4BD1-8E47-C9A14ABEB92D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3" width="15.6640625" style="3" customWidth="1"/>
    <col min="14" max="14" width="4" style="3" customWidth="1"/>
    <col min="15" max="16384" width="9.109375" style="3"/>
  </cols>
  <sheetData>
    <row r="1" spans="1:13" ht="15" customHeight="1" x14ac:dyDescent="0.3">
      <c r="A1" s="1" t="s">
        <v>0</v>
      </c>
      <c r="B1" s="2"/>
      <c r="C1" s="2"/>
    </row>
    <row r="2" spans="1:13" ht="15" customHeight="1" x14ac:dyDescent="0.3">
      <c r="A2" s="1" t="s">
        <v>343</v>
      </c>
      <c r="B2" s="68" t="s">
        <v>8</v>
      </c>
      <c r="C2" s="2"/>
      <c r="E2" s="81" t="s">
        <v>1</v>
      </c>
      <c r="F2" s="82"/>
      <c r="G2" s="83"/>
      <c r="H2" s="5"/>
    </row>
    <row r="3" spans="1:13" ht="15" customHeight="1" x14ac:dyDescent="0.3">
      <c r="A3" s="4" t="s">
        <v>354</v>
      </c>
      <c r="B3" s="2"/>
      <c r="C3" s="2"/>
    </row>
    <row r="4" spans="1:13" ht="22.5" customHeight="1" x14ac:dyDescent="0.25"/>
    <row r="5" spans="1:13" ht="22.5" customHeight="1" x14ac:dyDescent="0.25">
      <c r="D5" s="10">
        <v>702</v>
      </c>
      <c r="E5" s="10">
        <v>748</v>
      </c>
      <c r="F5" s="10">
        <v>749</v>
      </c>
      <c r="G5" s="10">
        <v>752</v>
      </c>
      <c r="H5" s="10">
        <v>753</v>
      </c>
      <c r="I5" s="10">
        <v>754</v>
      </c>
      <c r="J5" s="10">
        <v>757</v>
      </c>
      <c r="K5" s="10">
        <v>758</v>
      </c>
      <c r="L5" s="10">
        <v>759</v>
      </c>
      <c r="M5" s="69"/>
    </row>
    <row r="6" spans="1:13" ht="79.5" customHeight="1" x14ac:dyDescent="0.25">
      <c r="A6" s="63" t="s">
        <v>142</v>
      </c>
      <c r="B6" s="63" t="s">
        <v>143</v>
      </c>
      <c r="C6" s="63" t="s">
        <v>144</v>
      </c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  <c r="L6" s="7" t="s">
        <v>119</v>
      </c>
      <c r="M6" s="69" t="s">
        <v>344</v>
      </c>
    </row>
    <row r="7" spans="1:13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L22" ca="1" si="0">IFERROR(INDIRECT("'"&amp;$B$2&amp;"'!"&amp;ADDRESS(MATCH($B7,INDIRECT("'"&amp;$B$2&amp;"'!$B$1:$B$1095"),0),MATCH(D$5,INDIRECT("'"&amp;$B$2&amp;"'!5:5"),0))),0)</f>
        <v>51792.2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1">
        <f t="shared" ca="1" si="0"/>
        <v>0</v>
      </c>
      <c r="M7" s="22">
        <f t="shared" ref="M7:M22" ca="1" si="1">+SUM(D7:L7)</f>
        <v>51792.2</v>
      </c>
    </row>
    <row r="8" spans="1:13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308416167.04000008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1">
        <f t="shared" ca="1" si="0"/>
        <v>0</v>
      </c>
      <c r="L8" s="21">
        <f t="shared" ca="1" si="0"/>
        <v>-248566.60999999568</v>
      </c>
      <c r="M8" s="22">
        <f t="shared" ca="1" si="1"/>
        <v>308167600.43000007</v>
      </c>
    </row>
    <row r="9" spans="1:13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141676997.09000009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1">
        <f t="shared" ca="1" si="0"/>
        <v>0</v>
      </c>
      <c r="L9" s="21">
        <f t="shared" ca="1" si="0"/>
        <v>0</v>
      </c>
      <c r="M9" s="22">
        <f t="shared" ca="1" si="1"/>
        <v>141676997.09000009</v>
      </c>
    </row>
    <row r="10" spans="1:13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2969089.81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1">
        <f t="shared" ca="1" si="0"/>
        <v>0</v>
      </c>
      <c r="L10" s="21">
        <f t="shared" ca="1" si="0"/>
        <v>74598821.939999998</v>
      </c>
      <c r="M10" s="22">
        <f t="shared" ca="1" si="1"/>
        <v>77567911.75</v>
      </c>
    </row>
    <row r="11" spans="1:13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1">
        <f t="shared" ca="1" si="0"/>
        <v>1643.58</v>
      </c>
      <c r="L11" s="21">
        <f t="shared" ca="1" si="0"/>
        <v>0</v>
      </c>
      <c r="M11" s="22">
        <f t="shared" ca="1" si="1"/>
        <v>1643.58</v>
      </c>
    </row>
    <row r="12" spans="1:13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1">
        <f t="shared" ca="1" si="0"/>
        <v>0</v>
      </c>
      <c r="M12" s="22">
        <f t="shared" ca="1" si="1"/>
        <v>0</v>
      </c>
    </row>
    <row r="13" spans="1:13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9855246.9199999999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1">
        <f t="shared" ca="1" si="0"/>
        <v>0</v>
      </c>
      <c r="M13" s="22">
        <f t="shared" ca="1" si="1"/>
        <v>9855246.9199999999</v>
      </c>
    </row>
    <row r="14" spans="1:13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3198822.96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1">
        <f t="shared" ca="1" si="0"/>
        <v>0</v>
      </c>
      <c r="L14" s="21">
        <f t="shared" ca="1" si="0"/>
        <v>0</v>
      </c>
      <c r="M14" s="22">
        <f t="shared" ca="1" si="1"/>
        <v>3198822.96</v>
      </c>
    </row>
    <row r="15" spans="1:13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1">
        <f t="shared" ca="1" si="0"/>
        <v>0</v>
      </c>
      <c r="M15" s="22">
        <f t="shared" ca="1" si="1"/>
        <v>0</v>
      </c>
    </row>
    <row r="16" spans="1:13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1">
        <f t="shared" ca="1" si="0"/>
        <v>0</v>
      </c>
      <c r="M16" s="22">
        <f t="shared" ca="1" si="1"/>
        <v>0</v>
      </c>
    </row>
    <row r="17" spans="1:13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15945606.970000001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1">
        <f t="shared" ca="1" si="0"/>
        <v>0</v>
      </c>
      <c r="M17" s="22">
        <f t="shared" ca="1" si="1"/>
        <v>15945606.970000001</v>
      </c>
    </row>
    <row r="18" spans="1:13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1">
        <f t="shared" ca="1" si="0"/>
        <v>0</v>
      </c>
      <c r="M18" s="22">
        <f t="shared" ca="1" si="1"/>
        <v>0</v>
      </c>
    </row>
    <row r="19" spans="1:13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1">
        <f t="shared" ca="1" si="0"/>
        <v>0</v>
      </c>
      <c r="M19" s="22">
        <f t="shared" ca="1" si="1"/>
        <v>0</v>
      </c>
    </row>
    <row r="20" spans="1:13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0</v>
      </c>
      <c r="L20" s="21">
        <f t="shared" ca="1" si="0"/>
        <v>0</v>
      </c>
      <c r="M20" s="22">
        <f t="shared" ca="1" si="1"/>
        <v>0</v>
      </c>
    </row>
    <row r="21" spans="1:13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1">
        <f t="shared" ca="1" si="0"/>
        <v>0</v>
      </c>
      <c r="M21" s="22">
        <f t="shared" ca="1" si="1"/>
        <v>0</v>
      </c>
    </row>
    <row r="22" spans="1:13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60448.34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7521.44</v>
      </c>
      <c r="J22" s="21">
        <f t="shared" ca="1" si="0"/>
        <v>0</v>
      </c>
      <c r="K22" s="21">
        <f t="shared" ca="1" si="0"/>
        <v>3334.56</v>
      </c>
      <c r="L22" s="21">
        <f t="shared" ca="1" si="0"/>
        <v>0</v>
      </c>
      <c r="M22" s="22">
        <f t="shared" ca="1" si="1"/>
        <v>71304.34</v>
      </c>
    </row>
    <row r="23" spans="1:13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L38" ca="1" si="2">IFERROR(INDIRECT("'"&amp;$B$2&amp;"'!"&amp;ADDRESS(MATCH($B23,INDIRECT("'"&amp;$B$2&amp;"'!$B$1:$B$1095"),0),MATCH(D$5,INDIRECT("'"&amp;$B$2&amp;"'!5:5"),0))),0)</f>
        <v>7.3599999999999905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1">
        <f t="shared" ca="1" si="2"/>
        <v>0</v>
      </c>
      <c r="M23" s="22">
        <f ca="1">+SUM(D23:L23)</f>
        <v>7.3599999999999905</v>
      </c>
    </row>
    <row r="24" spans="1:13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254469.98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1">
        <f t="shared" ca="1" si="2"/>
        <v>0</v>
      </c>
      <c r="L24" s="21">
        <f t="shared" ca="1" si="2"/>
        <v>0</v>
      </c>
      <c r="M24" s="22">
        <f ca="1">+SUM(D24:L24)</f>
        <v>254469.98</v>
      </c>
    </row>
    <row r="25" spans="1:13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1">
        <f t="shared" ca="1" si="2"/>
        <v>0</v>
      </c>
      <c r="M25" s="22">
        <f t="shared" ref="M25:M44" ca="1" si="3">+SUM(D25:L25)</f>
        <v>0</v>
      </c>
    </row>
    <row r="26" spans="1:13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121.89000424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1">
        <f t="shared" ca="1" si="2"/>
        <v>0</v>
      </c>
      <c r="M26" s="22">
        <f t="shared" ca="1" si="3"/>
        <v>121.89000424</v>
      </c>
    </row>
    <row r="27" spans="1:13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1">
        <f t="shared" ca="1" si="2"/>
        <v>0</v>
      </c>
      <c r="M27" s="22">
        <f t="shared" ca="1" si="3"/>
        <v>0</v>
      </c>
    </row>
    <row r="28" spans="1:13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1">
        <f t="shared" ca="1" si="2"/>
        <v>0</v>
      </c>
      <c r="M28" s="22">
        <f t="shared" ca="1" si="3"/>
        <v>0</v>
      </c>
    </row>
    <row r="29" spans="1:13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12846906.085899999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1">
        <f t="shared" ca="1" si="2"/>
        <v>0</v>
      </c>
      <c r="L29" s="21">
        <f t="shared" ca="1" si="2"/>
        <v>0</v>
      </c>
      <c r="M29" s="22">
        <f t="shared" ca="1" si="3"/>
        <v>12846906.085899999</v>
      </c>
    </row>
    <row r="30" spans="1:13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321790.57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1">
        <f t="shared" ca="1" si="2"/>
        <v>0</v>
      </c>
      <c r="M30" s="22">
        <f t="shared" ca="1" si="3"/>
        <v>321790.57</v>
      </c>
    </row>
    <row r="31" spans="1:13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9940553.9266299997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1">
        <f t="shared" ca="1" si="2"/>
        <v>2551.380079</v>
      </c>
      <c r="L31" s="21">
        <f t="shared" ca="1" si="2"/>
        <v>0</v>
      </c>
      <c r="M31" s="22">
        <f t="shared" ca="1" si="3"/>
        <v>9943105.306708999</v>
      </c>
    </row>
    <row r="32" spans="1:13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216725.69000000003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1">
        <f t="shared" ca="1" si="2"/>
        <v>0</v>
      </c>
      <c r="L32" s="21">
        <f t="shared" ca="1" si="2"/>
        <v>0</v>
      </c>
      <c r="M32" s="22">
        <f t="shared" ca="1" si="3"/>
        <v>216725.69000000003</v>
      </c>
    </row>
    <row r="33" spans="1:13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40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1">
        <f t="shared" ca="1" si="2"/>
        <v>0</v>
      </c>
      <c r="M33" s="22">
        <f t="shared" ca="1" si="3"/>
        <v>40</v>
      </c>
    </row>
    <row r="34" spans="1:13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85897503.705000013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1">
        <f t="shared" ca="1" si="2"/>
        <v>0</v>
      </c>
      <c r="M34" s="22">
        <f t="shared" ca="1" si="3"/>
        <v>85897503.705000013</v>
      </c>
    </row>
    <row r="35" spans="1:13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1">
        <f t="shared" ca="1" si="2"/>
        <v>0</v>
      </c>
      <c r="M35" s="22">
        <f t="shared" ca="1" si="3"/>
        <v>0</v>
      </c>
    </row>
    <row r="36" spans="1:13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1">
        <f t="shared" ca="1" si="2"/>
        <v>0</v>
      </c>
      <c r="M36" s="22">
        <f t="shared" ca="1" si="3"/>
        <v>0</v>
      </c>
    </row>
    <row r="37" spans="1:13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940152.36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1">
        <f t="shared" ca="1" si="2"/>
        <v>0</v>
      </c>
      <c r="M37" s="22">
        <f t="shared" ca="1" si="3"/>
        <v>940152.36</v>
      </c>
    </row>
    <row r="38" spans="1:13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1">
        <f t="shared" ca="1" si="2"/>
        <v>0</v>
      </c>
      <c r="M38" s="22">
        <f t="shared" ca="1" si="3"/>
        <v>0</v>
      </c>
    </row>
    <row r="39" spans="1:13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L54" ca="1" si="4">IFERROR(INDIRECT("'"&amp;$B$2&amp;"'!"&amp;ADDRESS(MATCH($B39,INDIRECT("'"&amp;$B$2&amp;"'!$B$1:$B$1095"),0),MATCH(D$5,INDIRECT("'"&amp;$B$2&amp;"'!5:5"),0))),0)</f>
        <v>875750.84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1">
        <f t="shared" ca="1" si="4"/>
        <v>0</v>
      </c>
      <c r="M39" s="22">
        <f t="shared" ca="1" si="3"/>
        <v>875750.84</v>
      </c>
    </row>
    <row r="40" spans="1:13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1">
        <f t="shared" ca="1" si="4"/>
        <v>0</v>
      </c>
      <c r="M40" s="22">
        <f t="shared" ca="1" si="3"/>
        <v>0</v>
      </c>
    </row>
    <row r="41" spans="1:13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1">
        <f t="shared" ca="1" si="4"/>
        <v>-1.9500000000000004</v>
      </c>
      <c r="L41" s="21">
        <f t="shared" ca="1" si="4"/>
        <v>0</v>
      </c>
      <c r="M41" s="22">
        <f t="shared" ref="M41" ca="1" si="5">+SUM(D41:L41)</f>
        <v>-1.9500000000000004</v>
      </c>
    </row>
    <row r="42" spans="1:13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1">
        <f t="shared" ca="1" si="4"/>
        <v>0</v>
      </c>
      <c r="M42" s="22">
        <f t="shared" ca="1" si="3"/>
        <v>0</v>
      </c>
    </row>
    <row r="43" spans="1:13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1">
        <f t="shared" ca="1" si="4"/>
        <v>0</v>
      </c>
      <c r="M43" s="22">
        <f t="shared" ca="1" si="3"/>
        <v>0</v>
      </c>
    </row>
    <row r="44" spans="1:13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-0.05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0.06</v>
      </c>
      <c r="L44" s="21">
        <f t="shared" ca="1" si="4"/>
        <v>0</v>
      </c>
      <c r="M44" s="22">
        <f t="shared" ca="1" si="3"/>
        <v>9.999999999999995E-3</v>
      </c>
    </row>
    <row r="45" spans="1:13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1">
        <f t="shared" ca="1" si="4"/>
        <v>0</v>
      </c>
      <c r="M45" s="22">
        <f t="shared" ref="M45:M57" ca="1" si="6">+SUM(D45:L45)</f>
        <v>0</v>
      </c>
    </row>
    <row r="46" spans="1:13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1">
        <f t="shared" ca="1" si="4"/>
        <v>0</v>
      </c>
      <c r="M46" s="22">
        <f t="shared" ca="1" si="6"/>
        <v>0</v>
      </c>
    </row>
    <row r="47" spans="1:13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1">
        <f t="shared" ca="1" si="4"/>
        <v>0</v>
      </c>
      <c r="M47" s="22">
        <f t="shared" ca="1" si="6"/>
        <v>0</v>
      </c>
    </row>
    <row r="48" spans="1:13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1">
        <f t="shared" ca="1" si="4"/>
        <v>0</v>
      </c>
      <c r="M48" s="22">
        <f t="shared" ca="1" si="6"/>
        <v>0</v>
      </c>
    </row>
    <row r="49" spans="1:13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262.97000000000003</v>
      </c>
      <c r="L49" s="21">
        <f t="shared" ca="1" si="4"/>
        <v>29280416.25</v>
      </c>
      <c r="M49" s="22">
        <f t="shared" ref="M49" ca="1" si="7">+SUM(D49:L49)</f>
        <v>29280679.219999999</v>
      </c>
    </row>
    <row r="50" spans="1:13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1">
        <f t="shared" ca="1" si="4"/>
        <v>0</v>
      </c>
      <c r="M50" s="22">
        <f t="shared" ref="M50:M52" ca="1" si="8">+SUM(D50:L50)</f>
        <v>0</v>
      </c>
    </row>
    <row r="51" spans="1:13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1">
        <f t="shared" ca="1" si="4"/>
        <v>0</v>
      </c>
      <c r="M51" s="22">
        <f t="shared" ca="1" si="8"/>
        <v>0</v>
      </c>
    </row>
    <row r="52" spans="1:13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1">
        <f t="shared" ca="1" si="4"/>
        <v>0</v>
      </c>
      <c r="M52" s="22">
        <f t="shared" ca="1" si="8"/>
        <v>0</v>
      </c>
    </row>
    <row r="53" spans="1:13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1">
        <f t="shared" ca="1" si="4"/>
        <v>0</v>
      </c>
      <c r="M53" s="22">
        <f t="shared" ca="1" si="6"/>
        <v>0</v>
      </c>
    </row>
    <row r="54" spans="1:13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1">
        <f t="shared" ca="1" si="4"/>
        <v>0</v>
      </c>
      <c r="M54" s="22">
        <f t="shared" ca="1" si="6"/>
        <v>0</v>
      </c>
    </row>
    <row r="55" spans="1:13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L70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0</v>
      </c>
      <c r="F55" s="21">
        <f t="shared" ca="1" si="9"/>
        <v>0</v>
      </c>
      <c r="G55" s="21">
        <f t="shared" ca="1" si="9"/>
        <v>0</v>
      </c>
      <c r="H55" s="21">
        <f t="shared" ca="1" si="9"/>
        <v>0</v>
      </c>
      <c r="I55" s="21">
        <f t="shared" ca="1" si="9"/>
        <v>0</v>
      </c>
      <c r="J55" s="21">
        <f t="shared" ca="1" si="9"/>
        <v>0</v>
      </c>
      <c r="K55" s="21">
        <f t="shared" ca="1" si="9"/>
        <v>0</v>
      </c>
      <c r="L55" s="21">
        <f t="shared" ca="1" si="9"/>
        <v>0</v>
      </c>
      <c r="M55" s="22">
        <f t="shared" ca="1" si="6"/>
        <v>0</v>
      </c>
    </row>
    <row r="56" spans="1:13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0</v>
      </c>
      <c r="F56" s="21">
        <f t="shared" ca="1" si="9"/>
        <v>0</v>
      </c>
      <c r="G56" s="21">
        <f t="shared" ca="1" si="9"/>
        <v>0</v>
      </c>
      <c r="H56" s="21">
        <f t="shared" ca="1" si="9"/>
        <v>0</v>
      </c>
      <c r="I56" s="21">
        <f t="shared" ca="1" si="9"/>
        <v>0</v>
      </c>
      <c r="J56" s="21">
        <f t="shared" ca="1" si="9"/>
        <v>0</v>
      </c>
      <c r="K56" s="21">
        <f t="shared" ca="1" si="9"/>
        <v>0</v>
      </c>
      <c r="L56" s="21">
        <f t="shared" ca="1" si="9"/>
        <v>0</v>
      </c>
      <c r="M56" s="22">
        <f t="shared" ca="1" si="6"/>
        <v>0</v>
      </c>
    </row>
    <row r="57" spans="1:13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0</v>
      </c>
      <c r="F57" s="21">
        <f t="shared" ca="1" si="9"/>
        <v>0</v>
      </c>
      <c r="G57" s="21">
        <f t="shared" ca="1" si="9"/>
        <v>0</v>
      </c>
      <c r="H57" s="21">
        <f t="shared" ca="1" si="9"/>
        <v>0</v>
      </c>
      <c r="I57" s="21">
        <f t="shared" ca="1" si="9"/>
        <v>0</v>
      </c>
      <c r="J57" s="21">
        <f t="shared" ca="1" si="9"/>
        <v>0</v>
      </c>
      <c r="K57" s="21">
        <f t="shared" ca="1" si="9"/>
        <v>0</v>
      </c>
      <c r="L57" s="21">
        <f t="shared" ca="1" si="9"/>
        <v>0</v>
      </c>
      <c r="M57" s="22">
        <f t="shared" ca="1" si="6"/>
        <v>0</v>
      </c>
    </row>
    <row r="58" spans="1:13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0</v>
      </c>
      <c r="F58" s="21">
        <f t="shared" ca="1" si="9"/>
        <v>0</v>
      </c>
      <c r="G58" s="21">
        <f t="shared" ca="1" si="9"/>
        <v>0</v>
      </c>
      <c r="H58" s="21">
        <f t="shared" ca="1" si="9"/>
        <v>0</v>
      </c>
      <c r="I58" s="21">
        <f t="shared" ca="1" si="9"/>
        <v>0</v>
      </c>
      <c r="J58" s="21">
        <f t="shared" ca="1" si="9"/>
        <v>0</v>
      </c>
      <c r="K58" s="21">
        <f t="shared" ca="1" si="9"/>
        <v>0</v>
      </c>
      <c r="L58" s="21">
        <f t="shared" ca="1" si="9"/>
        <v>0</v>
      </c>
      <c r="M58" s="22">
        <f t="shared" ref="M58" ca="1" si="10">+SUM(D58:L58)</f>
        <v>0</v>
      </c>
    </row>
    <row r="59" spans="1:13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0</v>
      </c>
      <c r="F59" s="21">
        <f t="shared" ca="1" si="9"/>
        <v>0</v>
      </c>
      <c r="G59" s="21">
        <f t="shared" ca="1" si="9"/>
        <v>0</v>
      </c>
      <c r="H59" s="21">
        <f t="shared" ca="1" si="9"/>
        <v>0</v>
      </c>
      <c r="I59" s="21">
        <f t="shared" ca="1" si="9"/>
        <v>0</v>
      </c>
      <c r="J59" s="21">
        <f t="shared" ca="1" si="9"/>
        <v>0</v>
      </c>
      <c r="K59" s="21">
        <f t="shared" ca="1" si="9"/>
        <v>0</v>
      </c>
      <c r="L59" s="21">
        <f t="shared" ca="1" si="9"/>
        <v>0</v>
      </c>
      <c r="M59" s="22">
        <f t="shared" ref="M59:M72" ca="1" si="11">+SUM(D59:L59)</f>
        <v>0</v>
      </c>
    </row>
    <row r="60" spans="1:13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0</v>
      </c>
      <c r="F60" s="21">
        <f t="shared" ca="1" si="9"/>
        <v>0</v>
      </c>
      <c r="G60" s="21">
        <f t="shared" ca="1" si="9"/>
        <v>0</v>
      </c>
      <c r="H60" s="21">
        <f t="shared" ca="1" si="9"/>
        <v>0</v>
      </c>
      <c r="I60" s="21">
        <f t="shared" ca="1" si="9"/>
        <v>0</v>
      </c>
      <c r="J60" s="21">
        <f t="shared" ca="1" si="9"/>
        <v>0</v>
      </c>
      <c r="K60" s="21">
        <f t="shared" ca="1" si="9"/>
        <v>0</v>
      </c>
      <c r="L60" s="21">
        <f t="shared" ca="1" si="9"/>
        <v>0</v>
      </c>
      <c r="M60" s="22">
        <f t="shared" ca="1" si="11"/>
        <v>0</v>
      </c>
    </row>
    <row r="61" spans="1:13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0</v>
      </c>
      <c r="F61" s="21">
        <f t="shared" ca="1" si="9"/>
        <v>0</v>
      </c>
      <c r="G61" s="21">
        <f t="shared" ca="1" si="9"/>
        <v>0</v>
      </c>
      <c r="H61" s="21">
        <f t="shared" ca="1" si="9"/>
        <v>0</v>
      </c>
      <c r="I61" s="21">
        <f t="shared" ca="1" si="9"/>
        <v>0</v>
      </c>
      <c r="J61" s="21">
        <f t="shared" ca="1" si="9"/>
        <v>0</v>
      </c>
      <c r="K61" s="21">
        <f t="shared" ca="1" si="9"/>
        <v>0</v>
      </c>
      <c r="L61" s="21">
        <f t="shared" ca="1" si="9"/>
        <v>0</v>
      </c>
      <c r="M61" s="22">
        <f t="shared" ca="1" si="11"/>
        <v>0</v>
      </c>
    </row>
    <row r="62" spans="1:13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0</v>
      </c>
      <c r="E62" s="21">
        <f t="shared" ca="1" si="9"/>
        <v>0</v>
      </c>
      <c r="F62" s="21">
        <f t="shared" ca="1" si="9"/>
        <v>0</v>
      </c>
      <c r="G62" s="21">
        <f t="shared" ca="1" si="9"/>
        <v>0</v>
      </c>
      <c r="H62" s="21">
        <f t="shared" ca="1" si="9"/>
        <v>0</v>
      </c>
      <c r="I62" s="21">
        <f t="shared" ca="1" si="9"/>
        <v>0</v>
      </c>
      <c r="J62" s="21">
        <f t="shared" ca="1" si="9"/>
        <v>0</v>
      </c>
      <c r="K62" s="21">
        <f t="shared" ca="1" si="9"/>
        <v>0</v>
      </c>
      <c r="L62" s="21">
        <f t="shared" ca="1" si="9"/>
        <v>0</v>
      </c>
      <c r="M62" s="22">
        <f t="shared" ca="1" si="11"/>
        <v>0</v>
      </c>
    </row>
    <row r="63" spans="1:13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0</v>
      </c>
      <c r="F63" s="21">
        <f t="shared" ca="1" si="9"/>
        <v>0</v>
      </c>
      <c r="G63" s="21">
        <f t="shared" ca="1" si="9"/>
        <v>0</v>
      </c>
      <c r="H63" s="21">
        <f t="shared" ca="1" si="9"/>
        <v>0</v>
      </c>
      <c r="I63" s="21">
        <f t="shared" ca="1" si="9"/>
        <v>0</v>
      </c>
      <c r="J63" s="21">
        <f t="shared" ca="1" si="9"/>
        <v>0</v>
      </c>
      <c r="K63" s="21">
        <f t="shared" ca="1" si="9"/>
        <v>0</v>
      </c>
      <c r="L63" s="21">
        <f t="shared" ca="1" si="9"/>
        <v>0</v>
      </c>
      <c r="M63" s="22">
        <f t="shared" ca="1" si="11"/>
        <v>0</v>
      </c>
    </row>
    <row r="64" spans="1:13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0</v>
      </c>
      <c r="F64" s="21">
        <f t="shared" ca="1" si="9"/>
        <v>0</v>
      </c>
      <c r="G64" s="21">
        <f t="shared" ca="1" si="9"/>
        <v>0</v>
      </c>
      <c r="H64" s="21">
        <f t="shared" ca="1" si="9"/>
        <v>0</v>
      </c>
      <c r="I64" s="21">
        <f t="shared" ca="1" si="9"/>
        <v>0</v>
      </c>
      <c r="J64" s="21">
        <f t="shared" ca="1" si="9"/>
        <v>0</v>
      </c>
      <c r="K64" s="21">
        <f t="shared" ca="1" si="9"/>
        <v>0</v>
      </c>
      <c r="L64" s="21">
        <f t="shared" ca="1" si="9"/>
        <v>0</v>
      </c>
      <c r="M64" s="22">
        <f t="shared" ca="1" si="11"/>
        <v>0</v>
      </c>
    </row>
    <row r="65" spans="1:13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0</v>
      </c>
      <c r="F65" s="21">
        <f t="shared" ca="1" si="9"/>
        <v>0</v>
      </c>
      <c r="G65" s="21">
        <f t="shared" ca="1" si="9"/>
        <v>0</v>
      </c>
      <c r="H65" s="21">
        <f t="shared" ca="1" si="9"/>
        <v>0</v>
      </c>
      <c r="I65" s="21">
        <f t="shared" ca="1" si="9"/>
        <v>0</v>
      </c>
      <c r="J65" s="21">
        <f t="shared" ca="1" si="9"/>
        <v>0</v>
      </c>
      <c r="K65" s="21">
        <f t="shared" ca="1" si="9"/>
        <v>0</v>
      </c>
      <c r="L65" s="21">
        <f t="shared" ca="1" si="9"/>
        <v>0</v>
      </c>
      <c r="M65" s="22">
        <f t="shared" ca="1" si="11"/>
        <v>0</v>
      </c>
    </row>
    <row r="66" spans="1:13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0</v>
      </c>
      <c r="F66" s="21">
        <f t="shared" ca="1" si="9"/>
        <v>0</v>
      </c>
      <c r="G66" s="21">
        <f t="shared" ca="1" si="9"/>
        <v>0</v>
      </c>
      <c r="H66" s="21">
        <f t="shared" ca="1" si="9"/>
        <v>0</v>
      </c>
      <c r="I66" s="21">
        <f t="shared" ca="1" si="9"/>
        <v>0</v>
      </c>
      <c r="J66" s="21">
        <f t="shared" ca="1" si="9"/>
        <v>0</v>
      </c>
      <c r="K66" s="21">
        <f t="shared" ca="1" si="9"/>
        <v>0</v>
      </c>
      <c r="L66" s="21">
        <f t="shared" ca="1" si="9"/>
        <v>0</v>
      </c>
      <c r="M66" s="22">
        <f t="shared" ca="1" si="11"/>
        <v>0</v>
      </c>
    </row>
    <row r="67" spans="1:13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0</v>
      </c>
      <c r="F67" s="21">
        <f t="shared" ca="1" si="9"/>
        <v>0</v>
      </c>
      <c r="G67" s="21">
        <f t="shared" ca="1" si="9"/>
        <v>0</v>
      </c>
      <c r="H67" s="21">
        <f t="shared" ca="1" si="9"/>
        <v>0</v>
      </c>
      <c r="I67" s="21">
        <f t="shared" ca="1" si="9"/>
        <v>0</v>
      </c>
      <c r="J67" s="21">
        <f t="shared" ca="1" si="9"/>
        <v>0</v>
      </c>
      <c r="K67" s="21">
        <f t="shared" ca="1" si="9"/>
        <v>0</v>
      </c>
      <c r="L67" s="21">
        <f t="shared" ca="1" si="9"/>
        <v>0</v>
      </c>
      <c r="M67" s="22">
        <f t="shared" ca="1" si="11"/>
        <v>0</v>
      </c>
    </row>
    <row r="68" spans="1:13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0</v>
      </c>
      <c r="F68" s="21">
        <f t="shared" ca="1" si="9"/>
        <v>0</v>
      </c>
      <c r="G68" s="21">
        <f t="shared" ca="1" si="9"/>
        <v>0</v>
      </c>
      <c r="H68" s="21">
        <f t="shared" ca="1" si="9"/>
        <v>0</v>
      </c>
      <c r="I68" s="21">
        <f t="shared" ca="1" si="9"/>
        <v>0</v>
      </c>
      <c r="J68" s="21">
        <f t="shared" ca="1" si="9"/>
        <v>0</v>
      </c>
      <c r="K68" s="21">
        <f t="shared" ca="1" si="9"/>
        <v>0</v>
      </c>
      <c r="L68" s="21">
        <f t="shared" ca="1" si="9"/>
        <v>0</v>
      </c>
      <c r="M68" s="22">
        <f t="shared" ca="1" si="11"/>
        <v>0</v>
      </c>
    </row>
    <row r="69" spans="1:13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0</v>
      </c>
      <c r="F69" s="21">
        <f t="shared" ca="1" si="9"/>
        <v>0</v>
      </c>
      <c r="G69" s="21">
        <f t="shared" ca="1" si="9"/>
        <v>0</v>
      </c>
      <c r="H69" s="21">
        <f t="shared" ca="1" si="9"/>
        <v>0</v>
      </c>
      <c r="I69" s="21">
        <f t="shared" ca="1" si="9"/>
        <v>0</v>
      </c>
      <c r="J69" s="21">
        <f t="shared" ca="1" si="9"/>
        <v>0</v>
      </c>
      <c r="K69" s="21">
        <f t="shared" ca="1" si="9"/>
        <v>0</v>
      </c>
      <c r="L69" s="21">
        <f t="shared" ca="1" si="9"/>
        <v>0</v>
      </c>
      <c r="M69" s="22">
        <f t="shared" ca="1" si="11"/>
        <v>0</v>
      </c>
    </row>
    <row r="70" spans="1:13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0</v>
      </c>
      <c r="F70" s="21">
        <f t="shared" ca="1" si="9"/>
        <v>0</v>
      </c>
      <c r="G70" s="21">
        <f t="shared" ca="1" si="9"/>
        <v>0</v>
      </c>
      <c r="H70" s="21">
        <f t="shared" ca="1" si="9"/>
        <v>0</v>
      </c>
      <c r="I70" s="21">
        <f t="shared" ca="1" si="9"/>
        <v>0</v>
      </c>
      <c r="J70" s="21">
        <f t="shared" ca="1" si="9"/>
        <v>0</v>
      </c>
      <c r="K70" s="21">
        <f t="shared" ca="1" si="9"/>
        <v>0</v>
      </c>
      <c r="L70" s="21">
        <f t="shared" ca="1" si="9"/>
        <v>0</v>
      </c>
      <c r="M70" s="22">
        <f t="shared" ca="1" si="11"/>
        <v>0</v>
      </c>
    </row>
    <row r="71" spans="1:13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L72" ca="1" si="12">IFERROR(INDIRECT("'"&amp;$B$2&amp;"'!"&amp;ADDRESS(MATCH($B71,INDIRECT("'"&amp;$B$2&amp;"'!$B$1:$B$1095"),0),MATCH(D$5,INDIRECT("'"&amp;$B$2&amp;"'!5:5"),0))),0)</f>
        <v>0</v>
      </c>
      <c r="E71" s="21">
        <f t="shared" ca="1" si="12"/>
        <v>0</v>
      </c>
      <c r="F71" s="21">
        <f t="shared" ca="1" si="12"/>
        <v>0</v>
      </c>
      <c r="G71" s="21">
        <f t="shared" ca="1" si="12"/>
        <v>0</v>
      </c>
      <c r="H71" s="21">
        <f t="shared" ca="1" si="12"/>
        <v>0</v>
      </c>
      <c r="I71" s="21">
        <f t="shared" ca="1" si="12"/>
        <v>0</v>
      </c>
      <c r="J71" s="21">
        <f t="shared" ca="1" si="12"/>
        <v>0</v>
      </c>
      <c r="K71" s="21">
        <f t="shared" ca="1" si="12"/>
        <v>0</v>
      </c>
      <c r="L71" s="21">
        <f t="shared" ca="1" si="12"/>
        <v>0</v>
      </c>
      <c r="M71" s="22">
        <f t="shared" ca="1" si="11"/>
        <v>0</v>
      </c>
    </row>
    <row r="72" spans="1:13" ht="13.8" x14ac:dyDescent="0.3">
      <c r="A72" s="64" t="s">
        <v>278</v>
      </c>
      <c r="B72" s="20">
        <v>3018</v>
      </c>
      <c r="C72" s="65" t="s">
        <v>246</v>
      </c>
      <c r="D72" s="21">
        <f t="shared" ca="1" si="12"/>
        <v>0</v>
      </c>
      <c r="E72" s="21">
        <f t="shared" ca="1" si="12"/>
        <v>0</v>
      </c>
      <c r="F72" s="21">
        <f t="shared" ca="1" si="12"/>
        <v>0</v>
      </c>
      <c r="G72" s="21">
        <f t="shared" ca="1" si="12"/>
        <v>0</v>
      </c>
      <c r="H72" s="21">
        <f t="shared" ca="1" si="12"/>
        <v>0</v>
      </c>
      <c r="I72" s="21">
        <f t="shared" ca="1" si="12"/>
        <v>0</v>
      </c>
      <c r="J72" s="21">
        <f t="shared" ca="1" si="12"/>
        <v>0</v>
      </c>
      <c r="K72" s="21">
        <f t="shared" ca="1" si="12"/>
        <v>0</v>
      </c>
      <c r="L72" s="21">
        <f t="shared" ca="1" si="12"/>
        <v>0</v>
      </c>
      <c r="M72" s="22">
        <f t="shared" ca="1" si="11"/>
        <v>0</v>
      </c>
    </row>
    <row r="73" spans="1:13" ht="13.8" x14ac:dyDescent="0.3">
      <c r="A73" s="66" t="s">
        <v>280</v>
      </c>
      <c r="B73" s="55">
        <v>9000</v>
      </c>
      <c r="C73" s="65" t="s">
        <v>281</v>
      </c>
      <c r="D73" s="56">
        <f t="shared" ref="D73:M73" ca="1" si="13">SUMIF($C$7:$C$72,"HD",D$7:D$72)</f>
        <v>593468193.68753457</v>
      </c>
      <c r="E73" s="56">
        <f t="shared" ca="1" si="13"/>
        <v>0</v>
      </c>
      <c r="F73" s="56">
        <f t="shared" ca="1" si="13"/>
        <v>0</v>
      </c>
      <c r="G73" s="56">
        <f t="shared" ca="1" si="13"/>
        <v>0</v>
      </c>
      <c r="H73" s="56">
        <f t="shared" ca="1" si="13"/>
        <v>0</v>
      </c>
      <c r="I73" s="56">
        <f t="shared" ca="1" si="13"/>
        <v>7521.44</v>
      </c>
      <c r="J73" s="56">
        <f t="shared" ca="1" si="13"/>
        <v>0</v>
      </c>
      <c r="K73" s="56">
        <f t="shared" ca="1" si="13"/>
        <v>7790.6000790000007</v>
      </c>
      <c r="L73" s="56">
        <f t="shared" ca="1" si="13"/>
        <v>103630671.58</v>
      </c>
      <c r="M73" s="56">
        <f t="shared" ca="1" si="13"/>
        <v>697114177.30761373</v>
      </c>
    </row>
    <row r="74" spans="1:13" ht="13.8" x14ac:dyDescent="0.3">
      <c r="A74" s="66" t="s">
        <v>283</v>
      </c>
      <c r="B74" s="55">
        <v>9001</v>
      </c>
      <c r="C74" s="65" t="s">
        <v>284</v>
      </c>
      <c r="D74" s="56">
        <f t="shared" ref="D74:M74" ca="1" si="14">SUMIF($C$7:$C$72,"H",D$7:D$72)+SUMIF($C$7:$C$72,"E",D$7:D$72)</f>
        <v>0</v>
      </c>
      <c r="E74" s="56">
        <f t="shared" ca="1" si="14"/>
        <v>0</v>
      </c>
      <c r="F74" s="56">
        <f t="shared" ca="1" si="14"/>
        <v>0</v>
      </c>
      <c r="G74" s="56">
        <f t="shared" ca="1" si="14"/>
        <v>0</v>
      </c>
      <c r="H74" s="56">
        <f t="shared" ca="1" si="14"/>
        <v>0</v>
      </c>
      <c r="I74" s="56">
        <f t="shared" ca="1" si="14"/>
        <v>0</v>
      </c>
      <c r="J74" s="56">
        <f t="shared" ca="1" si="14"/>
        <v>0</v>
      </c>
      <c r="K74" s="56">
        <f t="shared" ca="1" si="14"/>
        <v>0</v>
      </c>
      <c r="L74" s="56">
        <f t="shared" ca="1" si="14"/>
        <v>0</v>
      </c>
      <c r="M74" s="56">
        <f t="shared" ca="1" si="14"/>
        <v>0</v>
      </c>
    </row>
    <row r="75" spans="1:13" ht="13.8" x14ac:dyDescent="0.3">
      <c r="A75" s="66" t="s">
        <v>286</v>
      </c>
      <c r="B75" s="55">
        <v>9003</v>
      </c>
      <c r="C75" s="65" t="s">
        <v>287</v>
      </c>
      <c r="D75" s="56">
        <f t="shared" ref="D75:L75" ca="1" si="15">D73+D74</f>
        <v>593468193.68753457</v>
      </c>
      <c r="E75" s="56">
        <f t="shared" ca="1" si="15"/>
        <v>0</v>
      </c>
      <c r="F75" s="56">
        <f t="shared" ca="1" si="15"/>
        <v>0</v>
      </c>
      <c r="G75" s="56">
        <f t="shared" ca="1" si="15"/>
        <v>0</v>
      </c>
      <c r="H75" s="56">
        <f t="shared" ca="1" si="15"/>
        <v>0</v>
      </c>
      <c r="I75" s="56">
        <f t="shared" ca="1" si="15"/>
        <v>7521.44</v>
      </c>
      <c r="J75" s="56">
        <f t="shared" ca="1" si="15"/>
        <v>0</v>
      </c>
      <c r="K75" s="56">
        <f t="shared" ca="1" si="15"/>
        <v>7790.6000790000007</v>
      </c>
      <c r="L75" s="56">
        <f t="shared" ca="1" si="15"/>
        <v>103630671.58</v>
      </c>
      <c r="M75" s="56">
        <f ca="1">M73+M74</f>
        <v>697114177.30761373</v>
      </c>
    </row>
  </sheetData>
  <mergeCells count="1">
    <mergeCell ref="E2:G2"/>
  </mergeCells>
  <dataValidations count="1">
    <dataValidation type="list" allowBlank="1" showInputMessage="1" showErrorMessage="1" sqref="B2" xr:uid="{776248B9-5ACF-40DF-8871-FCBAC52B2F78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9296-335F-4616-BEA5-E735EBB932C6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7" width="15.664062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121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760</v>
      </c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121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47350.919999999925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1923.8999999999999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5713972.7999999998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11552871.619999999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8958.49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3747.4799999999996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</row>
    <row r="17" spans="1: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150122275.28999999</v>
      </c>
    </row>
    <row r="18" spans="1: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1568.18</v>
      </c>
    </row>
    <row r="19" spans="1: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</row>
    <row r="20" spans="1: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51771.340000000004</v>
      </c>
    </row>
    <row r="21" spans="1: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668873</v>
      </c>
    </row>
    <row r="22" spans="1: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421022.95</v>
      </c>
    </row>
    <row r="23" spans="1: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52683.390000000007</v>
      </c>
    </row>
    <row r="24" spans="1: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97191.909999999902</v>
      </c>
    </row>
    <row r="25" spans="1: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214.46</v>
      </c>
    </row>
    <row r="26" spans="1: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5337.4401125292989</v>
      </c>
    </row>
    <row r="27" spans="1: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35863.89</v>
      </c>
    </row>
    <row r="28" spans="1: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834.01</v>
      </c>
    </row>
    <row r="29" spans="1: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549333.05999999994</v>
      </c>
    </row>
    <row r="30" spans="1: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277036.61</v>
      </c>
    </row>
    <row r="31" spans="1: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1018562.90998</v>
      </c>
    </row>
    <row r="32" spans="1: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79915.10000000002</v>
      </c>
    </row>
    <row r="33" spans="1: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3596.7900000000004</v>
      </c>
    </row>
    <row r="34" spans="1: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7676.9818999999998</v>
      </c>
    </row>
    <row r="35" spans="1: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</row>
    <row r="36" spans="1: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</row>
    <row r="37" spans="1: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10651.76</v>
      </c>
    </row>
    <row r="38" spans="1: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27152</v>
      </c>
    </row>
    <row r="39" spans="1: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4660821.3449999997</v>
      </c>
    </row>
    <row r="40" spans="1: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13031.77</v>
      </c>
    </row>
    <row r="41" spans="1: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61089.720000000045</v>
      </c>
    </row>
    <row r="42" spans="1: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381.02000000000004</v>
      </c>
    </row>
    <row r="43" spans="1: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</row>
    <row r="44" spans="1: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1230</v>
      </c>
    </row>
    <row r="45" spans="1: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</row>
    <row r="46" spans="1: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</row>
    <row r="47" spans="1: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</row>
    <row r="48" spans="1: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473.08000000000004</v>
      </c>
    </row>
    <row r="49" spans="1: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7003.5300000000007</v>
      </c>
    </row>
    <row r="50" spans="1: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76100.09</v>
      </c>
    </row>
    <row r="51" spans="1: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</row>
    <row r="52" spans="1: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</row>
    <row r="53" spans="1: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</row>
    <row r="54" spans="1: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</row>
    <row r="55" spans="1: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</row>
    <row r="56" spans="1: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</row>
    <row r="57" spans="1: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</row>
    <row r="58" spans="1: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</row>
    <row r="59" spans="1: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</row>
    <row r="60" spans="1: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</row>
    <row r="61" spans="1: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</row>
    <row r="62" spans="1: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</row>
    <row r="63" spans="1: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</row>
    <row r="64" spans="1: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</row>
    <row r="65" spans="1: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</row>
    <row r="66" spans="1: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</row>
    <row r="67" spans="1: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</row>
    <row r="68" spans="1: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</row>
    <row r="69" spans="1: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</row>
    <row r="70" spans="1: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</row>
    <row r="71" spans="1: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1">IFERROR(INDIRECT("'"&amp;$B$2&amp;"'!"&amp;ADDRESS(MATCH($B71,INDIRECT("'"&amp;$B$2&amp;"'!$B$1:$B$1095"),0),MATCH(D$5,INDIRECT("'"&amp;$B$2&amp;"'!5:5"),0))),0)</f>
        <v>0</v>
      </c>
    </row>
    <row r="72" spans="1:4" ht="13.8" x14ac:dyDescent="0.3">
      <c r="A72" s="64" t="s">
        <v>278</v>
      </c>
      <c r="B72" s="20">
        <v>3018</v>
      </c>
      <c r="C72" s="65" t="s">
        <v>246</v>
      </c>
      <c r="D72" s="21">
        <f t="shared" ca="1" si="1"/>
        <v>0</v>
      </c>
    </row>
    <row r="73" spans="1:4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175580516.83699253</v>
      </c>
    </row>
    <row r="74" spans="1:4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</row>
    <row r="75" spans="1: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175580516.83699253</v>
      </c>
    </row>
  </sheetData>
  <mergeCells count="1">
    <mergeCell ref="E2:G2"/>
  </mergeCells>
  <dataValidations count="1">
    <dataValidation type="list" allowBlank="1" showInputMessage="1" showErrorMessage="1" sqref="B2" xr:uid="{CA2D7682-B67F-4A6C-A1EA-930B585386D1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AC53-9617-49DD-B81F-0778766D10A1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789</v>
      </c>
      <c r="E5" s="10">
        <v>798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123</v>
      </c>
      <c r="E6" s="7" t="s">
        <v>124</v>
      </c>
      <c r="F6" s="69" t="s">
        <v>346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128150</v>
      </c>
      <c r="E17" s="21">
        <f t="shared" ca="1" si="0"/>
        <v>0</v>
      </c>
      <c r="F17" s="22">
        <f t="shared" ca="1" si="1"/>
        <v>128150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946651.64</v>
      </c>
      <c r="E23" s="21">
        <f t="shared" ca="1" si="2"/>
        <v>0</v>
      </c>
      <c r="F23" s="22">
        <f ca="1">+SUM(D23:E23)</f>
        <v>946651.64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1130.08</v>
      </c>
      <c r="F31" s="22">
        <f t="shared" ca="1" si="3"/>
        <v>1130.08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321573.21999999997</v>
      </c>
      <c r="E39" s="21">
        <f t="shared" ca="1" si="4"/>
        <v>0</v>
      </c>
      <c r="F39" s="22">
        <f t="shared" ca="1" si="3"/>
        <v>321573.21999999997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ca="1" si="3"/>
        <v>0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5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5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5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5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6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7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7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7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5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2">
        <f t="shared" ca="1" si="5"/>
        <v>0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2">
        <f t="shared" ca="1" si="5"/>
        <v>0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2">
        <f t="shared" ca="1" si="5"/>
        <v>0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2">
        <f t="shared" ca="1" si="5"/>
        <v>0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2">
        <f t="shared" ref="F58" ca="1" si="9">+SUM(D58:E58)</f>
        <v>0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2">
        <f t="shared" ref="F59:F72" ca="1" si="10">+SUM(D59:E59)</f>
        <v>0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2">
        <f t="shared" ca="1" si="10"/>
        <v>0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2">
        <f t="shared" ca="1" si="10"/>
        <v>0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2">
        <f t="shared" ca="1" si="10"/>
        <v>0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2">
        <f t="shared" ca="1" si="10"/>
        <v>0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2">
        <f t="shared" ca="1" si="10"/>
        <v>0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2">
        <f t="shared" ca="1" si="10"/>
        <v>0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2">
        <f t="shared" ca="1" si="10"/>
        <v>0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2">
        <f t="shared" ca="1" si="10"/>
        <v>0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2">
        <f t="shared" ca="1" si="10"/>
        <v>0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2">
        <f t="shared" ca="1" si="10"/>
        <v>0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2">
        <f t="shared" ca="1" si="10"/>
        <v>0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2">
        <f t="shared" ca="1" si="10"/>
        <v>0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2">
        <f t="shared" ca="1" si="10"/>
        <v>0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1396374.86</v>
      </c>
      <c r="E73" s="56">
        <f ca="1">SUMIF($C$7:$C$72,"HD",E$7:E$72)</f>
        <v>1130.08</v>
      </c>
      <c r="F73" s="56">
        <f ca="1">SUMIF($C$7:$C$72,"HD",F$7:F$72)</f>
        <v>1397504.9400000002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1396374.86</v>
      </c>
      <c r="E75" s="56">
        <f ca="1">E73+E74</f>
        <v>1130.08</v>
      </c>
      <c r="F75" s="56">
        <f ca="1">F73+F74</f>
        <v>1397504.9400000002</v>
      </c>
    </row>
  </sheetData>
  <mergeCells count="1">
    <mergeCell ref="E2:G2"/>
  </mergeCells>
  <dataValidations count="1">
    <dataValidation type="list" allowBlank="1" showInputMessage="1" showErrorMessage="1" sqref="B2" xr:uid="{64F47EDD-95D8-4F81-892A-5A25F9888C1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1D2F-D189-41A9-B425-B292EEF05C5C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2" width="15.6640625" style="3" customWidth="1"/>
    <col min="13" max="13" width="4" style="3" customWidth="1"/>
    <col min="14" max="16384" width="9.109375" style="3"/>
  </cols>
  <sheetData>
    <row r="1" spans="1:12" ht="15" customHeight="1" x14ac:dyDescent="0.3">
      <c r="A1" s="1" t="s">
        <v>0</v>
      </c>
      <c r="B1" s="2"/>
      <c r="C1" s="2"/>
    </row>
    <row r="2" spans="1:12" ht="15" customHeight="1" x14ac:dyDescent="0.3">
      <c r="A2" s="1" t="s">
        <v>347</v>
      </c>
      <c r="B2" s="68" t="s">
        <v>8</v>
      </c>
      <c r="C2" s="2"/>
      <c r="E2" s="81" t="s">
        <v>1</v>
      </c>
      <c r="F2" s="82"/>
      <c r="G2" s="82"/>
      <c r="I2" s="5"/>
    </row>
    <row r="3" spans="1:12" ht="15" customHeight="1" x14ac:dyDescent="0.3">
      <c r="A3" s="4" t="s">
        <v>354</v>
      </c>
      <c r="B3" s="2"/>
      <c r="C3" s="2"/>
    </row>
    <row r="4" spans="1:12" ht="22.5" customHeight="1" x14ac:dyDescent="0.25"/>
    <row r="5" spans="1:12" ht="22.5" customHeight="1" x14ac:dyDescent="0.25">
      <c r="D5" s="10">
        <v>772</v>
      </c>
      <c r="E5" s="10">
        <v>773</v>
      </c>
      <c r="F5" s="10">
        <v>776</v>
      </c>
      <c r="G5" s="10">
        <v>777</v>
      </c>
      <c r="H5" s="10">
        <v>778</v>
      </c>
      <c r="I5" s="10">
        <v>779</v>
      </c>
      <c r="J5" s="10">
        <v>782</v>
      </c>
      <c r="K5" s="10">
        <v>783</v>
      </c>
      <c r="L5" s="69"/>
    </row>
    <row r="6" spans="1:12" ht="79.5" customHeight="1" x14ac:dyDescent="0.25">
      <c r="A6" s="63" t="s">
        <v>142</v>
      </c>
      <c r="B6" s="63" t="s">
        <v>143</v>
      </c>
      <c r="C6" s="63" t="s">
        <v>144</v>
      </c>
      <c r="D6" s="7" t="s">
        <v>62</v>
      </c>
      <c r="E6" s="7" t="s">
        <v>63</v>
      </c>
      <c r="F6" s="7" t="s">
        <v>66</v>
      </c>
      <c r="G6" s="7" t="s">
        <v>67</v>
      </c>
      <c r="H6" s="7" t="s">
        <v>68</v>
      </c>
      <c r="I6" s="7" t="s">
        <v>69</v>
      </c>
      <c r="J6" s="7" t="s">
        <v>72</v>
      </c>
      <c r="K6" s="7" t="s">
        <v>73</v>
      </c>
      <c r="L6" s="69" t="s">
        <v>348</v>
      </c>
    </row>
    <row r="7" spans="1:12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K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1">
        <f t="shared" ca="1" si="0"/>
        <v>0</v>
      </c>
      <c r="L7" s="22">
        <f t="shared" ref="L7:L22" ca="1" si="1">+SUM(D7:K7)</f>
        <v>0</v>
      </c>
    </row>
    <row r="8" spans="1:12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4024.3700000000026</v>
      </c>
      <c r="F8" s="21">
        <f t="shared" ca="1" si="0"/>
        <v>-144836.79000000004</v>
      </c>
      <c r="G8" s="21">
        <f t="shared" ca="1" si="0"/>
        <v>-2810139.0999999642</v>
      </c>
      <c r="H8" s="21">
        <f t="shared" ca="1" si="0"/>
        <v>-540.80999999999995</v>
      </c>
      <c r="I8" s="21">
        <f t="shared" ca="1" si="0"/>
        <v>2077213.12</v>
      </c>
      <c r="J8" s="21">
        <f t="shared" ca="1" si="0"/>
        <v>-18254.070000000065</v>
      </c>
      <c r="K8" s="21">
        <f t="shared" ca="1" si="0"/>
        <v>278031.49</v>
      </c>
      <c r="L8" s="22">
        <f t="shared" ca="1" si="1"/>
        <v>-614501.78999996418</v>
      </c>
    </row>
    <row r="9" spans="1:12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-7.44</v>
      </c>
      <c r="H9" s="21">
        <f t="shared" ca="1" si="0"/>
        <v>0</v>
      </c>
      <c r="I9" s="21">
        <f t="shared" ca="1" si="0"/>
        <v>17.100000000000001</v>
      </c>
      <c r="J9" s="21">
        <f t="shared" ca="1" si="0"/>
        <v>0</v>
      </c>
      <c r="K9" s="21">
        <f t="shared" ca="1" si="0"/>
        <v>0</v>
      </c>
      <c r="L9" s="22">
        <f t="shared" ca="1" si="1"/>
        <v>9.66</v>
      </c>
    </row>
    <row r="10" spans="1:12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2082211.08</v>
      </c>
      <c r="F10" s="21">
        <f t="shared" ca="1" si="0"/>
        <v>24664995.640000001</v>
      </c>
      <c r="G10" s="21">
        <f t="shared" ca="1" si="0"/>
        <v>824978473.59000003</v>
      </c>
      <c r="H10" s="21">
        <f t="shared" ca="1" si="0"/>
        <v>5235601.21</v>
      </c>
      <c r="I10" s="21">
        <f t="shared" ca="1" si="0"/>
        <v>194823033.59</v>
      </c>
      <c r="J10" s="21">
        <f t="shared" ca="1" si="0"/>
        <v>4405032.92</v>
      </c>
      <c r="K10" s="21">
        <f t="shared" ca="1" si="0"/>
        <v>34121700.280000001</v>
      </c>
      <c r="L10" s="22">
        <f t="shared" ca="1" si="1"/>
        <v>1090311048.3100002</v>
      </c>
    </row>
    <row r="11" spans="1:12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958883.7</v>
      </c>
      <c r="F11" s="21">
        <f t="shared" ca="1" si="0"/>
        <v>9073687.9299999997</v>
      </c>
      <c r="G11" s="21">
        <f t="shared" ca="1" si="0"/>
        <v>296849564.55000001</v>
      </c>
      <c r="H11" s="21">
        <f t="shared" ca="1" si="0"/>
        <v>1386397.24</v>
      </c>
      <c r="I11" s="21">
        <f t="shared" ca="1" si="0"/>
        <v>84359877.689999998</v>
      </c>
      <c r="J11" s="21">
        <f t="shared" ca="1" si="0"/>
        <v>2024598</v>
      </c>
      <c r="K11" s="21">
        <f t="shared" ca="1" si="0"/>
        <v>15333773.619999999</v>
      </c>
      <c r="L11" s="22">
        <f t="shared" ca="1" si="1"/>
        <v>409986782.73000002</v>
      </c>
    </row>
    <row r="12" spans="1:12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1">
        <f t="shared" ca="1" si="0"/>
        <v>0</v>
      </c>
      <c r="L12" s="22">
        <f t="shared" ca="1" si="1"/>
        <v>0</v>
      </c>
    </row>
    <row r="13" spans="1:12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1">
        <f t="shared" ca="1" si="0"/>
        <v>0</v>
      </c>
      <c r="L13" s="22">
        <f t="shared" ca="1" si="1"/>
        <v>0</v>
      </c>
    </row>
    <row r="14" spans="1:12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1200281.45</v>
      </c>
      <c r="F14" s="21">
        <f t="shared" ca="1" si="0"/>
        <v>11281761.279999999</v>
      </c>
      <c r="G14" s="21">
        <f t="shared" ca="1" si="0"/>
        <v>369891018.56</v>
      </c>
      <c r="H14" s="21">
        <f t="shared" ca="1" si="0"/>
        <v>1733332.61</v>
      </c>
      <c r="I14" s="21">
        <f t="shared" ca="1" si="0"/>
        <v>106323764.81999999</v>
      </c>
      <c r="J14" s="21">
        <f t="shared" ca="1" si="0"/>
        <v>2523141.63</v>
      </c>
      <c r="K14" s="21">
        <f t="shared" ca="1" si="0"/>
        <v>19284725.960000001</v>
      </c>
      <c r="L14" s="22">
        <f t="shared" ca="1" si="1"/>
        <v>512238026.31</v>
      </c>
    </row>
    <row r="15" spans="1:12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1">
        <f t="shared" ca="1" si="0"/>
        <v>0</v>
      </c>
      <c r="L15" s="22">
        <f t="shared" ca="1" si="1"/>
        <v>0</v>
      </c>
    </row>
    <row r="16" spans="1:12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1">
        <f t="shared" ca="1" si="0"/>
        <v>0</v>
      </c>
      <c r="L16" s="22">
        <f t="shared" ca="1" si="1"/>
        <v>0</v>
      </c>
    </row>
    <row r="17" spans="1:12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1">
        <f t="shared" ca="1" si="0"/>
        <v>0</v>
      </c>
      <c r="L17" s="22">
        <f t="shared" ca="1" si="1"/>
        <v>0</v>
      </c>
    </row>
    <row r="18" spans="1:12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1">
        <f t="shared" ca="1" si="0"/>
        <v>0</v>
      </c>
      <c r="L18" s="22">
        <f t="shared" ca="1" si="1"/>
        <v>0</v>
      </c>
    </row>
    <row r="19" spans="1:12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1">
        <f t="shared" ca="1" si="0"/>
        <v>0</v>
      </c>
      <c r="L19" s="22">
        <f t="shared" ca="1" si="1"/>
        <v>0</v>
      </c>
    </row>
    <row r="20" spans="1:12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10633101.949999999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1">
        <f t="shared" ca="1" si="0"/>
        <v>940260.7</v>
      </c>
      <c r="L20" s="22">
        <f t="shared" ca="1" si="1"/>
        <v>11573362.649999999</v>
      </c>
    </row>
    <row r="21" spans="1:12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1">
        <f t="shared" ca="1" si="0"/>
        <v>0</v>
      </c>
      <c r="L21" s="22">
        <f t="shared" ca="1" si="1"/>
        <v>0</v>
      </c>
    </row>
    <row r="22" spans="1:12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11996107.189999979</v>
      </c>
      <c r="F22" s="21">
        <f t="shared" ca="1" si="0"/>
        <v>113059007.55</v>
      </c>
      <c r="G22" s="21">
        <f t="shared" ca="1" si="0"/>
        <v>3703591412.650002</v>
      </c>
      <c r="H22" s="21">
        <f t="shared" ca="1" si="0"/>
        <v>17349945.900000021</v>
      </c>
      <c r="I22" s="21">
        <f t="shared" ca="1" si="0"/>
        <v>1060009733.9099995</v>
      </c>
      <c r="J22" s="21">
        <f t="shared" ca="1" si="0"/>
        <v>25261839.839999992</v>
      </c>
      <c r="K22" s="21">
        <f t="shared" ca="1" si="0"/>
        <v>192430423.73000008</v>
      </c>
      <c r="L22" s="22">
        <f t="shared" ca="1" si="1"/>
        <v>5123698470.7700024</v>
      </c>
    </row>
    <row r="23" spans="1:12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K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1147330.47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1">
        <f t="shared" ca="1" si="2"/>
        <v>0</v>
      </c>
      <c r="L23" s="22">
        <f ca="1">+SUM(D23:K23)</f>
        <v>1147330.47</v>
      </c>
    </row>
    <row r="24" spans="1:12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3838217.7356500002</v>
      </c>
      <c r="F24" s="21">
        <f t="shared" ca="1" si="2"/>
        <v>36198193.910949998</v>
      </c>
      <c r="G24" s="21">
        <f t="shared" ca="1" si="2"/>
        <v>1185523364.2811</v>
      </c>
      <c r="H24" s="21">
        <f t="shared" ca="1" si="2"/>
        <v>5549719.5060999999</v>
      </c>
      <c r="I24" s="21">
        <f t="shared" ca="1" si="2"/>
        <v>368169408.92629999</v>
      </c>
      <c r="J24" s="21">
        <f t="shared" ca="1" si="2"/>
        <v>8086222.6189000001</v>
      </c>
      <c r="K24" s="21">
        <f t="shared" ca="1" si="2"/>
        <v>61564033.521299995</v>
      </c>
      <c r="L24" s="22">
        <f ca="1">+SUM(D24:K24)</f>
        <v>1668929160.5003002</v>
      </c>
    </row>
    <row r="25" spans="1:12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1">
        <f t="shared" ca="1" si="2"/>
        <v>0</v>
      </c>
      <c r="L25" s="22">
        <f t="shared" ref="L25:L44" ca="1" si="3">+SUM(D25:K25)</f>
        <v>0</v>
      </c>
    </row>
    <row r="26" spans="1:12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1">
        <f t="shared" ca="1" si="2"/>
        <v>0</v>
      </c>
      <c r="L26" s="22">
        <f t="shared" ca="1" si="3"/>
        <v>0</v>
      </c>
    </row>
    <row r="27" spans="1:12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37409.550000000003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1">
        <f t="shared" ca="1" si="2"/>
        <v>0</v>
      </c>
      <c r="L27" s="22">
        <f t="shared" ca="1" si="3"/>
        <v>37409.550000000003</v>
      </c>
    </row>
    <row r="28" spans="1:12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1">
        <f t="shared" ca="1" si="2"/>
        <v>0</v>
      </c>
      <c r="L28" s="22">
        <f t="shared" ca="1" si="3"/>
        <v>0</v>
      </c>
    </row>
    <row r="29" spans="1:12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958883.7</v>
      </c>
      <c r="F29" s="21">
        <f t="shared" ca="1" si="2"/>
        <v>9073687.9399999995</v>
      </c>
      <c r="G29" s="21">
        <f t="shared" ca="1" si="2"/>
        <v>296849361.44999999</v>
      </c>
      <c r="H29" s="21">
        <f t="shared" ca="1" si="2"/>
        <v>1388642.77</v>
      </c>
      <c r="I29" s="21">
        <f t="shared" ca="1" si="2"/>
        <v>0</v>
      </c>
      <c r="J29" s="21">
        <f t="shared" ca="1" si="2"/>
        <v>84393301.189999998</v>
      </c>
      <c r="K29" s="21">
        <f t="shared" ca="1" si="2"/>
        <v>15340423.6</v>
      </c>
      <c r="L29" s="22">
        <f t="shared" ca="1" si="3"/>
        <v>408004300.64999998</v>
      </c>
    </row>
    <row r="30" spans="1:12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1">
        <f t="shared" ca="1" si="2"/>
        <v>0</v>
      </c>
      <c r="L30" s="22">
        <f t="shared" ca="1" si="3"/>
        <v>0</v>
      </c>
    </row>
    <row r="31" spans="1:12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-4.37</v>
      </c>
      <c r="H31" s="21">
        <f t="shared" ca="1" si="2"/>
        <v>0</v>
      </c>
      <c r="I31" s="21">
        <f t="shared" ca="1" si="2"/>
        <v>30.9</v>
      </c>
      <c r="J31" s="21">
        <f t="shared" ca="1" si="2"/>
        <v>0</v>
      </c>
      <c r="K31" s="21">
        <f t="shared" ca="1" si="2"/>
        <v>0</v>
      </c>
      <c r="L31" s="22">
        <f t="shared" ca="1" si="3"/>
        <v>26.529999999999998</v>
      </c>
    </row>
    <row r="32" spans="1:12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957542.26</v>
      </c>
      <c r="F32" s="21">
        <f t="shared" ca="1" si="2"/>
        <v>9121966.8800000008</v>
      </c>
      <c r="G32" s="21">
        <f t="shared" ca="1" si="2"/>
        <v>297820806.84999996</v>
      </c>
      <c r="H32" s="21">
        <f t="shared" ca="1" si="2"/>
        <v>1388823.04</v>
      </c>
      <c r="I32" s="21">
        <f t="shared" ca="1" si="2"/>
        <v>83700968.379999995</v>
      </c>
      <c r="J32" s="21">
        <f t="shared" ca="1" si="2"/>
        <v>2030682.69</v>
      </c>
      <c r="K32" s="21">
        <f t="shared" ca="1" si="2"/>
        <v>15247746.449999999</v>
      </c>
      <c r="L32" s="22">
        <f t="shared" ca="1" si="3"/>
        <v>410268536.54999995</v>
      </c>
    </row>
    <row r="33" spans="1:12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1">
        <f t="shared" ca="1" si="2"/>
        <v>0</v>
      </c>
      <c r="L33" s="22">
        <f t="shared" ca="1" si="3"/>
        <v>0</v>
      </c>
    </row>
    <row r="34" spans="1:12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1">
        <f t="shared" ca="1" si="2"/>
        <v>0</v>
      </c>
      <c r="L34" s="22">
        <f t="shared" ca="1" si="3"/>
        <v>0</v>
      </c>
    </row>
    <row r="35" spans="1:12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1">
        <f t="shared" ca="1" si="2"/>
        <v>0</v>
      </c>
      <c r="L35" s="22">
        <f t="shared" ca="1" si="3"/>
        <v>0</v>
      </c>
    </row>
    <row r="36" spans="1:12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1">
        <f t="shared" ca="1" si="2"/>
        <v>0</v>
      </c>
      <c r="L36" s="22">
        <f t="shared" ca="1" si="3"/>
        <v>0</v>
      </c>
    </row>
    <row r="37" spans="1:12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1">
        <f t="shared" ca="1" si="2"/>
        <v>0</v>
      </c>
      <c r="L37" s="22">
        <f t="shared" ca="1" si="3"/>
        <v>0</v>
      </c>
    </row>
    <row r="38" spans="1:12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1">
        <f t="shared" ca="1" si="2"/>
        <v>0</v>
      </c>
      <c r="L38" s="22">
        <f t="shared" ca="1" si="3"/>
        <v>0</v>
      </c>
    </row>
    <row r="39" spans="1:12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K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1">
        <f t="shared" ca="1" si="4"/>
        <v>0</v>
      </c>
      <c r="L39" s="22">
        <f t="shared" ca="1" si="3"/>
        <v>0</v>
      </c>
    </row>
    <row r="40" spans="1:12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1">
        <f t="shared" ca="1" si="4"/>
        <v>0</v>
      </c>
      <c r="L40" s="22">
        <f t="shared" ca="1" si="3"/>
        <v>0</v>
      </c>
    </row>
    <row r="41" spans="1:12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1915084.49</v>
      </c>
      <c r="F41" s="21">
        <f t="shared" ca="1" si="4"/>
        <v>18243933.739999998</v>
      </c>
      <c r="G41" s="21">
        <f t="shared" ca="1" si="4"/>
        <v>595572158.88</v>
      </c>
      <c r="H41" s="21">
        <f t="shared" ca="1" si="4"/>
        <v>2777646.08</v>
      </c>
      <c r="I41" s="21">
        <f t="shared" ca="1" si="4"/>
        <v>167395606.75</v>
      </c>
      <c r="J41" s="21">
        <f t="shared" ca="1" si="4"/>
        <v>4061365.37</v>
      </c>
      <c r="K41" s="21">
        <f t="shared" ca="1" si="4"/>
        <v>30495492.870000001</v>
      </c>
      <c r="L41" s="22">
        <f t="shared" ca="1" si="3"/>
        <v>820461288.18000007</v>
      </c>
    </row>
    <row r="42" spans="1:12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1">
        <f t="shared" ca="1" si="4"/>
        <v>0</v>
      </c>
      <c r="L42" s="22">
        <f t="shared" ca="1" si="3"/>
        <v>0</v>
      </c>
    </row>
    <row r="43" spans="1:12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1">
        <f t="shared" ca="1" si="4"/>
        <v>0</v>
      </c>
      <c r="L43" s="22">
        <f t="shared" ca="1" si="3"/>
        <v>0</v>
      </c>
    </row>
    <row r="44" spans="1:12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1">
        <f t="shared" ca="1" si="4"/>
        <v>0</v>
      </c>
      <c r="L44" s="22">
        <f t="shared" ca="1" si="3"/>
        <v>0</v>
      </c>
    </row>
    <row r="45" spans="1:12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1">
        <f t="shared" ca="1" si="4"/>
        <v>0</v>
      </c>
      <c r="L45" s="22">
        <f t="shared" ref="L45:L57" ca="1" si="5">+SUM(D45:K45)</f>
        <v>0</v>
      </c>
    </row>
    <row r="46" spans="1:12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1">
        <f t="shared" ca="1" si="4"/>
        <v>0</v>
      </c>
      <c r="L46" s="22">
        <f t="shared" ca="1" si="5"/>
        <v>0</v>
      </c>
    </row>
    <row r="47" spans="1:12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1">
        <f t="shared" ca="1" si="4"/>
        <v>0</v>
      </c>
      <c r="L47" s="22">
        <f t="shared" ca="1" si="5"/>
        <v>0</v>
      </c>
    </row>
    <row r="48" spans="1:12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1">
        <f t="shared" ca="1" si="4"/>
        <v>0</v>
      </c>
      <c r="L48" s="22">
        <f t="shared" ca="1" si="5"/>
        <v>0</v>
      </c>
    </row>
    <row r="49" spans="1:12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1">
        <f t="shared" ca="1" si="4"/>
        <v>0</v>
      </c>
      <c r="L49" s="22">
        <f t="shared" ref="L49" ca="1" si="6">+SUM(D49:K49)</f>
        <v>0</v>
      </c>
    </row>
    <row r="50" spans="1:12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1">
        <f t="shared" ca="1" si="4"/>
        <v>0</v>
      </c>
      <c r="L50" s="22">
        <f t="shared" ref="L50:L52" ca="1" si="7">+SUM(D50:K50)</f>
        <v>0</v>
      </c>
    </row>
    <row r="51" spans="1:12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1">
        <f t="shared" ca="1" si="4"/>
        <v>0</v>
      </c>
      <c r="L51" s="22">
        <f t="shared" ca="1" si="7"/>
        <v>0</v>
      </c>
    </row>
    <row r="52" spans="1:12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1">
        <f t="shared" ca="1" si="4"/>
        <v>0</v>
      </c>
      <c r="L52" s="22">
        <f t="shared" ca="1" si="7"/>
        <v>0</v>
      </c>
    </row>
    <row r="53" spans="1:12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1">
        <f t="shared" ca="1" si="4"/>
        <v>0</v>
      </c>
      <c r="L53" s="22">
        <f t="shared" ca="1" si="5"/>
        <v>0</v>
      </c>
    </row>
    <row r="54" spans="1:12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1">
        <f t="shared" ca="1" si="4"/>
        <v>0</v>
      </c>
      <c r="L54" s="22">
        <f t="shared" ca="1" si="5"/>
        <v>0</v>
      </c>
    </row>
    <row r="55" spans="1:12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K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1">
        <f t="shared" ca="1" si="8"/>
        <v>0</v>
      </c>
      <c r="L55" s="22">
        <f t="shared" ca="1" si="5"/>
        <v>0</v>
      </c>
    </row>
    <row r="56" spans="1:12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1">
        <f t="shared" ca="1" si="8"/>
        <v>0</v>
      </c>
      <c r="L56" s="22">
        <f t="shared" ca="1" si="5"/>
        <v>0</v>
      </c>
    </row>
    <row r="57" spans="1:12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1">
        <f t="shared" ca="1" si="8"/>
        <v>0</v>
      </c>
      <c r="L57" s="22">
        <f t="shared" ca="1" si="5"/>
        <v>0</v>
      </c>
    </row>
    <row r="58" spans="1:12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1">
        <f t="shared" ca="1" si="8"/>
        <v>0</v>
      </c>
      <c r="L58" s="22">
        <f t="shared" ref="L58" ca="1" si="9">+SUM(D58:K58)</f>
        <v>0</v>
      </c>
    </row>
    <row r="59" spans="1:12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1">
        <f t="shared" ca="1" si="8"/>
        <v>0</v>
      </c>
      <c r="L59" s="22">
        <f t="shared" ref="L59:L72" ca="1" si="10">+SUM(D59:K59)</f>
        <v>0</v>
      </c>
    </row>
    <row r="60" spans="1:12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1">
        <f t="shared" ca="1" si="8"/>
        <v>0</v>
      </c>
      <c r="L60" s="22">
        <f t="shared" ca="1" si="10"/>
        <v>0</v>
      </c>
    </row>
    <row r="61" spans="1:12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1">
        <f t="shared" ca="1" si="8"/>
        <v>0</v>
      </c>
      <c r="L61" s="22">
        <f t="shared" ca="1" si="10"/>
        <v>0</v>
      </c>
    </row>
    <row r="62" spans="1:12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1">
        <f t="shared" ca="1" si="8"/>
        <v>0</v>
      </c>
      <c r="L62" s="22">
        <f t="shared" ca="1" si="10"/>
        <v>0</v>
      </c>
    </row>
    <row r="63" spans="1:12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1">
        <f t="shared" ca="1" si="8"/>
        <v>0</v>
      </c>
      <c r="L63" s="22">
        <f t="shared" ca="1" si="10"/>
        <v>0</v>
      </c>
    </row>
    <row r="64" spans="1:12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1">
        <f t="shared" ca="1" si="8"/>
        <v>0</v>
      </c>
      <c r="L64" s="22">
        <f t="shared" ca="1" si="10"/>
        <v>0</v>
      </c>
    </row>
    <row r="65" spans="1:12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1">
        <f t="shared" ca="1" si="8"/>
        <v>0</v>
      </c>
      <c r="L65" s="22">
        <f t="shared" ca="1" si="10"/>
        <v>0</v>
      </c>
    </row>
    <row r="66" spans="1:12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1">
        <f t="shared" ca="1" si="8"/>
        <v>0</v>
      </c>
      <c r="L66" s="22">
        <f t="shared" ca="1" si="10"/>
        <v>0</v>
      </c>
    </row>
    <row r="67" spans="1:12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1">
        <f t="shared" ca="1" si="8"/>
        <v>0</v>
      </c>
      <c r="L67" s="22">
        <f t="shared" ca="1" si="10"/>
        <v>0</v>
      </c>
    </row>
    <row r="68" spans="1:12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1">
        <f t="shared" ca="1" si="8"/>
        <v>0</v>
      </c>
      <c r="L68" s="22">
        <f t="shared" ca="1" si="10"/>
        <v>0</v>
      </c>
    </row>
    <row r="69" spans="1:12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1">
        <f t="shared" ca="1" si="8"/>
        <v>0</v>
      </c>
      <c r="L69" s="22">
        <f t="shared" ca="1" si="10"/>
        <v>0</v>
      </c>
    </row>
    <row r="70" spans="1:12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1">
        <f t="shared" ca="1" si="8"/>
        <v>0</v>
      </c>
      <c r="L70" s="22">
        <f t="shared" ca="1" si="10"/>
        <v>0</v>
      </c>
    </row>
    <row r="71" spans="1:12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K72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0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1">
        <f t="shared" ca="1" si="11"/>
        <v>0</v>
      </c>
      <c r="L71" s="22">
        <f t="shared" ca="1" si="10"/>
        <v>0</v>
      </c>
    </row>
    <row r="72" spans="1:12" ht="13.8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1"/>
        <v>0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1">
        <f t="shared" ca="1" si="11"/>
        <v>0</v>
      </c>
      <c r="L72" s="22">
        <f t="shared" ca="1" si="10"/>
        <v>0</v>
      </c>
    </row>
    <row r="73" spans="1:12" ht="13.8" x14ac:dyDescent="0.3">
      <c r="A73" s="66" t="s">
        <v>280</v>
      </c>
      <c r="B73" s="55">
        <v>9000</v>
      </c>
      <c r="C73" s="65" t="s">
        <v>281</v>
      </c>
      <c r="D73" s="56">
        <f t="shared" ref="D73:L73" ca="1" si="12">SUMIF($C$7:$C$72,"HD",D$7:D$72)</f>
        <v>0</v>
      </c>
      <c r="E73" s="56">
        <f t="shared" ca="1" si="12"/>
        <v>23911235.975649979</v>
      </c>
      <c r="F73" s="56">
        <f t="shared" ca="1" si="12"/>
        <v>231719728.55095002</v>
      </c>
      <c r="G73" s="56">
        <f t="shared" ca="1" si="12"/>
        <v>7578936521.401103</v>
      </c>
      <c r="H73" s="56">
        <f t="shared" ca="1" si="12"/>
        <v>36809567.54610002</v>
      </c>
      <c r="I73" s="56">
        <f t="shared" ca="1" si="12"/>
        <v>2066859655.1862998</v>
      </c>
      <c r="J73" s="56">
        <f t="shared" ca="1" si="12"/>
        <v>132767930.18889999</v>
      </c>
      <c r="K73" s="56">
        <f t="shared" ca="1" si="12"/>
        <v>385036612.22130013</v>
      </c>
      <c r="L73" s="56">
        <f t="shared" ca="1" si="12"/>
        <v>10456041251.070303</v>
      </c>
    </row>
    <row r="74" spans="1:12" ht="13.8" x14ac:dyDescent="0.3">
      <c r="A74" s="66" t="s">
        <v>283</v>
      </c>
      <c r="B74" s="55">
        <v>9001</v>
      </c>
      <c r="C74" s="65" t="s">
        <v>284</v>
      </c>
      <c r="D74" s="56">
        <f t="shared" ref="D74:L74" ca="1" si="13">SUMIF($C$7:$C$72,"H",D$7:D$72)+SUMIF($C$7:$C$72,"E",D$7:D$72)</f>
        <v>0</v>
      </c>
      <c r="E74" s="56">
        <f t="shared" ca="1" si="13"/>
        <v>0</v>
      </c>
      <c r="F74" s="56">
        <f t="shared" ca="1" si="13"/>
        <v>0</v>
      </c>
      <c r="G74" s="56">
        <f t="shared" ca="1" si="13"/>
        <v>0</v>
      </c>
      <c r="H74" s="56">
        <f t="shared" ca="1" si="13"/>
        <v>0</v>
      </c>
      <c r="I74" s="56">
        <f t="shared" ca="1" si="13"/>
        <v>0</v>
      </c>
      <c r="J74" s="56">
        <f t="shared" ca="1" si="13"/>
        <v>0</v>
      </c>
      <c r="K74" s="56">
        <f t="shared" ca="1" si="13"/>
        <v>0</v>
      </c>
      <c r="L74" s="56">
        <f t="shared" ca="1" si="13"/>
        <v>0</v>
      </c>
    </row>
    <row r="75" spans="1:12" ht="13.8" x14ac:dyDescent="0.3">
      <c r="A75" s="66" t="s">
        <v>286</v>
      </c>
      <c r="B75" s="55">
        <v>9003</v>
      </c>
      <c r="C75" s="65" t="s">
        <v>287</v>
      </c>
      <c r="D75" s="56">
        <f t="shared" ref="D75:K75" ca="1" si="14">D73+D74</f>
        <v>0</v>
      </c>
      <c r="E75" s="56">
        <f t="shared" ca="1" si="14"/>
        <v>23911235.975649979</v>
      </c>
      <c r="F75" s="56">
        <f t="shared" ca="1" si="14"/>
        <v>231719728.55095002</v>
      </c>
      <c r="G75" s="56">
        <f t="shared" ca="1" si="14"/>
        <v>7578936521.401103</v>
      </c>
      <c r="H75" s="56">
        <f t="shared" ca="1" si="14"/>
        <v>36809567.54610002</v>
      </c>
      <c r="I75" s="56">
        <f t="shared" ca="1" si="14"/>
        <v>2066859655.1862998</v>
      </c>
      <c r="J75" s="56">
        <f t="shared" ca="1" si="14"/>
        <v>132767930.18889999</v>
      </c>
      <c r="K75" s="56">
        <f t="shared" ca="1" si="14"/>
        <v>385036612.22130013</v>
      </c>
      <c r="L75" s="56">
        <f ca="1">L73+L74</f>
        <v>10456041251.070303</v>
      </c>
    </row>
  </sheetData>
  <mergeCells count="1">
    <mergeCell ref="E2:G2"/>
  </mergeCells>
  <dataValidations count="1">
    <dataValidation type="list" allowBlank="1" showInputMessage="1" showErrorMessage="1" sqref="B2" xr:uid="{EE6F7BF5-E166-4B00-A282-A1F8BAFE98BE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0F98-DF6C-48C6-9A17-ED05D1B1340A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8" width="15.6640625" style="3" customWidth="1"/>
    <col min="9" max="9" width="4" style="3" customWidth="1"/>
    <col min="10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349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765</v>
      </c>
      <c r="E5" s="10">
        <v>766</v>
      </c>
      <c r="F5" s="10">
        <v>767</v>
      </c>
      <c r="G5" s="10">
        <v>768</v>
      </c>
      <c r="H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58</v>
      </c>
      <c r="E6" s="7" t="s">
        <v>59</v>
      </c>
      <c r="F6" s="7" t="s">
        <v>60</v>
      </c>
      <c r="G6" s="7" t="s">
        <v>61</v>
      </c>
      <c r="H6" s="69" t="s">
        <v>350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G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2">
        <f t="shared" ref="H7:H22" ca="1" si="1">+SUM(D7:G7)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1985064917.5699999</v>
      </c>
      <c r="E8" s="21">
        <f t="shared" ca="1" si="0"/>
        <v>546769.49000000022</v>
      </c>
      <c r="F8" s="21">
        <f t="shared" ca="1" si="0"/>
        <v>96882311.389999777</v>
      </c>
      <c r="G8" s="21">
        <f t="shared" ca="1" si="0"/>
        <v>30672248.330000013</v>
      </c>
      <c r="H8" s="22">
        <f t="shared" ca="1" si="1"/>
        <v>2113166246.7799997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27497717.620000001</v>
      </c>
      <c r="E9" s="21">
        <f t="shared" ca="1" si="0"/>
        <v>95052096.48999998</v>
      </c>
      <c r="F9" s="21">
        <f t="shared" ca="1" si="0"/>
        <v>18780807.750000004</v>
      </c>
      <c r="G9" s="21">
        <f t="shared" ca="1" si="0"/>
        <v>12371984.120000001</v>
      </c>
      <c r="H9" s="22">
        <f t="shared" ca="1" si="1"/>
        <v>153702605.97999999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8303677.7100000009</v>
      </c>
      <c r="E10" s="21">
        <f t="shared" ca="1" si="0"/>
        <v>2976784.51</v>
      </c>
      <c r="F10" s="21">
        <f t="shared" ca="1" si="0"/>
        <v>70940075.560000002</v>
      </c>
      <c r="G10" s="21">
        <f t="shared" ca="1" si="0"/>
        <v>5815497.4099999983</v>
      </c>
      <c r="H10" s="22">
        <f t="shared" ca="1" si="1"/>
        <v>88036035.189999998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785166.07</v>
      </c>
      <c r="E11" s="21">
        <f t="shared" ca="1" si="0"/>
        <v>0</v>
      </c>
      <c r="F11" s="21">
        <f t="shared" ca="1" si="0"/>
        <v>10.220000000000001</v>
      </c>
      <c r="G11" s="21">
        <f t="shared" ca="1" si="0"/>
        <v>126064.47</v>
      </c>
      <c r="H11" s="22">
        <f t="shared" ca="1" si="1"/>
        <v>911240.75999999989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364273.25</v>
      </c>
      <c r="E13" s="21">
        <f t="shared" ca="1" si="0"/>
        <v>0</v>
      </c>
      <c r="F13" s="21">
        <f t="shared" ca="1" si="0"/>
        <v>9377837.3000000007</v>
      </c>
      <c r="G13" s="21">
        <f t="shared" ca="1" si="0"/>
        <v>4158720.16</v>
      </c>
      <c r="H13" s="22">
        <f t="shared" ca="1" si="1"/>
        <v>13900830.710000001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272178.01</v>
      </c>
      <c r="E14" s="21">
        <f t="shared" ca="1" si="0"/>
        <v>129480.23</v>
      </c>
      <c r="F14" s="21">
        <f t="shared" ca="1" si="0"/>
        <v>12240386.550000001</v>
      </c>
      <c r="G14" s="21">
        <f t="shared" ca="1" si="0"/>
        <v>1584786.34</v>
      </c>
      <c r="H14" s="22">
        <f t="shared" ca="1" si="1"/>
        <v>14226831.130000001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33124125.16000003</v>
      </c>
      <c r="E15" s="21">
        <f t="shared" ca="1" si="0"/>
        <v>0</v>
      </c>
      <c r="F15" s="21">
        <f t="shared" ca="1" si="0"/>
        <v>0</v>
      </c>
      <c r="G15" s="21">
        <f t="shared" ca="1" si="0"/>
        <v>3459509921.1150799</v>
      </c>
      <c r="H15" s="22">
        <f t="shared" ca="1" si="1"/>
        <v>3492634046.2750797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2">
        <f t="shared" ca="1" si="1"/>
        <v>0</v>
      </c>
    </row>
    <row r="17" spans="1:8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10689276.640000001</v>
      </c>
      <c r="E17" s="21">
        <f t="shared" ca="1" si="0"/>
        <v>0</v>
      </c>
      <c r="F17" s="21">
        <f t="shared" ca="1" si="0"/>
        <v>37068771.07</v>
      </c>
      <c r="G17" s="21">
        <f t="shared" ca="1" si="0"/>
        <v>6556612.1200000001</v>
      </c>
      <c r="H17" s="22">
        <f t="shared" ca="1" si="1"/>
        <v>54314659.829999998</v>
      </c>
    </row>
    <row r="18" spans="1:8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1935.39</v>
      </c>
      <c r="E18" s="21">
        <f t="shared" ca="1" si="0"/>
        <v>0</v>
      </c>
      <c r="F18" s="21">
        <f t="shared" ca="1" si="0"/>
        <v>0</v>
      </c>
      <c r="G18" s="21">
        <f t="shared" ca="1" si="0"/>
        <v>11991.97</v>
      </c>
      <c r="H18" s="22">
        <f t="shared" ca="1" si="1"/>
        <v>13927.359999999999</v>
      </c>
    </row>
    <row r="19" spans="1:8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2">
        <f t="shared" ca="1" si="1"/>
        <v>0</v>
      </c>
    </row>
    <row r="20" spans="1:8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24134.400000000001</v>
      </c>
      <c r="E20" s="21">
        <f t="shared" ca="1" si="0"/>
        <v>0</v>
      </c>
      <c r="F20" s="21">
        <f t="shared" ca="1" si="0"/>
        <v>1440330.0699999998</v>
      </c>
      <c r="G20" s="21">
        <f t="shared" ca="1" si="0"/>
        <v>291034.39</v>
      </c>
      <c r="H20" s="22">
        <f t="shared" ca="1" si="1"/>
        <v>1755498.8599999999</v>
      </c>
    </row>
    <row r="21" spans="1:8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2020464.81</v>
      </c>
      <c r="E21" s="21">
        <f t="shared" ca="1" si="0"/>
        <v>0</v>
      </c>
      <c r="F21" s="21">
        <f t="shared" ca="1" si="0"/>
        <v>2635999.0700000003</v>
      </c>
      <c r="G21" s="21">
        <f t="shared" ca="1" si="0"/>
        <v>281993.73</v>
      </c>
      <c r="H21" s="22">
        <f t="shared" ca="1" si="1"/>
        <v>4938457.6100000013</v>
      </c>
    </row>
    <row r="22" spans="1:8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29841649.54999987</v>
      </c>
      <c r="E22" s="21">
        <f t="shared" ca="1" si="0"/>
        <v>2425855.2799999998</v>
      </c>
      <c r="F22" s="21">
        <f t="shared" ca="1" si="0"/>
        <v>3287130337.3999991</v>
      </c>
      <c r="G22" s="21">
        <f t="shared" ca="1" si="0"/>
        <v>40464159.850000001</v>
      </c>
      <c r="H22" s="22">
        <f t="shared" ca="1" si="1"/>
        <v>3359862002.079999</v>
      </c>
    </row>
    <row r="23" spans="1:8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G38" ca="1" si="2">IFERROR(INDIRECT("'"&amp;$B$2&amp;"'!"&amp;ADDRESS(MATCH($B23,INDIRECT("'"&amp;$B$2&amp;"'!$B$1:$B$1095"),0),MATCH(D$5,INDIRECT("'"&amp;$B$2&amp;"'!5:5"),0))),0)</f>
        <v>347414.97</v>
      </c>
      <c r="E23" s="21">
        <f t="shared" ca="1" si="2"/>
        <v>4601031.0599998375</v>
      </c>
      <c r="F23" s="21">
        <f t="shared" ca="1" si="2"/>
        <v>6184270.1599999992</v>
      </c>
      <c r="G23" s="21">
        <f t="shared" ca="1" si="2"/>
        <v>3267699.0200000005</v>
      </c>
      <c r="H23" s="22">
        <f ca="1">+SUM(D23:G23)</f>
        <v>14400415.209999837</v>
      </c>
    </row>
    <row r="24" spans="1:8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28958552.689999603</v>
      </c>
      <c r="E24" s="21">
        <f t="shared" ca="1" si="2"/>
        <v>0</v>
      </c>
      <c r="F24" s="21">
        <f t="shared" ca="1" si="2"/>
        <v>3749748.5700000003</v>
      </c>
      <c r="G24" s="21">
        <f t="shared" ca="1" si="2"/>
        <v>8033826.5699999202</v>
      </c>
      <c r="H24" s="22">
        <f ca="1">+SUM(D24:G24)</f>
        <v>40742127.829999521</v>
      </c>
    </row>
    <row r="25" spans="1:8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39.76</v>
      </c>
      <c r="E25" s="21">
        <f t="shared" ca="1" si="2"/>
        <v>16530.55</v>
      </c>
      <c r="F25" s="21">
        <f t="shared" ca="1" si="2"/>
        <v>397288.52</v>
      </c>
      <c r="G25" s="21">
        <f t="shared" ca="1" si="2"/>
        <v>1065</v>
      </c>
      <c r="H25" s="22">
        <f t="shared" ref="H25:H44" ca="1" si="3">+SUM(D25:G25)</f>
        <v>414923.83</v>
      </c>
    </row>
    <row r="26" spans="1:8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5354550.5499999989</v>
      </c>
      <c r="E26" s="21">
        <f t="shared" ca="1" si="2"/>
        <v>0</v>
      </c>
      <c r="F26" s="21">
        <f t="shared" ca="1" si="2"/>
        <v>13881355.008265596</v>
      </c>
      <c r="G26" s="21">
        <f t="shared" ca="1" si="2"/>
        <v>3055808.035979284</v>
      </c>
      <c r="H26" s="22">
        <f t="shared" ca="1" si="3"/>
        <v>22291713.594244882</v>
      </c>
    </row>
    <row r="27" spans="1:8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254.83</v>
      </c>
      <c r="E27" s="21">
        <f t="shared" ca="1" si="2"/>
        <v>0</v>
      </c>
      <c r="F27" s="21">
        <f t="shared" ca="1" si="2"/>
        <v>0</v>
      </c>
      <c r="G27" s="21">
        <f t="shared" ca="1" si="2"/>
        <v>342580.74</v>
      </c>
      <c r="H27" s="22">
        <f t="shared" ca="1" si="3"/>
        <v>342835.57</v>
      </c>
    </row>
    <row r="28" spans="1:8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3508.34</v>
      </c>
      <c r="E28" s="21">
        <f t="shared" ca="1" si="2"/>
        <v>0</v>
      </c>
      <c r="F28" s="21">
        <f t="shared" ca="1" si="2"/>
        <v>289.8</v>
      </c>
      <c r="G28" s="21">
        <f t="shared" ca="1" si="2"/>
        <v>1863.09</v>
      </c>
      <c r="H28" s="22">
        <f t="shared" ca="1" si="3"/>
        <v>5661.2300000000005</v>
      </c>
    </row>
    <row r="29" spans="1:8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1009947.936499998</v>
      </c>
      <c r="E29" s="21">
        <f t="shared" ca="1" si="2"/>
        <v>832982.4</v>
      </c>
      <c r="F29" s="21">
        <f t="shared" ca="1" si="2"/>
        <v>418611494.89000005</v>
      </c>
      <c r="G29" s="21">
        <f t="shared" ca="1" si="2"/>
        <v>20499353.580000009</v>
      </c>
      <c r="H29" s="22">
        <f t="shared" ca="1" si="3"/>
        <v>440953778.80650002</v>
      </c>
    </row>
    <row r="30" spans="1:8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1283655.0199999998</v>
      </c>
      <c r="E30" s="21">
        <f t="shared" ca="1" si="2"/>
        <v>0</v>
      </c>
      <c r="F30" s="21">
        <f t="shared" ca="1" si="2"/>
        <v>1152651.8299999998</v>
      </c>
      <c r="G30" s="21">
        <f t="shared" ca="1" si="2"/>
        <v>1200266.1099999999</v>
      </c>
      <c r="H30" s="22">
        <f t="shared" ca="1" si="3"/>
        <v>3636572.9599999995</v>
      </c>
    </row>
    <row r="31" spans="1:8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2773.76</v>
      </c>
      <c r="E31" s="21">
        <f t="shared" ca="1" si="2"/>
        <v>2565056.6748790001</v>
      </c>
      <c r="F31" s="21">
        <f t="shared" ca="1" si="2"/>
        <v>11769044.205464</v>
      </c>
      <c r="G31" s="21">
        <f t="shared" ca="1" si="2"/>
        <v>738915.06320999993</v>
      </c>
      <c r="H31" s="22">
        <f t="shared" ca="1" si="3"/>
        <v>15075789.703552999</v>
      </c>
    </row>
    <row r="32" spans="1:8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850152.22000000009</v>
      </c>
      <c r="E32" s="21">
        <f t="shared" ca="1" si="2"/>
        <v>0</v>
      </c>
      <c r="F32" s="21">
        <f t="shared" ca="1" si="2"/>
        <v>10157.529999999999</v>
      </c>
      <c r="G32" s="21">
        <f t="shared" ca="1" si="2"/>
        <v>35111.54000000003</v>
      </c>
      <c r="H32" s="22">
        <f t="shared" ca="1" si="3"/>
        <v>895421.29000000015</v>
      </c>
    </row>
    <row r="33" spans="1:8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6030.42</v>
      </c>
      <c r="E33" s="21">
        <f t="shared" ca="1" si="2"/>
        <v>0</v>
      </c>
      <c r="F33" s="21">
        <f t="shared" ca="1" si="2"/>
        <v>1944.38</v>
      </c>
      <c r="G33" s="21">
        <f t="shared" ca="1" si="2"/>
        <v>5984.23</v>
      </c>
      <c r="H33" s="22">
        <f t="shared" ca="1" si="3"/>
        <v>13959.029999999999</v>
      </c>
    </row>
    <row r="34" spans="1:8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746607.2</v>
      </c>
      <c r="E34" s="21">
        <f t="shared" ca="1" si="2"/>
        <v>0</v>
      </c>
      <c r="F34" s="21">
        <f t="shared" ca="1" si="2"/>
        <v>22694.240000000002</v>
      </c>
      <c r="G34" s="21">
        <f t="shared" ca="1" si="2"/>
        <v>1532097001.5185993</v>
      </c>
      <c r="H34" s="22">
        <f t="shared" ca="1" si="3"/>
        <v>1532866302.9585993</v>
      </c>
    </row>
    <row r="35" spans="1:8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25</v>
      </c>
      <c r="E35" s="21">
        <f t="shared" ca="1" si="2"/>
        <v>0</v>
      </c>
      <c r="F35" s="21">
        <f t="shared" ca="1" si="2"/>
        <v>149568</v>
      </c>
      <c r="G35" s="21">
        <f t="shared" ca="1" si="2"/>
        <v>10056</v>
      </c>
      <c r="H35" s="22">
        <f t="shared" ca="1" si="3"/>
        <v>159649</v>
      </c>
    </row>
    <row r="36" spans="1:8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2">
        <f t="shared" ca="1" si="3"/>
        <v>0</v>
      </c>
    </row>
    <row r="37" spans="1:8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19545609.350000001</v>
      </c>
      <c r="E37" s="21">
        <f t="shared" ca="1" si="2"/>
        <v>8788944.0199999996</v>
      </c>
      <c r="F37" s="21">
        <f t="shared" ca="1" si="2"/>
        <v>1512373.35</v>
      </c>
      <c r="G37" s="21">
        <f t="shared" ca="1" si="2"/>
        <v>4934814.26</v>
      </c>
      <c r="H37" s="22">
        <f t="shared" ca="1" si="3"/>
        <v>34781740.980000004</v>
      </c>
    </row>
    <row r="38" spans="1:8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74.56</v>
      </c>
      <c r="H38" s="22">
        <f t="shared" ca="1" si="3"/>
        <v>74.56</v>
      </c>
    </row>
    <row r="39" spans="1:8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G54" ca="1" si="4">IFERROR(INDIRECT("'"&amp;$B$2&amp;"'!"&amp;ADDRESS(MATCH($B39,INDIRECT("'"&amp;$B$2&amp;"'!$B$1:$B$1095"),0),MATCH(D$5,INDIRECT("'"&amp;$B$2&amp;"'!5:5"),0))),0)</f>
        <v>51680.770250000001</v>
      </c>
      <c r="E39" s="21">
        <f t="shared" ca="1" si="4"/>
        <v>0</v>
      </c>
      <c r="F39" s="21">
        <f t="shared" ca="1" si="4"/>
        <v>10</v>
      </c>
      <c r="G39" s="21">
        <f t="shared" ca="1" si="4"/>
        <v>452458.90448500001</v>
      </c>
      <c r="H39" s="22">
        <f t="shared" ca="1" si="3"/>
        <v>504149.67473500001</v>
      </c>
    </row>
    <row r="40" spans="1:8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20126.54</v>
      </c>
      <c r="E40" s="21">
        <f t="shared" ca="1" si="4"/>
        <v>0</v>
      </c>
      <c r="F40" s="21">
        <f t="shared" ca="1" si="4"/>
        <v>0</v>
      </c>
      <c r="G40" s="21">
        <f t="shared" ca="1" si="4"/>
        <v>14875.74</v>
      </c>
      <c r="H40" s="22">
        <f t="shared" ca="1" si="3"/>
        <v>35002.28</v>
      </c>
    </row>
    <row r="41" spans="1:8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3327.5800000000008</v>
      </c>
      <c r="E41" s="21">
        <f t="shared" ca="1" si="4"/>
        <v>0</v>
      </c>
      <c r="F41" s="21">
        <f t="shared" ca="1" si="4"/>
        <v>-155.89000000000001</v>
      </c>
      <c r="G41" s="21">
        <f t="shared" ca="1" si="4"/>
        <v>1914.16</v>
      </c>
      <c r="H41" s="22">
        <f t="shared" ca="1" si="3"/>
        <v>5085.8500000000013</v>
      </c>
    </row>
    <row r="42" spans="1:8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176.23000000000002</v>
      </c>
      <c r="E42" s="21">
        <f t="shared" ca="1" si="4"/>
        <v>0</v>
      </c>
      <c r="F42" s="21">
        <f t="shared" ca="1" si="4"/>
        <v>0</v>
      </c>
      <c r="G42" s="21">
        <f t="shared" ca="1" si="4"/>
        <v>494.48999999999995</v>
      </c>
      <c r="H42" s="22">
        <f t="shared" ca="1" si="3"/>
        <v>670.72</v>
      </c>
    </row>
    <row r="43" spans="1:8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2">
        <f t="shared" ca="1" si="3"/>
        <v>0</v>
      </c>
    </row>
    <row r="44" spans="1:8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-9.9999997764825821E-3</v>
      </c>
      <c r="E44" s="21">
        <f t="shared" ca="1" si="4"/>
        <v>0</v>
      </c>
      <c r="F44" s="21">
        <f t="shared" ca="1" si="4"/>
        <v>385185.8</v>
      </c>
      <c r="G44" s="21">
        <f t="shared" ca="1" si="4"/>
        <v>91.46</v>
      </c>
      <c r="H44" s="22">
        <f t="shared" ca="1" si="3"/>
        <v>385277.25000000023</v>
      </c>
    </row>
    <row r="45" spans="1:8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2">
        <f t="shared" ref="H45:H57" ca="1" si="5">+SUM(D45:G45)</f>
        <v>0</v>
      </c>
    </row>
    <row r="46" spans="1:8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2">
        <f t="shared" ca="1" si="5"/>
        <v>0</v>
      </c>
    </row>
    <row r="47" spans="1:8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2">
        <f t="shared" ca="1" si="5"/>
        <v>0</v>
      </c>
    </row>
    <row r="48" spans="1:8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2">
        <f t="shared" ca="1" si="5"/>
        <v>0</v>
      </c>
    </row>
    <row r="49" spans="1:8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4487</v>
      </c>
      <c r="E49" s="21">
        <f t="shared" ca="1" si="4"/>
        <v>0</v>
      </c>
      <c r="F49" s="21">
        <f t="shared" ca="1" si="4"/>
        <v>17370</v>
      </c>
      <c r="G49" s="21">
        <f t="shared" ca="1" si="4"/>
        <v>323350484.69999999</v>
      </c>
      <c r="H49" s="22">
        <f t="shared" ref="H49" ca="1" si="6">+SUM(D49:G49)</f>
        <v>323372341.69999999</v>
      </c>
    </row>
    <row r="50" spans="1:8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157710188.19999999</v>
      </c>
      <c r="H50" s="22">
        <f t="shared" ref="H50:H53" ca="1" si="7">+SUM(D50:G50)</f>
        <v>157710188.19999999</v>
      </c>
    </row>
    <row r="51" spans="1:8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2">
        <f t="shared" ca="1" si="7"/>
        <v>0</v>
      </c>
    </row>
    <row r="52" spans="1:8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2">
        <f t="shared" ca="1" si="7"/>
        <v>0</v>
      </c>
    </row>
    <row r="53" spans="1:8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2">
        <f t="shared" ca="1" si="7"/>
        <v>0</v>
      </c>
    </row>
    <row r="54" spans="1:8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0</v>
      </c>
      <c r="F54" s="21">
        <f t="shared" ca="1" si="4"/>
        <v>0</v>
      </c>
      <c r="G54" s="21">
        <f t="shared" ca="1" si="4"/>
        <v>0</v>
      </c>
      <c r="H54" s="22">
        <f t="shared" ca="1" si="5"/>
        <v>0</v>
      </c>
    </row>
    <row r="55" spans="1:8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G72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0</v>
      </c>
      <c r="F55" s="21">
        <f t="shared" ca="1" si="8"/>
        <v>0</v>
      </c>
      <c r="G55" s="21">
        <f t="shared" ca="1" si="8"/>
        <v>0</v>
      </c>
      <c r="H55" s="22">
        <f t="shared" ca="1" si="5"/>
        <v>0</v>
      </c>
    </row>
    <row r="56" spans="1:8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0</v>
      </c>
      <c r="F56" s="21">
        <f t="shared" ca="1" si="8"/>
        <v>0</v>
      </c>
      <c r="G56" s="21">
        <f t="shared" ca="1" si="8"/>
        <v>0</v>
      </c>
      <c r="H56" s="22">
        <f t="shared" ca="1" si="5"/>
        <v>0</v>
      </c>
    </row>
    <row r="57" spans="1:8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0</v>
      </c>
      <c r="F57" s="21">
        <f t="shared" ca="1" si="8"/>
        <v>0</v>
      </c>
      <c r="G57" s="21">
        <f t="shared" ca="1" si="8"/>
        <v>0</v>
      </c>
      <c r="H57" s="22">
        <f t="shared" ca="1" si="5"/>
        <v>0</v>
      </c>
    </row>
    <row r="58" spans="1:8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0</v>
      </c>
      <c r="F58" s="21">
        <f t="shared" ca="1" si="8"/>
        <v>0</v>
      </c>
      <c r="G58" s="21">
        <f t="shared" ca="1" si="8"/>
        <v>0</v>
      </c>
      <c r="H58" s="22">
        <f t="shared" ref="H58" ca="1" si="9">+SUM(D58:G58)</f>
        <v>0</v>
      </c>
    </row>
    <row r="59" spans="1:8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0</v>
      </c>
      <c r="F59" s="21">
        <f t="shared" ca="1" si="8"/>
        <v>0</v>
      </c>
      <c r="G59" s="21">
        <f t="shared" ca="1" si="8"/>
        <v>0</v>
      </c>
      <c r="H59" s="22">
        <f t="shared" ref="H59:H72" ca="1" si="10">+SUM(D59:G59)</f>
        <v>0</v>
      </c>
    </row>
    <row r="60" spans="1:8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0</v>
      </c>
      <c r="F60" s="21">
        <f t="shared" ca="1" si="8"/>
        <v>0</v>
      </c>
      <c r="G60" s="21">
        <f t="shared" ca="1" si="8"/>
        <v>0</v>
      </c>
      <c r="H60" s="22">
        <f t="shared" ca="1" si="10"/>
        <v>0</v>
      </c>
    </row>
    <row r="61" spans="1:8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0</v>
      </c>
      <c r="F61" s="21">
        <f t="shared" ca="1" si="8"/>
        <v>0</v>
      </c>
      <c r="G61" s="21">
        <f t="shared" ca="1" si="8"/>
        <v>0</v>
      </c>
      <c r="H61" s="22">
        <f t="shared" ca="1" si="10"/>
        <v>0</v>
      </c>
    </row>
    <row r="62" spans="1:8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0</v>
      </c>
      <c r="E62" s="21">
        <f t="shared" ca="1" si="8"/>
        <v>0</v>
      </c>
      <c r="F62" s="21">
        <f t="shared" ca="1" si="8"/>
        <v>0</v>
      </c>
      <c r="G62" s="21">
        <f t="shared" ca="1" si="8"/>
        <v>0</v>
      </c>
      <c r="H62" s="22">
        <f t="shared" ca="1" si="10"/>
        <v>0</v>
      </c>
    </row>
    <row r="63" spans="1:8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0</v>
      </c>
      <c r="F63" s="21">
        <f t="shared" ca="1" si="8"/>
        <v>0</v>
      </c>
      <c r="G63" s="21">
        <f t="shared" ca="1" si="8"/>
        <v>0</v>
      </c>
      <c r="H63" s="22">
        <f t="shared" ca="1" si="10"/>
        <v>0</v>
      </c>
    </row>
    <row r="64" spans="1:8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0</v>
      </c>
      <c r="F64" s="21">
        <f t="shared" ca="1" si="8"/>
        <v>0</v>
      </c>
      <c r="G64" s="21">
        <f t="shared" ca="1" si="8"/>
        <v>0</v>
      </c>
      <c r="H64" s="22">
        <f t="shared" ca="1" si="10"/>
        <v>0</v>
      </c>
    </row>
    <row r="65" spans="1:8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0</v>
      </c>
      <c r="F65" s="21">
        <f t="shared" ca="1" si="8"/>
        <v>0</v>
      </c>
      <c r="G65" s="21">
        <f t="shared" ca="1" si="8"/>
        <v>0</v>
      </c>
      <c r="H65" s="22">
        <f t="shared" ca="1" si="10"/>
        <v>0</v>
      </c>
    </row>
    <row r="66" spans="1:8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0</v>
      </c>
      <c r="F66" s="21">
        <f t="shared" ca="1" si="8"/>
        <v>0</v>
      </c>
      <c r="G66" s="21">
        <f t="shared" ca="1" si="8"/>
        <v>0</v>
      </c>
      <c r="H66" s="22">
        <f t="shared" ca="1" si="10"/>
        <v>0</v>
      </c>
    </row>
    <row r="67" spans="1:8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0</v>
      </c>
      <c r="F67" s="21">
        <f t="shared" ca="1" si="8"/>
        <v>0</v>
      </c>
      <c r="G67" s="21">
        <f t="shared" ca="1" si="8"/>
        <v>0</v>
      </c>
      <c r="H67" s="22">
        <f t="shared" ca="1" si="10"/>
        <v>0</v>
      </c>
    </row>
    <row r="68" spans="1:8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0</v>
      </c>
      <c r="F68" s="21">
        <f t="shared" ca="1" si="8"/>
        <v>0</v>
      </c>
      <c r="G68" s="21">
        <f t="shared" ca="1" si="8"/>
        <v>0</v>
      </c>
      <c r="H68" s="22">
        <f t="shared" ca="1" si="10"/>
        <v>0</v>
      </c>
    </row>
    <row r="69" spans="1:8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0</v>
      </c>
      <c r="F69" s="21">
        <f t="shared" ca="1" si="8"/>
        <v>0</v>
      </c>
      <c r="G69" s="21">
        <f t="shared" ca="1" si="8"/>
        <v>0</v>
      </c>
      <c r="H69" s="22">
        <f t="shared" ca="1" si="10"/>
        <v>0</v>
      </c>
    </row>
    <row r="70" spans="1:8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0</v>
      </c>
      <c r="F70" s="21">
        <f t="shared" ca="1" si="8"/>
        <v>0</v>
      </c>
      <c r="G70" s="21">
        <f t="shared" ca="1" si="8"/>
        <v>0</v>
      </c>
      <c r="H70" s="22">
        <f t="shared" ca="1" si="10"/>
        <v>0</v>
      </c>
    </row>
    <row r="71" spans="1:8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8"/>
        <v>0</v>
      </c>
      <c r="E71" s="21">
        <f t="shared" ca="1" si="8"/>
        <v>0</v>
      </c>
      <c r="F71" s="21">
        <f t="shared" ca="1" si="8"/>
        <v>0</v>
      </c>
      <c r="G71" s="21">
        <f t="shared" ca="1" si="8"/>
        <v>0</v>
      </c>
      <c r="H71" s="22">
        <f t="shared" ca="1" si="10"/>
        <v>0</v>
      </c>
    </row>
    <row r="72" spans="1:8" ht="13.8" x14ac:dyDescent="0.3">
      <c r="A72" s="64" t="s">
        <v>278</v>
      </c>
      <c r="B72" s="20">
        <v>3018</v>
      </c>
      <c r="C72" s="65" t="s">
        <v>246</v>
      </c>
      <c r="D72" s="21">
        <f t="shared" ca="1" si="8"/>
        <v>0</v>
      </c>
      <c r="E72" s="21">
        <f t="shared" ca="1" si="8"/>
        <v>0</v>
      </c>
      <c r="F72" s="21">
        <f t="shared" ca="1" si="8"/>
        <v>0</v>
      </c>
      <c r="G72" s="21">
        <f t="shared" ca="1" si="8"/>
        <v>0</v>
      </c>
      <c r="H72" s="22">
        <f t="shared" ca="1" si="10"/>
        <v>0</v>
      </c>
    </row>
    <row r="73" spans="1:8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2156178436.3367491</v>
      </c>
      <c r="E73" s="56">
        <f ca="1">SUMIF($C$7:$C$72,"HD",E$7:E$72)</f>
        <v>117935530.70487882</v>
      </c>
      <c r="F73" s="56">
        <f ca="1">SUMIF($C$7:$C$72,"HD",F$7:F$72)</f>
        <v>3994342156.7737288</v>
      </c>
      <c r="G73" s="56">
        <f ca="1">SUMIF($C$7:$C$72,"HD",G$7:G$72)</f>
        <v>5617599940.9773521</v>
      </c>
      <c r="H73" s="56">
        <f ca="1">SUMIF($C$7:$C$72,"HD",H$7:H$72)</f>
        <v>11886056064.792707</v>
      </c>
    </row>
    <row r="74" spans="1:8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0</v>
      </c>
      <c r="E74" s="56">
        <f ca="1">SUMIF($C$7:$C$72,"H",E$7:E$72)+SUMIF($C$7:$C$72,"E",E$7:E$72)</f>
        <v>0</v>
      </c>
      <c r="F74" s="56">
        <f ca="1">SUMIF($C$7:$C$72,"H",F$7:F$72)+SUMIF($C$7:$C$72,"E",F$7:F$72)</f>
        <v>0</v>
      </c>
      <c r="G74" s="56">
        <f ca="1">SUMIF($C$7:$C$72,"H",G$7:G$72)+SUMIF($C$7:$C$72,"E",G$7:G$72)</f>
        <v>0</v>
      </c>
      <c r="H74" s="56">
        <f ca="1">SUMIF($C$7:$C$72,"H",H$7:H$72)+SUMIF($C$7:$C$72,"E",H$7:H$72)</f>
        <v>0</v>
      </c>
    </row>
    <row r="75" spans="1:8" ht="13.8" x14ac:dyDescent="0.3">
      <c r="A75" s="66" t="s">
        <v>286</v>
      </c>
      <c r="B75" s="55">
        <v>9003</v>
      </c>
      <c r="C75" s="65" t="s">
        <v>287</v>
      </c>
      <c r="D75" s="56">
        <f ca="1">D73+D74</f>
        <v>2156178436.3367491</v>
      </c>
      <c r="E75" s="56">
        <f ca="1">E73+E74</f>
        <v>117935530.70487882</v>
      </c>
      <c r="F75" s="56">
        <f ca="1">F73+F74</f>
        <v>3994342156.7737288</v>
      </c>
      <c r="G75" s="56">
        <f ca="1">G73+G74</f>
        <v>5617599940.9773521</v>
      </c>
      <c r="H75" s="56">
        <f ca="1">H73+H74</f>
        <v>11886056064.792707</v>
      </c>
    </row>
  </sheetData>
  <mergeCells count="1">
    <mergeCell ref="E2:G2"/>
  </mergeCells>
  <dataValidations count="1">
    <dataValidation type="list" allowBlank="1" showInputMessage="1" showErrorMessage="1" sqref="B2" xr:uid="{B1487D51-FE06-4FEA-A7C2-A52ACE0E3841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0666-5BB6-4107-A4B4-86DE60654BEA}">
  <dimension ref="A1:H75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6" width="15.6640625" style="3" customWidth="1"/>
    <col min="7" max="7" width="15.88671875" style="3" customWidth="1"/>
    <col min="8" max="16384" width="9.109375" style="3"/>
  </cols>
  <sheetData>
    <row r="1" spans="1:8" ht="15" customHeight="1" x14ac:dyDescent="0.3">
      <c r="A1" s="1" t="s">
        <v>0</v>
      </c>
      <c r="B1" s="2"/>
      <c r="C1" s="2"/>
    </row>
    <row r="2" spans="1:8" ht="15" customHeight="1" x14ac:dyDescent="0.3">
      <c r="A2" s="1" t="s">
        <v>315</v>
      </c>
      <c r="B2" s="68" t="s">
        <v>8</v>
      </c>
      <c r="C2" s="2"/>
      <c r="E2" s="81" t="s">
        <v>1</v>
      </c>
      <c r="F2" s="82"/>
      <c r="G2" s="83"/>
      <c r="H2" s="5"/>
    </row>
    <row r="3" spans="1:8" ht="15" customHeight="1" x14ac:dyDescent="0.3">
      <c r="A3" s="4" t="s">
        <v>354</v>
      </c>
      <c r="B3" s="2"/>
      <c r="C3" s="2"/>
    </row>
    <row r="4" spans="1:8" ht="22.5" customHeight="1" x14ac:dyDescent="0.25"/>
    <row r="5" spans="1:8" ht="22.5" customHeight="1" x14ac:dyDescent="0.25">
      <c r="D5" s="10">
        <v>790</v>
      </c>
      <c r="E5" s="10">
        <v>791</v>
      </c>
      <c r="F5" s="69"/>
    </row>
    <row r="6" spans="1:8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69" t="s">
        <v>315</v>
      </c>
    </row>
    <row r="7" spans="1:8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E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2">
        <f t="shared" ref="F7:F22" ca="1" si="1">+SUM(D7:E7)</f>
        <v>0</v>
      </c>
    </row>
    <row r="8" spans="1:8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2">
        <f t="shared" ca="1" si="1"/>
        <v>0</v>
      </c>
    </row>
    <row r="9" spans="1:8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2">
        <f t="shared" ca="1" si="1"/>
        <v>0</v>
      </c>
    </row>
    <row r="10" spans="1:8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2">
        <f t="shared" ca="1" si="1"/>
        <v>0</v>
      </c>
    </row>
    <row r="11" spans="1:8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2">
        <f t="shared" ca="1" si="1"/>
        <v>0</v>
      </c>
    </row>
    <row r="12" spans="1:8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2">
        <f t="shared" ca="1" si="1"/>
        <v>0</v>
      </c>
    </row>
    <row r="13" spans="1:8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2">
        <f t="shared" ca="1" si="1"/>
        <v>0</v>
      </c>
    </row>
    <row r="14" spans="1:8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2">
        <f t="shared" ca="1" si="1"/>
        <v>0</v>
      </c>
    </row>
    <row r="15" spans="1:8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2">
        <f t="shared" ca="1" si="1"/>
        <v>0</v>
      </c>
    </row>
    <row r="16" spans="1:8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2">
        <f t="shared" ca="1" si="1"/>
        <v>0</v>
      </c>
    </row>
    <row r="17" spans="1:6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2">
        <f t="shared" ca="1" si="1"/>
        <v>0</v>
      </c>
    </row>
    <row r="18" spans="1:6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2">
        <f t="shared" ca="1" si="1"/>
        <v>0</v>
      </c>
    </row>
    <row r="19" spans="1:6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2">
        <f t="shared" ca="1" si="1"/>
        <v>0</v>
      </c>
    </row>
    <row r="20" spans="1:6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2">
        <f t="shared" ca="1" si="1"/>
        <v>0</v>
      </c>
    </row>
    <row r="21" spans="1:6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2">
        <f t="shared" ca="1" si="1"/>
        <v>0</v>
      </c>
    </row>
    <row r="22" spans="1:6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2">
        <f t="shared" ca="1" si="1"/>
        <v>0</v>
      </c>
    </row>
    <row r="23" spans="1:6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E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2">
        <f ca="1">+SUM(D23:E23)</f>
        <v>0</v>
      </c>
    </row>
    <row r="24" spans="1:6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2">
        <f ca="1">+SUM(D24:E24)</f>
        <v>0</v>
      </c>
    </row>
    <row r="25" spans="1:6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2">
        <f t="shared" ref="F25:F44" ca="1" si="3">+SUM(D25:E25)</f>
        <v>0</v>
      </c>
    </row>
    <row r="26" spans="1:6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2">
        <f t="shared" ca="1" si="3"/>
        <v>0</v>
      </c>
    </row>
    <row r="27" spans="1:6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2">
        <f t="shared" ca="1" si="3"/>
        <v>0</v>
      </c>
    </row>
    <row r="28" spans="1:6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2">
        <f t="shared" ca="1" si="3"/>
        <v>0</v>
      </c>
    </row>
    <row r="29" spans="1:6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2">
        <f t="shared" ca="1" si="3"/>
        <v>0</v>
      </c>
    </row>
    <row r="30" spans="1:6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2">
        <f t="shared" ca="1" si="3"/>
        <v>0</v>
      </c>
    </row>
    <row r="31" spans="1:6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2">
        <f t="shared" ca="1" si="3"/>
        <v>0</v>
      </c>
    </row>
    <row r="32" spans="1:6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2">
        <f t="shared" ca="1" si="3"/>
        <v>0</v>
      </c>
    </row>
    <row r="33" spans="1:6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2">
        <f t="shared" ca="1" si="3"/>
        <v>0</v>
      </c>
    </row>
    <row r="34" spans="1:6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2">
        <f t="shared" ca="1" si="3"/>
        <v>0</v>
      </c>
    </row>
    <row r="35" spans="1:6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2">
        <f t="shared" ca="1" si="3"/>
        <v>0</v>
      </c>
    </row>
    <row r="36" spans="1:6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2">
        <f t="shared" ca="1" si="3"/>
        <v>0</v>
      </c>
    </row>
    <row r="37" spans="1:6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2">
        <f t="shared" ca="1" si="3"/>
        <v>0</v>
      </c>
    </row>
    <row r="38" spans="1:6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2">
        <f t="shared" ca="1" si="3"/>
        <v>0</v>
      </c>
    </row>
    <row r="39" spans="1:6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E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2">
        <f t="shared" ca="1" si="3"/>
        <v>0</v>
      </c>
    </row>
    <row r="40" spans="1:6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2">
        <f t="shared" ca="1" si="3"/>
        <v>0</v>
      </c>
    </row>
    <row r="41" spans="1:6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2">
        <f t="shared" ref="F41" ca="1" si="5">+SUM(D41:E41)</f>
        <v>0</v>
      </c>
    </row>
    <row r="42" spans="1:6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2">
        <f t="shared" ca="1" si="3"/>
        <v>0</v>
      </c>
    </row>
    <row r="43" spans="1:6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2">
        <f t="shared" ca="1" si="3"/>
        <v>0</v>
      </c>
    </row>
    <row r="44" spans="1:6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2">
        <f t="shared" ca="1" si="3"/>
        <v>0</v>
      </c>
    </row>
    <row r="45" spans="1:6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2">
        <f t="shared" ref="F45:F57" ca="1" si="6">+SUM(D45:E45)</f>
        <v>0</v>
      </c>
    </row>
    <row r="46" spans="1:6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2">
        <f t="shared" ca="1" si="6"/>
        <v>0</v>
      </c>
    </row>
    <row r="47" spans="1:6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2">
        <f t="shared" ca="1" si="6"/>
        <v>0</v>
      </c>
    </row>
    <row r="48" spans="1:6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2">
        <f t="shared" ca="1" si="6"/>
        <v>0</v>
      </c>
    </row>
    <row r="49" spans="1:6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2">
        <f t="shared" ref="F49" ca="1" si="7">+SUM(D49:E49)</f>
        <v>0</v>
      </c>
    </row>
    <row r="50" spans="1:6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2">
        <f t="shared" ref="F50:F52" ca="1" si="8">+SUM(D50:E50)</f>
        <v>0</v>
      </c>
    </row>
    <row r="51" spans="1:6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2">
        <f t="shared" ca="1" si="8"/>
        <v>0</v>
      </c>
    </row>
    <row r="52" spans="1:6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2">
        <f t="shared" ca="1" si="8"/>
        <v>0</v>
      </c>
    </row>
    <row r="53" spans="1:6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2">
        <f t="shared" ca="1" si="6"/>
        <v>0</v>
      </c>
    </row>
    <row r="54" spans="1:6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2010291012.9002938</v>
      </c>
      <c r="F54" s="22">
        <f t="shared" ca="1" si="6"/>
        <v>2010291012.9002938</v>
      </c>
    </row>
    <row r="55" spans="1:6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E72" ca="1" si="9">IFERROR(INDIRECT("'"&amp;$B$2&amp;"'!"&amp;ADDRESS(MATCH($B55,INDIRECT("'"&amp;$B$2&amp;"'!$B$1:$B$1095"),0),MATCH(D$5,INDIRECT("'"&amp;$B$2&amp;"'!5:5"),0))),0)</f>
        <v>0</v>
      </c>
      <c r="E55" s="21">
        <f t="shared" ca="1" si="9"/>
        <v>25444.02</v>
      </c>
      <c r="F55" s="22">
        <f t="shared" ca="1" si="6"/>
        <v>25444.02</v>
      </c>
    </row>
    <row r="56" spans="1:6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9"/>
        <v>0</v>
      </c>
      <c r="E56" s="21">
        <f t="shared" ca="1" si="9"/>
        <v>18467613.319999896</v>
      </c>
      <c r="F56" s="22">
        <f t="shared" ca="1" si="6"/>
        <v>18467613.319999896</v>
      </c>
    </row>
    <row r="57" spans="1:6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9"/>
        <v>0</v>
      </c>
      <c r="E57" s="21">
        <f t="shared" ca="1" si="9"/>
        <v>1733619.4300000162</v>
      </c>
      <c r="F57" s="22">
        <f t="shared" ca="1" si="6"/>
        <v>1733619.4300000162</v>
      </c>
    </row>
    <row r="58" spans="1:6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9"/>
        <v>0</v>
      </c>
      <c r="E58" s="21">
        <f t="shared" ca="1" si="9"/>
        <v>66027990.219999999</v>
      </c>
      <c r="F58" s="22">
        <f t="shared" ref="F58" ca="1" si="10">+SUM(D58:E58)</f>
        <v>66027990.219999999</v>
      </c>
    </row>
    <row r="59" spans="1:6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9"/>
        <v>0</v>
      </c>
      <c r="E59" s="21">
        <f t="shared" ca="1" si="9"/>
        <v>7529742465.1416473</v>
      </c>
      <c r="F59" s="22">
        <f t="shared" ref="F59:F72" ca="1" si="11">+SUM(D59:E59)</f>
        <v>7529742465.1416473</v>
      </c>
    </row>
    <row r="60" spans="1:6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9"/>
        <v>0</v>
      </c>
      <c r="E60" s="21">
        <f t="shared" ca="1" si="9"/>
        <v>-24569.620000000003</v>
      </c>
      <c r="F60" s="22">
        <f t="shared" ca="1" si="11"/>
        <v>-24569.620000000003</v>
      </c>
    </row>
    <row r="61" spans="1:6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9"/>
        <v>0</v>
      </c>
      <c r="E61" s="21">
        <f t="shared" ca="1" si="9"/>
        <v>723439552.75999975</v>
      </c>
      <c r="F61" s="22">
        <f t="shared" ca="1" si="11"/>
        <v>723439552.75999975</v>
      </c>
    </row>
    <row r="62" spans="1:6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9"/>
        <v>16648851.399999999</v>
      </c>
      <c r="E62" s="21">
        <f t="shared" ca="1" si="9"/>
        <v>85569001.339999959</v>
      </c>
      <c r="F62" s="22">
        <f t="shared" ca="1" si="11"/>
        <v>102217852.73999995</v>
      </c>
    </row>
    <row r="63" spans="1:6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9"/>
        <v>0</v>
      </c>
      <c r="E63" s="21">
        <f t="shared" ca="1" si="9"/>
        <v>2989278.74000001</v>
      </c>
      <c r="F63" s="22">
        <f t="shared" ca="1" si="11"/>
        <v>2989278.74000001</v>
      </c>
    </row>
    <row r="64" spans="1:6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9"/>
        <v>0</v>
      </c>
      <c r="E64" s="21">
        <f t="shared" ca="1" si="9"/>
        <v>3510237853.7182541</v>
      </c>
      <c r="F64" s="22">
        <f t="shared" ca="1" si="11"/>
        <v>3510237853.7182541</v>
      </c>
    </row>
    <row r="65" spans="1:6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9"/>
        <v>0</v>
      </c>
      <c r="E65" s="21">
        <f t="shared" ca="1" si="9"/>
        <v>23770481.57</v>
      </c>
      <c r="F65" s="22">
        <f t="shared" ca="1" si="11"/>
        <v>23770481.57</v>
      </c>
    </row>
    <row r="66" spans="1:6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9"/>
        <v>0</v>
      </c>
      <c r="E66" s="21">
        <f t="shared" ca="1" si="9"/>
        <v>2815637.67</v>
      </c>
      <c r="F66" s="22">
        <f t="shared" ca="1" si="11"/>
        <v>2815637.67</v>
      </c>
    </row>
    <row r="67" spans="1:6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9"/>
        <v>0</v>
      </c>
      <c r="E67" s="21">
        <f t="shared" ca="1" si="9"/>
        <v>170927703.58000001</v>
      </c>
      <c r="F67" s="22">
        <f t="shared" ca="1" si="11"/>
        <v>170927703.58000001</v>
      </c>
    </row>
    <row r="68" spans="1:6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9"/>
        <v>0</v>
      </c>
      <c r="E68" s="21">
        <f t="shared" ca="1" si="9"/>
        <v>23120849.494323</v>
      </c>
      <c r="F68" s="22">
        <f t="shared" ca="1" si="11"/>
        <v>23120849.494323</v>
      </c>
    </row>
    <row r="69" spans="1:6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9"/>
        <v>0</v>
      </c>
      <c r="E69" s="21">
        <f t="shared" ca="1" si="9"/>
        <v>118419013.68999998</v>
      </c>
      <c r="F69" s="22">
        <f t="shared" ca="1" si="11"/>
        <v>118419013.68999998</v>
      </c>
    </row>
    <row r="70" spans="1:6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9"/>
        <v>0</v>
      </c>
      <c r="E70" s="21">
        <f t="shared" ca="1" si="9"/>
        <v>18730061.4100044</v>
      </c>
      <c r="F70" s="22">
        <f t="shared" ca="1" si="11"/>
        <v>18730061.4100044</v>
      </c>
    </row>
    <row r="71" spans="1:6" ht="12.75" customHeight="1" x14ac:dyDescent="0.3">
      <c r="A71" s="64" t="s">
        <v>276</v>
      </c>
      <c r="B71" s="20">
        <v>3017</v>
      </c>
      <c r="C71" s="65" t="s">
        <v>246</v>
      </c>
      <c r="D71" s="21">
        <f t="shared" ca="1" si="9"/>
        <v>0</v>
      </c>
      <c r="E71" s="21">
        <f t="shared" ca="1" si="9"/>
        <v>42092502.05999998</v>
      </c>
      <c r="F71" s="22">
        <f t="shared" ca="1" si="11"/>
        <v>42092502.05999998</v>
      </c>
    </row>
    <row r="72" spans="1:6" ht="13.8" x14ac:dyDescent="0.3">
      <c r="A72" s="64" t="s">
        <v>278</v>
      </c>
      <c r="B72" s="20">
        <v>3018</v>
      </c>
      <c r="C72" s="65" t="s">
        <v>246</v>
      </c>
      <c r="D72" s="21">
        <f t="shared" ca="1" si="9"/>
        <v>0</v>
      </c>
      <c r="E72" s="21">
        <f t="shared" ca="1" si="9"/>
        <v>296042184.66999954</v>
      </c>
      <c r="F72" s="22">
        <f t="shared" ca="1" si="11"/>
        <v>296042184.66999954</v>
      </c>
    </row>
    <row r="73" spans="1:6" ht="13.8" x14ac:dyDescent="0.3">
      <c r="A73" s="66" t="s">
        <v>280</v>
      </c>
      <c r="B73" s="55">
        <v>9000</v>
      </c>
      <c r="C73" s="65" t="s">
        <v>281</v>
      </c>
      <c r="D73" s="56">
        <f ca="1">SUMIF($C$7:$C$72,"HD",D$7:D$72)</f>
        <v>0</v>
      </c>
      <c r="E73" s="56">
        <f ca="1">SUMIF($C$7:$C$72,"HD",E$7:E$72)</f>
        <v>0</v>
      </c>
      <c r="F73" s="56">
        <f ca="1">SUMIF($C$7:$C$72,"HD",F$7:F$72)</f>
        <v>0</v>
      </c>
    </row>
    <row r="74" spans="1:6" ht="13.8" x14ac:dyDescent="0.3">
      <c r="A74" s="66" t="s">
        <v>283</v>
      </c>
      <c r="B74" s="55">
        <v>9001</v>
      </c>
      <c r="C74" s="65" t="s">
        <v>284</v>
      </c>
      <c r="D74" s="56">
        <f ca="1">SUMIF($C$7:$C$72,"H",D$7:D$72)+SUMIF($C$7:$C$72,"E",D$7:D$72)</f>
        <v>16648851.399999999</v>
      </c>
      <c r="E74" s="56">
        <f ca="1">SUMIF($C$7:$C$72,"H",E$7:E$72)+SUMIF($C$7:$C$72,"E",E$7:E$72)</f>
        <v>14644417696.114521</v>
      </c>
      <c r="F74" s="56">
        <f ca="1">SUMIF($C$7:$C$72,"H",F$7:F$72)+SUMIF($C$7:$C$72,"E",F$7:F$72)</f>
        <v>14661066547.514521</v>
      </c>
    </row>
    <row r="75" spans="1:6" ht="13.8" x14ac:dyDescent="0.3">
      <c r="A75" s="66" t="s">
        <v>286</v>
      </c>
      <c r="B75" s="55">
        <v>9003</v>
      </c>
      <c r="C75" s="65" t="s">
        <v>287</v>
      </c>
      <c r="D75" s="56">
        <f ca="1">D73+D74</f>
        <v>16648851.399999999</v>
      </c>
      <c r="E75" s="56">
        <f ca="1">E73+E74</f>
        <v>14644417696.114521</v>
      </c>
      <c r="F75" s="56">
        <f ca="1">F73+F74</f>
        <v>14661066547.514521</v>
      </c>
    </row>
  </sheetData>
  <mergeCells count="1">
    <mergeCell ref="E2:G2"/>
  </mergeCells>
  <dataValidations count="1">
    <dataValidation type="list" allowBlank="1" showInputMessage="1" showErrorMessage="1" sqref="B2" xr:uid="{C4D9E577-4120-4A59-9484-B2ECC8B6C181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86A7-ACEA-4E5A-9199-C6C2165D7BE3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4" width="15.6640625" style="3" customWidth="1"/>
    <col min="15" max="15" width="4" style="3" customWidth="1"/>
    <col min="16" max="16384" width="9.109375" style="3"/>
  </cols>
  <sheetData>
    <row r="1" spans="1:14" ht="15" customHeight="1" x14ac:dyDescent="0.3">
      <c r="A1" s="1" t="s">
        <v>0</v>
      </c>
      <c r="B1" s="2"/>
      <c r="C1" s="2"/>
    </row>
    <row r="2" spans="1:14" ht="15" customHeight="1" x14ac:dyDescent="0.3">
      <c r="A2" s="1" t="s">
        <v>351</v>
      </c>
      <c r="B2" s="68" t="s">
        <v>8</v>
      </c>
      <c r="C2" s="2"/>
      <c r="E2" s="81" t="s">
        <v>1</v>
      </c>
      <c r="F2" s="82"/>
      <c r="G2" s="83"/>
      <c r="H2" s="5"/>
    </row>
    <row r="3" spans="1:14" ht="15" customHeight="1" x14ac:dyDescent="0.3">
      <c r="A3" s="4" t="s">
        <v>354</v>
      </c>
      <c r="B3" s="2"/>
      <c r="C3" s="2"/>
    </row>
    <row r="4" spans="1:14" ht="22.5" customHeight="1" x14ac:dyDescent="0.25"/>
    <row r="5" spans="1:14" ht="22.5" customHeight="1" x14ac:dyDescent="0.25">
      <c r="D5" s="10">
        <v>796</v>
      </c>
      <c r="E5" s="10">
        <v>797</v>
      </c>
      <c r="F5" s="10">
        <v>908</v>
      </c>
      <c r="G5" s="10">
        <v>909</v>
      </c>
      <c r="H5" s="10">
        <v>910</v>
      </c>
      <c r="I5" s="10">
        <v>91001</v>
      </c>
      <c r="J5" s="10">
        <v>91002</v>
      </c>
      <c r="K5" s="10">
        <v>911</v>
      </c>
      <c r="L5" s="10">
        <v>91101</v>
      </c>
      <c r="M5" s="10">
        <v>91102</v>
      </c>
      <c r="N5" s="69"/>
    </row>
    <row r="6" spans="1:14" ht="79.5" customHeight="1" x14ac:dyDescent="0.25">
      <c r="A6" s="63" t="s">
        <v>142</v>
      </c>
      <c r="B6" s="63" t="s">
        <v>143</v>
      </c>
      <c r="C6" s="63" t="s">
        <v>144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7" t="s">
        <v>27</v>
      </c>
      <c r="L6" s="7" t="s">
        <v>25</v>
      </c>
      <c r="M6" s="7" t="s">
        <v>26</v>
      </c>
      <c r="N6" s="69" t="s">
        <v>319</v>
      </c>
    </row>
    <row r="7" spans="1:14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D70" ca="1" si="0">IFERROR(INDIRECT("'"&amp;$B$2&amp;"'!"&amp;ADDRESS(MATCH($B7,INDIRECT("'"&amp;$B$2&amp;"'!$B$1:$B$1095"),0),MATCH(D$5,INDIRECT("'"&amp;$B$2&amp;"'!5:5"),0))),0)</f>
        <v>0</v>
      </c>
      <c r="E7" s="22">
        <f ca="1">F7+G7+H7+K7</f>
        <v>0</v>
      </c>
      <c r="F7" s="21">
        <f t="shared" ref="F7:G22" ca="1" si="1">IFERROR(INDIRECT("'"&amp;$B$2&amp;"'!"&amp;ADDRESS(MATCH($B7,INDIRECT("'"&amp;$B$2&amp;"'!$B$1:$B$1095"),0),MATCH(F$5,INDIRECT("'"&amp;$B$2&amp;"'!5:5"),0))),0)</f>
        <v>0</v>
      </c>
      <c r="G7" s="21">
        <f t="shared" ca="1" si="1"/>
        <v>0</v>
      </c>
      <c r="H7" s="22">
        <f ca="1">+I7+J7</f>
        <v>0</v>
      </c>
      <c r="I7" s="21">
        <f t="shared" ref="I7:J22" ca="1" si="2">IFERROR(INDIRECT("'"&amp;$B$2&amp;"'!"&amp;ADDRESS(MATCH($B7,INDIRECT("'"&amp;$B$2&amp;"'!$B$1:$B$1095"),0),MATCH(I$5,INDIRECT("'"&amp;$B$2&amp;"'!5:5"),0))),0)</f>
        <v>0</v>
      </c>
      <c r="J7" s="21">
        <f t="shared" ca="1" si="2"/>
        <v>0</v>
      </c>
      <c r="K7" s="22">
        <f ca="1">+L7+M7</f>
        <v>0</v>
      </c>
      <c r="L7" s="21">
        <f t="shared" ref="L7:M22" ca="1" si="3">IFERROR(INDIRECT("'"&amp;$B$2&amp;"'!"&amp;ADDRESS(MATCH($B7,INDIRECT("'"&amp;$B$2&amp;"'!$B$1:$B$1095"),0),MATCH(L$5,INDIRECT("'"&amp;$B$2&amp;"'!5:5"),0))),0)</f>
        <v>0</v>
      </c>
      <c r="M7" s="21">
        <f t="shared" ca="1" si="3"/>
        <v>0</v>
      </c>
      <c r="N7" s="22">
        <f ca="1">+D7+E7</f>
        <v>0</v>
      </c>
    </row>
    <row r="8" spans="1:14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2">
        <f t="shared" ref="E8:E22" ca="1" si="4">F8+G8+H8+K8</f>
        <v>0</v>
      </c>
      <c r="F8" s="21">
        <f t="shared" ca="1" si="1"/>
        <v>0</v>
      </c>
      <c r="G8" s="21">
        <f t="shared" ca="1" si="1"/>
        <v>0</v>
      </c>
      <c r="H8" s="22">
        <f t="shared" ref="H8:H22" ca="1" si="5">+I8+J8</f>
        <v>0</v>
      </c>
      <c r="I8" s="21">
        <f t="shared" ca="1" si="2"/>
        <v>0</v>
      </c>
      <c r="J8" s="21">
        <f t="shared" ca="1" si="2"/>
        <v>0</v>
      </c>
      <c r="K8" s="22">
        <f t="shared" ref="K8:K22" ca="1" si="6">+L8+M8</f>
        <v>0</v>
      </c>
      <c r="L8" s="21">
        <f t="shared" ca="1" si="3"/>
        <v>0</v>
      </c>
      <c r="M8" s="21">
        <f t="shared" ca="1" si="3"/>
        <v>0</v>
      </c>
      <c r="N8" s="22">
        <f t="shared" ref="N8:N22" ca="1" si="7">+D8+E8</f>
        <v>0</v>
      </c>
    </row>
    <row r="9" spans="1:14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2">
        <f t="shared" ca="1" si="4"/>
        <v>0</v>
      </c>
      <c r="F9" s="21">
        <f t="shared" ca="1" si="1"/>
        <v>0</v>
      </c>
      <c r="G9" s="21">
        <f t="shared" ca="1" si="1"/>
        <v>0</v>
      </c>
      <c r="H9" s="22">
        <f t="shared" ca="1" si="5"/>
        <v>0</v>
      </c>
      <c r="I9" s="21">
        <f t="shared" ca="1" si="2"/>
        <v>0</v>
      </c>
      <c r="J9" s="21">
        <f t="shared" ca="1" si="2"/>
        <v>0</v>
      </c>
      <c r="K9" s="22">
        <f t="shared" ca="1" si="6"/>
        <v>0</v>
      </c>
      <c r="L9" s="21">
        <f t="shared" ca="1" si="3"/>
        <v>0</v>
      </c>
      <c r="M9" s="21">
        <f t="shared" ca="1" si="3"/>
        <v>0</v>
      </c>
      <c r="N9" s="22">
        <f t="shared" ca="1" si="7"/>
        <v>0</v>
      </c>
    </row>
    <row r="10" spans="1:14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2">
        <f t="shared" ca="1" si="4"/>
        <v>0</v>
      </c>
      <c r="F10" s="21">
        <f t="shared" ca="1" si="1"/>
        <v>0</v>
      </c>
      <c r="G10" s="21">
        <f t="shared" ca="1" si="1"/>
        <v>0</v>
      </c>
      <c r="H10" s="22">
        <f t="shared" ca="1" si="5"/>
        <v>0</v>
      </c>
      <c r="I10" s="21">
        <f t="shared" ca="1" si="2"/>
        <v>0</v>
      </c>
      <c r="J10" s="21">
        <f t="shared" ca="1" si="2"/>
        <v>0</v>
      </c>
      <c r="K10" s="22">
        <f t="shared" ca="1" si="6"/>
        <v>0</v>
      </c>
      <c r="L10" s="21">
        <f t="shared" ca="1" si="3"/>
        <v>0</v>
      </c>
      <c r="M10" s="21">
        <f t="shared" ca="1" si="3"/>
        <v>0</v>
      </c>
      <c r="N10" s="22">
        <f t="shared" ca="1" si="7"/>
        <v>0</v>
      </c>
    </row>
    <row r="11" spans="1:14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2">
        <f t="shared" ca="1" si="4"/>
        <v>0</v>
      </c>
      <c r="F11" s="21">
        <f t="shared" ca="1" si="1"/>
        <v>0</v>
      </c>
      <c r="G11" s="21">
        <f t="shared" ca="1" si="1"/>
        <v>0</v>
      </c>
      <c r="H11" s="22">
        <f t="shared" ca="1" si="5"/>
        <v>0</v>
      </c>
      <c r="I11" s="21">
        <f t="shared" ca="1" si="2"/>
        <v>0</v>
      </c>
      <c r="J11" s="21">
        <f t="shared" ca="1" si="2"/>
        <v>0</v>
      </c>
      <c r="K11" s="22">
        <f t="shared" ca="1" si="6"/>
        <v>0</v>
      </c>
      <c r="L11" s="21">
        <f t="shared" ca="1" si="3"/>
        <v>0</v>
      </c>
      <c r="M11" s="21">
        <f t="shared" ca="1" si="3"/>
        <v>0</v>
      </c>
      <c r="N11" s="22">
        <f t="shared" ca="1" si="7"/>
        <v>0</v>
      </c>
    </row>
    <row r="12" spans="1:14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2">
        <f t="shared" ca="1" si="4"/>
        <v>0</v>
      </c>
      <c r="F12" s="21">
        <f t="shared" ca="1" si="1"/>
        <v>0</v>
      </c>
      <c r="G12" s="21">
        <f t="shared" ca="1" si="1"/>
        <v>0</v>
      </c>
      <c r="H12" s="22">
        <f t="shared" ca="1" si="5"/>
        <v>0</v>
      </c>
      <c r="I12" s="21">
        <f t="shared" ca="1" si="2"/>
        <v>0</v>
      </c>
      <c r="J12" s="21">
        <f t="shared" ca="1" si="2"/>
        <v>0</v>
      </c>
      <c r="K12" s="22">
        <f t="shared" ca="1" si="6"/>
        <v>0</v>
      </c>
      <c r="L12" s="21">
        <f t="shared" ca="1" si="3"/>
        <v>0</v>
      </c>
      <c r="M12" s="21">
        <f t="shared" ca="1" si="3"/>
        <v>0</v>
      </c>
      <c r="N12" s="22">
        <f t="shared" ca="1" si="7"/>
        <v>0</v>
      </c>
    </row>
    <row r="13" spans="1:14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2">
        <f t="shared" ca="1" si="4"/>
        <v>0</v>
      </c>
      <c r="F13" s="21">
        <f t="shared" ca="1" si="1"/>
        <v>0</v>
      </c>
      <c r="G13" s="21">
        <f t="shared" ca="1" si="1"/>
        <v>0</v>
      </c>
      <c r="H13" s="22">
        <f t="shared" ca="1" si="5"/>
        <v>0</v>
      </c>
      <c r="I13" s="21">
        <f t="shared" ca="1" si="2"/>
        <v>0</v>
      </c>
      <c r="J13" s="21">
        <f t="shared" ca="1" si="2"/>
        <v>0</v>
      </c>
      <c r="K13" s="22">
        <f t="shared" ca="1" si="6"/>
        <v>0</v>
      </c>
      <c r="L13" s="21">
        <f t="shared" ca="1" si="3"/>
        <v>0</v>
      </c>
      <c r="M13" s="21">
        <f t="shared" ca="1" si="3"/>
        <v>0</v>
      </c>
      <c r="N13" s="22">
        <f t="shared" ca="1" si="7"/>
        <v>0</v>
      </c>
    </row>
    <row r="14" spans="1:14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2">
        <f t="shared" ca="1" si="4"/>
        <v>0</v>
      </c>
      <c r="F14" s="21">
        <f t="shared" ca="1" si="1"/>
        <v>0</v>
      </c>
      <c r="G14" s="21">
        <f t="shared" ca="1" si="1"/>
        <v>0</v>
      </c>
      <c r="H14" s="22">
        <f t="shared" ca="1" si="5"/>
        <v>0</v>
      </c>
      <c r="I14" s="21">
        <f t="shared" ca="1" si="2"/>
        <v>0</v>
      </c>
      <c r="J14" s="21">
        <f t="shared" ca="1" si="2"/>
        <v>0</v>
      </c>
      <c r="K14" s="22">
        <f t="shared" ca="1" si="6"/>
        <v>0</v>
      </c>
      <c r="L14" s="21">
        <f t="shared" ca="1" si="3"/>
        <v>0</v>
      </c>
      <c r="M14" s="21">
        <f t="shared" ca="1" si="3"/>
        <v>0</v>
      </c>
      <c r="N14" s="22">
        <f t="shared" ca="1" si="7"/>
        <v>0</v>
      </c>
    </row>
    <row r="15" spans="1:14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2">
        <f t="shared" ca="1" si="4"/>
        <v>0</v>
      </c>
      <c r="F15" s="21">
        <f t="shared" ca="1" si="1"/>
        <v>0</v>
      </c>
      <c r="G15" s="21">
        <f t="shared" ca="1" si="1"/>
        <v>0</v>
      </c>
      <c r="H15" s="22">
        <f t="shared" ca="1" si="5"/>
        <v>0</v>
      </c>
      <c r="I15" s="21">
        <f t="shared" ca="1" si="2"/>
        <v>0</v>
      </c>
      <c r="J15" s="21">
        <f t="shared" ca="1" si="2"/>
        <v>0</v>
      </c>
      <c r="K15" s="22">
        <f t="shared" ca="1" si="6"/>
        <v>0</v>
      </c>
      <c r="L15" s="21">
        <f t="shared" ca="1" si="3"/>
        <v>0</v>
      </c>
      <c r="M15" s="21">
        <f t="shared" ca="1" si="3"/>
        <v>0</v>
      </c>
      <c r="N15" s="22">
        <f t="shared" ca="1" si="7"/>
        <v>0</v>
      </c>
    </row>
    <row r="16" spans="1:14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2">
        <f t="shared" ca="1" si="4"/>
        <v>0</v>
      </c>
      <c r="F16" s="21">
        <f t="shared" ca="1" si="1"/>
        <v>0</v>
      </c>
      <c r="G16" s="21">
        <f t="shared" ca="1" si="1"/>
        <v>0</v>
      </c>
      <c r="H16" s="22">
        <f t="shared" ca="1" si="5"/>
        <v>0</v>
      </c>
      <c r="I16" s="21">
        <f t="shared" ca="1" si="2"/>
        <v>0</v>
      </c>
      <c r="J16" s="21">
        <f t="shared" ca="1" si="2"/>
        <v>0</v>
      </c>
      <c r="K16" s="22">
        <f t="shared" ca="1" si="6"/>
        <v>0</v>
      </c>
      <c r="L16" s="21">
        <f t="shared" ca="1" si="3"/>
        <v>0</v>
      </c>
      <c r="M16" s="21">
        <f t="shared" ca="1" si="3"/>
        <v>0</v>
      </c>
      <c r="N16" s="22">
        <f t="shared" ca="1" si="7"/>
        <v>0</v>
      </c>
    </row>
    <row r="17" spans="1:14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2">
        <f t="shared" ca="1" si="4"/>
        <v>0</v>
      </c>
      <c r="F17" s="21">
        <f t="shared" ca="1" si="1"/>
        <v>0</v>
      </c>
      <c r="G17" s="21">
        <f t="shared" ca="1" si="1"/>
        <v>0</v>
      </c>
      <c r="H17" s="22">
        <f t="shared" ca="1" si="5"/>
        <v>0</v>
      </c>
      <c r="I17" s="21">
        <f t="shared" ca="1" si="2"/>
        <v>0</v>
      </c>
      <c r="J17" s="21">
        <f t="shared" ca="1" si="2"/>
        <v>0</v>
      </c>
      <c r="K17" s="22">
        <f t="shared" ca="1" si="6"/>
        <v>0</v>
      </c>
      <c r="L17" s="21">
        <f t="shared" ca="1" si="3"/>
        <v>0</v>
      </c>
      <c r="M17" s="21">
        <f t="shared" ca="1" si="3"/>
        <v>0</v>
      </c>
      <c r="N17" s="22">
        <f t="shared" ca="1" si="7"/>
        <v>0</v>
      </c>
    </row>
    <row r="18" spans="1:14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2">
        <f t="shared" ca="1" si="4"/>
        <v>0</v>
      </c>
      <c r="F18" s="21">
        <f t="shared" ca="1" si="1"/>
        <v>0</v>
      </c>
      <c r="G18" s="21">
        <f t="shared" ca="1" si="1"/>
        <v>0</v>
      </c>
      <c r="H18" s="22">
        <f t="shared" ca="1" si="5"/>
        <v>0</v>
      </c>
      <c r="I18" s="21">
        <f t="shared" ca="1" si="2"/>
        <v>0</v>
      </c>
      <c r="J18" s="21">
        <f t="shared" ca="1" si="2"/>
        <v>0</v>
      </c>
      <c r="K18" s="22">
        <f t="shared" ca="1" si="6"/>
        <v>0</v>
      </c>
      <c r="L18" s="21">
        <f t="shared" ca="1" si="3"/>
        <v>0</v>
      </c>
      <c r="M18" s="21">
        <f t="shared" ca="1" si="3"/>
        <v>0</v>
      </c>
      <c r="N18" s="22">
        <f t="shared" ca="1" si="7"/>
        <v>0</v>
      </c>
    </row>
    <row r="19" spans="1:14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2">
        <f t="shared" ca="1" si="4"/>
        <v>0</v>
      </c>
      <c r="F19" s="21">
        <f t="shared" ca="1" si="1"/>
        <v>0</v>
      </c>
      <c r="G19" s="21">
        <f t="shared" ca="1" si="1"/>
        <v>0</v>
      </c>
      <c r="H19" s="22">
        <f t="shared" ca="1" si="5"/>
        <v>0</v>
      </c>
      <c r="I19" s="21">
        <f t="shared" ca="1" si="2"/>
        <v>0</v>
      </c>
      <c r="J19" s="21">
        <f t="shared" ca="1" si="2"/>
        <v>0</v>
      </c>
      <c r="K19" s="22">
        <f t="shared" ca="1" si="6"/>
        <v>0</v>
      </c>
      <c r="L19" s="21">
        <f t="shared" ca="1" si="3"/>
        <v>0</v>
      </c>
      <c r="M19" s="21">
        <f t="shared" ca="1" si="3"/>
        <v>0</v>
      </c>
      <c r="N19" s="22">
        <f t="shared" ca="1" si="7"/>
        <v>0</v>
      </c>
    </row>
    <row r="20" spans="1:14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2">
        <f t="shared" ca="1" si="4"/>
        <v>0</v>
      </c>
      <c r="F20" s="21">
        <f t="shared" ca="1" si="1"/>
        <v>0</v>
      </c>
      <c r="G20" s="21">
        <f t="shared" ca="1" si="1"/>
        <v>0</v>
      </c>
      <c r="H20" s="22">
        <f t="shared" ca="1" si="5"/>
        <v>0</v>
      </c>
      <c r="I20" s="21">
        <f t="shared" ca="1" si="2"/>
        <v>0</v>
      </c>
      <c r="J20" s="21">
        <f t="shared" ca="1" si="2"/>
        <v>0</v>
      </c>
      <c r="K20" s="22">
        <f t="shared" ca="1" si="6"/>
        <v>0</v>
      </c>
      <c r="L20" s="21">
        <f t="shared" ca="1" si="3"/>
        <v>0</v>
      </c>
      <c r="M20" s="21">
        <f t="shared" ca="1" si="3"/>
        <v>0</v>
      </c>
      <c r="N20" s="22">
        <f t="shared" ca="1" si="7"/>
        <v>0</v>
      </c>
    </row>
    <row r="21" spans="1:14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2">
        <f t="shared" ca="1" si="4"/>
        <v>0</v>
      </c>
      <c r="F21" s="21">
        <f t="shared" ca="1" si="1"/>
        <v>0</v>
      </c>
      <c r="G21" s="21">
        <f t="shared" ca="1" si="1"/>
        <v>0</v>
      </c>
      <c r="H21" s="22">
        <f t="shared" ca="1" si="5"/>
        <v>0</v>
      </c>
      <c r="I21" s="21">
        <f t="shared" ca="1" si="2"/>
        <v>0</v>
      </c>
      <c r="J21" s="21">
        <f t="shared" ca="1" si="2"/>
        <v>0</v>
      </c>
      <c r="K21" s="22">
        <f t="shared" ca="1" si="6"/>
        <v>0</v>
      </c>
      <c r="L21" s="21">
        <f t="shared" ca="1" si="3"/>
        <v>0</v>
      </c>
      <c r="M21" s="21">
        <f t="shared" ca="1" si="3"/>
        <v>0</v>
      </c>
      <c r="N21" s="22">
        <f t="shared" ca="1" si="7"/>
        <v>0</v>
      </c>
    </row>
    <row r="22" spans="1:14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2">
        <f t="shared" ca="1" si="4"/>
        <v>0</v>
      </c>
      <c r="F22" s="21">
        <f t="shared" ca="1" si="1"/>
        <v>0</v>
      </c>
      <c r="G22" s="21">
        <f t="shared" ca="1" si="1"/>
        <v>0</v>
      </c>
      <c r="H22" s="22">
        <f t="shared" ca="1" si="5"/>
        <v>0</v>
      </c>
      <c r="I22" s="21">
        <f t="shared" ca="1" si="2"/>
        <v>0</v>
      </c>
      <c r="J22" s="21">
        <f t="shared" ca="1" si="2"/>
        <v>0</v>
      </c>
      <c r="K22" s="22">
        <f t="shared" ca="1" si="6"/>
        <v>0</v>
      </c>
      <c r="L22" s="21">
        <f t="shared" ca="1" si="3"/>
        <v>0</v>
      </c>
      <c r="M22" s="21">
        <f t="shared" ca="1" si="3"/>
        <v>0</v>
      </c>
      <c r="N22" s="22">
        <f t="shared" ca="1" si="7"/>
        <v>0</v>
      </c>
    </row>
    <row r="23" spans="1:14" ht="12.75" customHeight="1" x14ac:dyDescent="0.3">
      <c r="A23" s="64" t="s">
        <v>178</v>
      </c>
      <c r="B23" s="20">
        <v>1022</v>
      </c>
      <c r="C23" s="65" t="s">
        <v>147</v>
      </c>
      <c r="D23" s="21">
        <f t="shared" ca="1" si="0"/>
        <v>0</v>
      </c>
      <c r="E23" s="22">
        <f ca="1">F23+G23+H23+K23</f>
        <v>0</v>
      </c>
      <c r="F23" s="21">
        <f t="shared" ref="F23:G38" ca="1" si="8">IFERROR(INDIRECT("'"&amp;$B$2&amp;"'!"&amp;ADDRESS(MATCH($B23,INDIRECT("'"&amp;$B$2&amp;"'!$B$1:$B$1095"),0),MATCH(F$5,INDIRECT("'"&amp;$B$2&amp;"'!5:5"),0))),0)</f>
        <v>0</v>
      </c>
      <c r="G23" s="21">
        <f t="shared" ca="1" si="8"/>
        <v>0</v>
      </c>
      <c r="H23" s="22">
        <f ca="1">+I23+J23</f>
        <v>0</v>
      </c>
      <c r="I23" s="21">
        <f t="shared" ref="I23:J38" ca="1" si="9">IFERROR(INDIRECT("'"&amp;$B$2&amp;"'!"&amp;ADDRESS(MATCH($B23,INDIRECT("'"&amp;$B$2&amp;"'!$B$1:$B$1095"),0),MATCH(I$5,INDIRECT("'"&amp;$B$2&amp;"'!5:5"),0))),0)</f>
        <v>0</v>
      </c>
      <c r="J23" s="21">
        <f t="shared" ca="1" si="9"/>
        <v>0</v>
      </c>
      <c r="K23" s="22">
        <f ca="1">+L23+M23</f>
        <v>0</v>
      </c>
      <c r="L23" s="21">
        <f t="shared" ref="L23:M38" ca="1" si="10">IFERROR(INDIRECT("'"&amp;$B$2&amp;"'!"&amp;ADDRESS(MATCH($B23,INDIRECT("'"&amp;$B$2&amp;"'!$B$1:$B$1095"),0),MATCH(L$5,INDIRECT("'"&amp;$B$2&amp;"'!5:5"),0))),0)</f>
        <v>0</v>
      </c>
      <c r="M23" s="21">
        <f t="shared" ca="1" si="10"/>
        <v>0</v>
      </c>
      <c r="N23" s="22">
        <f ca="1">+D23+E23</f>
        <v>0</v>
      </c>
    </row>
    <row r="24" spans="1:14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0"/>
        <v>0</v>
      </c>
      <c r="E24" s="22">
        <f ca="1">F24+G24+H24+K24</f>
        <v>0</v>
      </c>
      <c r="F24" s="21">
        <f t="shared" ca="1" si="8"/>
        <v>0</v>
      </c>
      <c r="G24" s="21">
        <f t="shared" ca="1" si="8"/>
        <v>0</v>
      </c>
      <c r="H24" s="22">
        <f ca="1">+I24+J24</f>
        <v>0</v>
      </c>
      <c r="I24" s="21">
        <f t="shared" ca="1" si="9"/>
        <v>0</v>
      </c>
      <c r="J24" s="21">
        <f t="shared" ca="1" si="9"/>
        <v>0</v>
      </c>
      <c r="K24" s="22">
        <f ca="1">+L24+M24</f>
        <v>0</v>
      </c>
      <c r="L24" s="21">
        <f t="shared" ca="1" si="10"/>
        <v>0</v>
      </c>
      <c r="M24" s="21">
        <f t="shared" ca="1" si="10"/>
        <v>0</v>
      </c>
      <c r="N24" s="22">
        <f ca="1">+D24+E24</f>
        <v>0</v>
      </c>
    </row>
    <row r="25" spans="1:14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0"/>
        <v>0</v>
      </c>
      <c r="E25" s="22">
        <f t="shared" ref="E25:E72" ca="1" si="11">F25+G25+H25+K25</f>
        <v>0</v>
      </c>
      <c r="F25" s="21">
        <f t="shared" ca="1" si="8"/>
        <v>0</v>
      </c>
      <c r="G25" s="21">
        <f t="shared" ca="1" si="8"/>
        <v>0</v>
      </c>
      <c r="H25" s="22">
        <f t="shared" ref="H25:H72" ca="1" si="12">+I25+J25</f>
        <v>0</v>
      </c>
      <c r="I25" s="21">
        <f t="shared" ca="1" si="9"/>
        <v>0</v>
      </c>
      <c r="J25" s="21">
        <f t="shared" ca="1" si="9"/>
        <v>0</v>
      </c>
      <c r="K25" s="22">
        <f t="shared" ref="K25:K72" ca="1" si="13">+L25+M25</f>
        <v>0</v>
      </c>
      <c r="L25" s="21">
        <f t="shared" ca="1" si="10"/>
        <v>0</v>
      </c>
      <c r="M25" s="21">
        <f t="shared" ca="1" si="10"/>
        <v>0</v>
      </c>
      <c r="N25" s="22">
        <f t="shared" ref="N25:N72" ca="1" si="14">+D25+E25</f>
        <v>0</v>
      </c>
    </row>
    <row r="26" spans="1:14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0"/>
        <v>0</v>
      </c>
      <c r="E26" s="22">
        <f t="shared" ca="1" si="11"/>
        <v>0</v>
      </c>
      <c r="F26" s="21">
        <f t="shared" ca="1" si="8"/>
        <v>0</v>
      </c>
      <c r="G26" s="21">
        <f t="shared" ca="1" si="8"/>
        <v>0</v>
      </c>
      <c r="H26" s="22">
        <f t="shared" ca="1" si="12"/>
        <v>0</v>
      </c>
      <c r="I26" s="21">
        <f t="shared" ca="1" si="9"/>
        <v>0</v>
      </c>
      <c r="J26" s="21">
        <f t="shared" ca="1" si="9"/>
        <v>0</v>
      </c>
      <c r="K26" s="22">
        <f t="shared" ca="1" si="13"/>
        <v>0</v>
      </c>
      <c r="L26" s="21">
        <f t="shared" ca="1" si="10"/>
        <v>0</v>
      </c>
      <c r="M26" s="21">
        <f t="shared" ca="1" si="10"/>
        <v>0</v>
      </c>
      <c r="N26" s="22">
        <f t="shared" ca="1" si="14"/>
        <v>0</v>
      </c>
    </row>
    <row r="27" spans="1:14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0"/>
        <v>0</v>
      </c>
      <c r="E27" s="22">
        <f t="shared" ca="1" si="11"/>
        <v>0</v>
      </c>
      <c r="F27" s="21">
        <f t="shared" ca="1" si="8"/>
        <v>0</v>
      </c>
      <c r="G27" s="21">
        <f t="shared" ca="1" si="8"/>
        <v>0</v>
      </c>
      <c r="H27" s="22">
        <f t="shared" ca="1" si="12"/>
        <v>0</v>
      </c>
      <c r="I27" s="21">
        <f t="shared" ca="1" si="9"/>
        <v>0</v>
      </c>
      <c r="J27" s="21">
        <f t="shared" ca="1" si="9"/>
        <v>0</v>
      </c>
      <c r="K27" s="22">
        <f t="shared" ca="1" si="13"/>
        <v>0</v>
      </c>
      <c r="L27" s="21">
        <f t="shared" ca="1" si="10"/>
        <v>0</v>
      </c>
      <c r="M27" s="21">
        <f t="shared" ca="1" si="10"/>
        <v>0</v>
      </c>
      <c r="N27" s="22">
        <f t="shared" ca="1" si="14"/>
        <v>0</v>
      </c>
    </row>
    <row r="28" spans="1:14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0"/>
        <v>0</v>
      </c>
      <c r="E28" s="22">
        <f t="shared" ca="1" si="11"/>
        <v>0</v>
      </c>
      <c r="F28" s="21">
        <f t="shared" ca="1" si="8"/>
        <v>0</v>
      </c>
      <c r="G28" s="21">
        <f t="shared" ca="1" si="8"/>
        <v>0</v>
      </c>
      <c r="H28" s="22">
        <f t="shared" ca="1" si="12"/>
        <v>0</v>
      </c>
      <c r="I28" s="21">
        <f t="shared" ca="1" si="9"/>
        <v>0</v>
      </c>
      <c r="J28" s="21">
        <f t="shared" ca="1" si="9"/>
        <v>0</v>
      </c>
      <c r="K28" s="22">
        <f t="shared" ca="1" si="13"/>
        <v>0</v>
      </c>
      <c r="L28" s="21">
        <f t="shared" ca="1" si="10"/>
        <v>0</v>
      </c>
      <c r="M28" s="21">
        <f t="shared" ca="1" si="10"/>
        <v>0</v>
      </c>
      <c r="N28" s="22">
        <f t="shared" ca="1" si="14"/>
        <v>0</v>
      </c>
    </row>
    <row r="29" spans="1:14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0"/>
        <v>0</v>
      </c>
      <c r="E29" s="22">
        <f t="shared" ca="1" si="11"/>
        <v>0</v>
      </c>
      <c r="F29" s="21">
        <f t="shared" ca="1" si="8"/>
        <v>0</v>
      </c>
      <c r="G29" s="21">
        <f t="shared" ca="1" si="8"/>
        <v>0</v>
      </c>
      <c r="H29" s="22">
        <f t="shared" ca="1" si="12"/>
        <v>0</v>
      </c>
      <c r="I29" s="21">
        <f t="shared" ca="1" si="9"/>
        <v>0</v>
      </c>
      <c r="J29" s="21">
        <f t="shared" ca="1" si="9"/>
        <v>0</v>
      </c>
      <c r="K29" s="22">
        <f t="shared" ca="1" si="13"/>
        <v>0</v>
      </c>
      <c r="L29" s="21">
        <f t="shared" ca="1" si="10"/>
        <v>0</v>
      </c>
      <c r="M29" s="21">
        <f t="shared" ca="1" si="10"/>
        <v>0</v>
      </c>
      <c r="N29" s="22">
        <f t="shared" ca="1" si="14"/>
        <v>0</v>
      </c>
    </row>
    <row r="30" spans="1:14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0"/>
        <v>0</v>
      </c>
      <c r="E30" s="22">
        <f t="shared" ca="1" si="11"/>
        <v>0</v>
      </c>
      <c r="F30" s="21">
        <f t="shared" ca="1" si="8"/>
        <v>0</v>
      </c>
      <c r="G30" s="21">
        <f t="shared" ca="1" si="8"/>
        <v>0</v>
      </c>
      <c r="H30" s="22">
        <f t="shared" ca="1" si="12"/>
        <v>0</v>
      </c>
      <c r="I30" s="21">
        <f t="shared" ca="1" si="9"/>
        <v>0</v>
      </c>
      <c r="J30" s="21">
        <f t="shared" ca="1" si="9"/>
        <v>0</v>
      </c>
      <c r="K30" s="22">
        <f t="shared" ca="1" si="13"/>
        <v>0</v>
      </c>
      <c r="L30" s="21">
        <f t="shared" ca="1" si="10"/>
        <v>0</v>
      </c>
      <c r="M30" s="21">
        <f t="shared" ca="1" si="10"/>
        <v>0</v>
      </c>
      <c r="N30" s="22">
        <f t="shared" ca="1" si="14"/>
        <v>0</v>
      </c>
    </row>
    <row r="31" spans="1:14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0"/>
        <v>0</v>
      </c>
      <c r="E31" s="22">
        <f t="shared" ca="1" si="11"/>
        <v>0</v>
      </c>
      <c r="F31" s="21">
        <f t="shared" ca="1" si="8"/>
        <v>0</v>
      </c>
      <c r="G31" s="21">
        <f t="shared" ca="1" si="8"/>
        <v>0</v>
      </c>
      <c r="H31" s="22">
        <f t="shared" ca="1" si="12"/>
        <v>0</v>
      </c>
      <c r="I31" s="21">
        <f t="shared" ca="1" si="9"/>
        <v>0</v>
      </c>
      <c r="J31" s="21">
        <f t="shared" ca="1" si="9"/>
        <v>0</v>
      </c>
      <c r="K31" s="22">
        <f t="shared" ca="1" si="13"/>
        <v>0</v>
      </c>
      <c r="L31" s="21">
        <f t="shared" ca="1" si="10"/>
        <v>0</v>
      </c>
      <c r="M31" s="21">
        <f t="shared" ca="1" si="10"/>
        <v>0</v>
      </c>
      <c r="N31" s="22">
        <f t="shared" ca="1" si="14"/>
        <v>0</v>
      </c>
    </row>
    <row r="32" spans="1:14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0"/>
        <v>0</v>
      </c>
      <c r="E32" s="22">
        <f t="shared" ca="1" si="11"/>
        <v>0</v>
      </c>
      <c r="F32" s="21">
        <f t="shared" ca="1" si="8"/>
        <v>0</v>
      </c>
      <c r="G32" s="21">
        <f t="shared" ca="1" si="8"/>
        <v>0</v>
      </c>
      <c r="H32" s="22">
        <f t="shared" ca="1" si="12"/>
        <v>0</v>
      </c>
      <c r="I32" s="21">
        <f t="shared" ca="1" si="9"/>
        <v>0</v>
      </c>
      <c r="J32" s="21">
        <f t="shared" ca="1" si="9"/>
        <v>0</v>
      </c>
      <c r="K32" s="22">
        <f t="shared" ca="1" si="13"/>
        <v>0</v>
      </c>
      <c r="L32" s="21">
        <f t="shared" ca="1" si="10"/>
        <v>0</v>
      </c>
      <c r="M32" s="21">
        <f t="shared" ca="1" si="10"/>
        <v>0</v>
      </c>
      <c r="N32" s="22">
        <f t="shared" ca="1" si="14"/>
        <v>0</v>
      </c>
    </row>
    <row r="33" spans="1:14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0"/>
        <v>0</v>
      </c>
      <c r="E33" s="22">
        <f t="shared" ca="1" si="11"/>
        <v>0</v>
      </c>
      <c r="F33" s="21">
        <f t="shared" ca="1" si="8"/>
        <v>0</v>
      </c>
      <c r="G33" s="21">
        <f t="shared" ca="1" si="8"/>
        <v>0</v>
      </c>
      <c r="H33" s="22">
        <f t="shared" ca="1" si="12"/>
        <v>0</v>
      </c>
      <c r="I33" s="21">
        <f t="shared" ca="1" si="9"/>
        <v>0</v>
      </c>
      <c r="J33" s="21">
        <f t="shared" ca="1" si="9"/>
        <v>0</v>
      </c>
      <c r="K33" s="22">
        <f t="shared" ca="1" si="13"/>
        <v>0</v>
      </c>
      <c r="L33" s="21">
        <f t="shared" ca="1" si="10"/>
        <v>0</v>
      </c>
      <c r="M33" s="21">
        <f t="shared" ca="1" si="10"/>
        <v>0</v>
      </c>
      <c r="N33" s="22">
        <f t="shared" ca="1" si="14"/>
        <v>0</v>
      </c>
    </row>
    <row r="34" spans="1:14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0"/>
        <v>0</v>
      </c>
      <c r="E34" s="22">
        <f t="shared" ca="1" si="11"/>
        <v>0</v>
      </c>
      <c r="F34" s="21">
        <f t="shared" ca="1" si="8"/>
        <v>0</v>
      </c>
      <c r="G34" s="21">
        <f t="shared" ca="1" si="8"/>
        <v>0</v>
      </c>
      <c r="H34" s="22">
        <f t="shared" ca="1" si="12"/>
        <v>0</v>
      </c>
      <c r="I34" s="21">
        <f t="shared" ca="1" si="9"/>
        <v>0</v>
      </c>
      <c r="J34" s="21">
        <f t="shared" ca="1" si="9"/>
        <v>0</v>
      </c>
      <c r="K34" s="22">
        <f t="shared" ca="1" si="13"/>
        <v>0</v>
      </c>
      <c r="L34" s="21">
        <f t="shared" ca="1" si="10"/>
        <v>0</v>
      </c>
      <c r="M34" s="21">
        <f t="shared" ca="1" si="10"/>
        <v>0</v>
      </c>
      <c r="N34" s="22">
        <f t="shared" ca="1" si="14"/>
        <v>0</v>
      </c>
    </row>
    <row r="35" spans="1:14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0"/>
        <v>0</v>
      </c>
      <c r="E35" s="22">
        <f t="shared" ca="1" si="11"/>
        <v>0</v>
      </c>
      <c r="F35" s="21">
        <f t="shared" ca="1" si="8"/>
        <v>0</v>
      </c>
      <c r="G35" s="21">
        <f t="shared" ca="1" si="8"/>
        <v>0</v>
      </c>
      <c r="H35" s="22">
        <f t="shared" ca="1" si="12"/>
        <v>0</v>
      </c>
      <c r="I35" s="21">
        <f t="shared" ca="1" si="9"/>
        <v>0</v>
      </c>
      <c r="J35" s="21">
        <f t="shared" ca="1" si="9"/>
        <v>0</v>
      </c>
      <c r="K35" s="22">
        <f t="shared" ca="1" si="13"/>
        <v>0</v>
      </c>
      <c r="L35" s="21">
        <f t="shared" ca="1" si="10"/>
        <v>0</v>
      </c>
      <c r="M35" s="21">
        <f t="shared" ca="1" si="10"/>
        <v>0</v>
      </c>
      <c r="N35" s="22">
        <f t="shared" ca="1" si="14"/>
        <v>0</v>
      </c>
    </row>
    <row r="36" spans="1:14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0"/>
        <v>0</v>
      </c>
      <c r="E36" s="22">
        <f t="shared" ca="1" si="11"/>
        <v>0</v>
      </c>
      <c r="F36" s="21">
        <f t="shared" ca="1" si="8"/>
        <v>0</v>
      </c>
      <c r="G36" s="21">
        <f t="shared" ca="1" si="8"/>
        <v>0</v>
      </c>
      <c r="H36" s="22">
        <f t="shared" ca="1" si="12"/>
        <v>0</v>
      </c>
      <c r="I36" s="21">
        <f t="shared" ca="1" si="9"/>
        <v>0</v>
      </c>
      <c r="J36" s="21">
        <f t="shared" ca="1" si="9"/>
        <v>0</v>
      </c>
      <c r="K36" s="22">
        <f t="shared" ca="1" si="13"/>
        <v>0</v>
      </c>
      <c r="L36" s="21">
        <f t="shared" ca="1" si="10"/>
        <v>0</v>
      </c>
      <c r="M36" s="21">
        <f t="shared" ca="1" si="10"/>
        <v>0</v>
      </c>
      <c r="N36" s="22">
        <f t="shared" ca="1" si="14"/>
        <v>0</v>
      </c>
    </row>
    <row r="37" spans="1:14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0"/>
        <v>0</v>
      </c>
      <c r="E37" s="22">
        <f t="shared" ca="1" si="11"/>
        <v>0</v>
      </c>
      <c r="F37" s="21">
        <f t="shared" ca="1" si="8"/>
        <v>0</v>
      </c>
      <c r="G37" s="21">
        <f t="shared" ca="1" si="8"/>
        <v>0</v>
      </c>
      <c r="H37" s="22">
        <f t="shared" ca="1" si="12"/>
        <v>0</v>
      </c>
      <c r="I37" s="21">
        <f t="shared" ca="1" si="9"/>
        <v>0</v>
      </c>
      <c r="J37" s="21">
        <f t="shared" ca="1" si="9"/>
        <v>0</v>
      </c>
      <c r="K37" s="22">
        <f t="shared" ca="1" si="13"/>
        <v>0</v>
      </c>
      <c r="L37" s="21">
        <f t="shared" ca="1" si="10"/>
        <v>0</v>
      </c>
      <c r="M37" s="21">
        <f t="shared" ca="1" si="10"/>
        <v>0</v>
      </c>
      <c r="N37" s="22">
        <f t="shared" ca="1" si="14"/>
        <v>0</v>
      </c>
    </row>
    <row r="38" spans="1:14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0"/>
        <v>0</v>
      </c>
      <c r="E38" s="22">
        <f t="shared" ca="1" si="11"/>
        <v>0</v>
      </c>
      <c r="F38" s="21">
        <f t="shared" ca="1" si="8"/>
        <v>0</v>
      </c>
      <c r="G38" s="21">
        <f t="shared" ca="1" si="8"/>
        <v>0</v>
      </c>
      <c r="H38" s="22">
        <f t="shared" ca="1" si="12"/>
        <v>0</v>
      </c>
      <c r="I38" s="21">
        <f t="shared" ca="1" si="9"/>
        <v>0</v>
      </c>
      <c r="J38" s="21">
        <f t="shared" ca="1" si="9"/>
        <v>0</v>
      </c>
      <c r="K38" s="22">
        <f t="shared" ca="1" si="13"/>
        <v>0</v>
      </c>
      <c r="L38" s="21">
        <f t="shared" ca="1" si="10"/>
        <v>0</v>
      </c>
      <c r="M38" s="21">
        <f t="shared" ca="1" si="10"/>
        <v>0</v>
      </c>
      <c r="N38" s="22">
        <f t="shared" ca="1" si="14"/>
        <v>0</v>
      </c>
    </row>
    <row r="39" spans="1:14" ht="12.75" customHeight="1" x14ac:dyDescent="0.3">
      <c r="A39" s="64" t="s">
        <v>210</v>
      </c>
      <c r="B39" s="20">
        <v>1045</v>
      </c>
      <c r="C39" s="65" t="s">
        <v>147</v>
      </c>
      <c r="D39" s="21">
        <f t="shared" ca="1" si="0"/>
        <v>0</v>
      </c>
      <c r="E39" s="22">
        <f t="shared" ca="1" si="11"/>
        <v>0</v>
      </c>
      <c r="F39" s="21">
        <f t="shared" ref="F39:G54" ca="1" si="15">IFERROR(INDIRECT("'"&amp;$B$2&amp;"'!"&amp;ADDRESS(MATCH($B39,INDIRECT("'"&amp;$B$2&amp;"'!$B$1:$B$1095"),0),MATCH(F$5,INDIRECT("'"&amp;$B$2&amp;"'!5:5"),0))),0)</f>
        <v>0</v>
      </c>
      <c r="G39" s="21">
        <f t="shared" ca="1" si="15"/>
        <v>0</v>
      </c>
      <c r="H39" s="22">
        <f t="shared" ca="1" si="12"/>
        <v>0</v>
      </c>
      <c r="I39" s="21">
        <f t="shared" ref="I39:J54" ca="1" si="16">IFERROR(INDIRECT("'"&amp;$B$2&amp;"'!"&amp;ADDRESS(MATCH($B39,INDIRECT("'"&amp;$B$2&amp;"'!$B$1:$B$1095"),0),MATCH(I$5,INDIRECT("'"&amp;$B$2&amp;"'!5:5"),0))),0)</f>
        <v>0</v>
      </c>
      <c r="J39" s="21">
        <f t="shared" ca="1" si="16"/>
        <v>0</v>
      </c>
      <c r="K39" s="22">
        <f t="shared" ca="1" si="13"/>
        <v>0</v>
      </c>
      <c r="L39" s="21">
        <f t="shared" ref="L39:M54" ca="1" si="17">IFERROR(INDIRECT("'"&amp;$B$2&amp;"'!"&amp;ADDRESS(MATCH($B39,INDIRECT("'"&amp;$B$2&amp;"'!$B$1:$B$1095"),0),MATCH(L$5,INDIRECT("'"&amp;$B$2&amp;"'!5:5"),0))),0)</f>
        <v>0</v>
      </c>
      <c r="M39" s="21">
        <f t="shared" ca="1" si="17"/>
        <v>0</v>
      </c>
      <c r="N39" s="22">
        <f t="shared" ca="1" si="14"/>
        <v>0</v>
      </c>
    </row>
    <row r="40" spans="1:14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0"/>
        <v>0</v>
      </c>
      <c r="E40" s="22">
        <f t="shared" ca="1" si="11"/>
        <v>0</v>
      </c>
      <c r="F40" s="21">
        <f t="shared" ca="1" si="15"/>
        <v>0</v>
      </c>
      <c r="G40" s="21">
        <f t="shared" ca="1" si="15"/>
        <v>0</v>
      </c>
      <c r="H40" s="22">
        <f t="shared" ca="1" si="12"/>
        <v>0</v>
      </c>
      <c r="I40" s="21">
        <f t="shared" ca="1" si="16"/>
        <v>0</v>
      </c>
      <c r="J40" s="21">
        <f t="shared" ca="1" si="16"/>
        <v>0</v>
      </c>
      <c r="K40" s="22">
        <f t="shared" ca="1" si="13"/>
        <v>0</v>
      </c>
      <c r="L40" s="21">
        <f t="shared" ca="1" si="17"/>
        <v>0</v>
      </c>
      <c r="M40" s="21">
        <f t="shared" ca="1" si="17"/>
        <v>0</v>
      </c>
      <c r="N40" s="22">
        <f t="shared" ca="1" si="14"/>
        <v>0</v>
      </c>
    </row>
    <row r="41" spans="1:14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0"/>
        <v>0</v>
      </c>
      <c r="E41" s="22">
        <f t="shared" ca="1" si="11"/>
        <v>0</v>
      </c>
      <c r="F41" s="21">
        <f t="shared" ca="1" si="15"/>
        <v>0</v>
      </c>
      <c r="G41" s="21">
        <f t="shared" ca="1" si="15"/>
        <v>0</v>
      </c>
      <c r="H41" s="22">
        <f t="shared" ca="1" si="12"/>
        <v>0</v>
      </c>
      <c r="I41" s="21">
        <f t="shared" ca="1" si="16"/>
        <v>0</v>
      </c>
      <c r="J41" s="21">
        <f t="shared" ca="1" si="16"/>
        <v>0</v>
      </c>
      <c r="K41" s="22">
        <f t="shared" ca="1" si="13"/>
        <v>0</v>
      </c>
      <c r="L41" s="21">
        <f t="shared" ca="1" si="17"/>
        <v>0</v>
      </c>
      <c r="M41" s="21">
        <f t="shared" ca="1" si="17"/>
        <v>0</v>
      </c>
      <c r="N41" s="22">
        <f t="shared" ca="1" si="14"/>
        <v>0</v>
      </c>
    </row>
    <row r="42" spans="1:14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0"/>
        <v>0</v>
      </c>
      <c r="E42" s="22">
        <f t="shared" ca="1" si="11"/>
        <v>0</v>
      </c>
      <c r="F42" s="21">
        <f t="shared" ca="1" si="15"/>
        <v>0</v>
      </c>
      <c r="G42" s="21">
        <f t="shared" ca="1" si="15"/>
        <v>0</v>
      </c>
      <c r="H42" s="22">
        <f t="shared" ca="1" si="12"/>
        <v>0</v>
      </c>
      <c r="I42" s="21">
        <f t="shared" ca="1" si="16"/>
        <v>0</v>
      </c>
      <c r="J42" s="21">
        <f t="shared" ca="1" si="16"/>
        <v>0</v>
      </c>
      <c r="K42" s="22">
        <f t="shared" ca="1" si="13"/>
        <v>0</v>
      </c>
      <c r="L42" s="21">
        <f t="shared" ca="1" si="17"/>
        <v>0</v>
      </c>
      <c r="M42" s="21">
        <f t="shared" ca="1" si="17"/>
        <v>0</v>
      </c>
      <c r="N42" s="22">
        <f t="shared" ca="1" si="14"/>
        <v>0</v>
      </c>
    </row>
    <row r="43" spans="1:14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0"/>
        <v>0</v>
      </c>
      <c r="E43" s="22">
        <f t="shared" ca="1" si="11"/>
        <v>0</v>
      </c>
      <c r="F43" s="21">
        <f t="shared" ca="1" si="15"/>
        <v>0</v>
      </c>
      <c r="G43" s="21">
        <f t="shared" ca="1" si="15"/>
        <v>0</v>
      </c>
      <c r="H43" s="22">
        <f t="shared" ca="1" si="12"/>
        <v>0</v>
      </c>
      <c r="I43" s="21">
        <f t="shared" ca="1" si="16"/>
        <v>0</v>
      </c>
      <c r="J43" s="21">
        <f t="shared" ca="1" si="16"/>
        <v>0</v>
      </c>
      <c r="K43" s="22">
        <f t="shared" ca="1" si="13"/>
        <v>0</v>
      </c>
      <c r="L43" s="21">
        <f t="shared" ca="1" si="17"/>
        <v>0</v>
      </c>
      <c r="M43" s="21">
        <f t="shared" ca="1" si="17"/>
        <v>0</v>
      </c>
      <c r="N43" s="22">
        <f t="shared" ca="1" si="14"/>
        <v>0</v>
      </c>
    </row>
    <row r="44" spans="1:14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0"/>
        <v>0</v>
      </c>
      <c r="E44" s="22">
        <f t="shared" ca="1" si="11"/>
        <v>0</v>
      </c>
      <c r="F44" s="21">
        <f t="shared" ca="1" si="15"/>
        <v>0</v>
      </c>
      <c r="G44" s="21">
        <f t="shared" ca="1" si="15"/>
        <v>0</v>
      </c>
      <c r="H44" s="22">
        <f t="shared" ca="1" si="12"/>
        <v>0</v>
      </c>
      <c r="I44" s="21">
        <f t="shared" ca="1" si="16"/>
        <v>0</v>
      </c>
      <c r="J44" s="21">
        <f t="shared" ca="1" si="16"/>
        <v>0</v>
      </c>
      <c r="K44" s="22">
        <f t="shared" ca="1" si="13"/>
        <v>0</v>
      </c>
      <c r="L44" s="21">
        <f t="shared" ca="1" si="17"/>
        <v>0</v>
      </c>
      <c r="M44" s="21">
        <f t="shared" ca="1" si="17"/>
        <v>0</v>
      </c>
      <c r="N44" s="22">
        <f t="shared" ca="1" si="14"/>
        <v>0</v>
      </c>
    </row>
    <row r="45" spans="1:14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0"/>
        <v>0</v>
      </c>
      <c r="E45" s="22">
        <f t="shared" ca="1" si="11"/>
        <v>0</v>
      </c>
      <c r="F45" s="21">
        <f t="shared" ca="1" si="15"/>
        <v>0</v>
      </c>
      <c r="G45" s="21">
        <f t="shared" ca="1" si="15"/>
        <v>0</v>
      </c>
      <c r="H45" s="22">
        <f t="shared" ca="1" si="12"/>
        <v>0</v>
      </c>
      <c r="I45" s="21">
        <f t="shared" ca="1" si="16"/>
        <v>0</v>
      </c>
      <c r="J45" s="21">
        <f t="shared" ca="1" si="16"/>
        <v>0</v>
      </c>
      <c r="K45" s="22">
        <f t="shared" ca="1" si="13"/>
        <v>0</v>
      </c>
      <c r="L45" s="21">
        <f t="shared" ca="1" si="17"/>
        <v>0</v>
      </c>
      <c r="M45" s="21">
        <f t="shared" ca="1" si="17"/>
        <v>0</v>
      </c>
      <c r="N45" s="22">
        <f t="shared" ca="1" si="14"/>
        <v>0</v>
      </c>
    </row>
    <row r="46" spans="1:14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0"/>
        <v>0</v>
      </c>
      <c r="E46" s="22">
        <f t="shared" ca="1" si="11"/>
        <v>0</v>
      </c>
      <c r="F46" s="21">
        <f t="shared" ca="1" si="15"/>
        <v>0</v>
      </c>
      <c r="G46" s="21">
        <f t="shared" ca="1" si="15"/>
        <v>0</v>
      </c>
      <c r="H46" s="22">
        <f t="shared" ca="1" si="12"/>
        <v>0</v>
      </c>
      <c r="I46" s="21">
        <f t="shared" ca="1" si="16"/>
        <v>0</v>
      </c>
      <c r="J46" s="21">
        <f t="shared" ca="1" si="16"/>
        <v>0</v>
      </c>
      <c r="K46" s="22">
        <f t="shared" ca="1" si="13"/>
        <v>0</v>
      </c>
      <c r="L46" s="21">
        <f t="shared" ca="1" si="17"/>
        <v>0</v>
      </c>
      <c r="M46" s="21">
        <f t="shared" ca="1" si="17"/>
        <v>0</v>
      </c>
      <c r="N46" s="22">
        <f t="shared" ca="1" si="14"/>
        <v>0</v>
      </c>
    </row>
    <row r="47" spans="1:14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0"/>
        <v>0</v>
      </c>
      <c r="E47" s="22">
        <f t="shared" ca="1" si="11"/>
        <v>0</v>
      </c>
      <c r="F47" s="21">
        <f t="shared" ca="1" si="15"/>
        <v>0</v>
      </c>
      <c r="G47" s="21">
        <f t="shared" ca="1" si="15"/>
        <v>0</v>
      </c>
      <c r="H47" s="22">
        <f t="shared" ca="1" si="12"/>
        <v>0</v>
      </c>
      <c r="I47" s="21">
        <f t="shared" ca="1" si="16"/>
        <v>0</v>
      </c>
      <c r="J47" s="21">
        <f t="shared" ca="1" si="16"/>
        <v>0</v>
      </c>
      <c r="K47" s="22">
        <f t="shared" ca="1" si="13"/>
        <v>0</v>
      </c>
      <c r="L47" s="21">
        <f t="shared" ca="1" si="17"/>
        <v>0</v>
      </c>
      <c r="M47" s="21">
        <f t="shared" ca="1" si="17"/>
        <v>0</v>
      </c>
      <c r="N47" s="22">
        <f t="shared" ca="1" si="14"/>
        <v>0</v>
      </c>
    </row>
    <row r="48" spans="1:14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0"/>
        <v>0</v>
      </c>
      <c r="E48" s="22">
        <f t="shared" ca="1" si="11"/>
        <v>0</v>
      </c>
      <c r="F48" s="21">
        <f t="shared" ca="1" si="15"/>
        <v>0</v>
      </c>
      <c r="G48" s="21">
        <f t="shared" ca="1" si="15"/>
        <v>0</v>
      </c>
      <c r="H48" s="22">
        <f t="shared" ca="1" si="12"/>
        <v>0</v>
      </c>
      <c r="I48" s="21">
        <f t="shared" ca="1" si="16"/>
        <v>0</v>
      </c>
      <c r="J48" s="21">
        <f t="shared" ca="1" si="16"/>
        <v>0</v>
      </c>
      <c r="K48" s="22">
        <f t="shared" ca="1" si="13"/>
        <v>0</v>
      </c>
      <c r="L48" s="21">
        <f t="shared" ca="1" si="17"/>
        <v>0</v>
      </c>
      <c r="M48" s="21">
        <f t="shared" ca="1" si="17"/>
        <v>0</v>
      </c>
      <c r="N48" s="22">
        <f t="shared" ca="1" si="14"/>
        <v>0</v>
      </c>
    </row>
    <row r="49" spans="1:14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0"/>
        <v>0</v>
      </c>
      <c r="E49" s="22">
        <f t="shared" ca="1" si="11"/>
        <v>0</v>
      </c>
      <c r="F49" s="21">
        <f t="shared" ca="1" si="15"/>
        <v>0</v>
      </c>
      <c r="G49" s="21">
        <f t="shared" ca="1" si="15"/>
        <v>0</v>
      </c>
      <c r="H49" s="22">
        <f t="shared" ca="1" si="12"/>
        <v>0</v>
      </c>
      <c r="I49" s="21">
        <f t="shared" ca="1" si="16"/>
        <v>0</v>
      </c>
      <c r="J49" s="21">
        <f t="shared" ca="1" si="16"/>
        <v>0</v>
      </c>
      <c r="K49" s="22">
        <f t="shared" ca="1" si="13"/>
        <v>0</v>
      </c>
      <c r="L49" s="21">
        <f t="shared" ca="1" si="17"/>
        <v>0</v>
      </c>
      <c r="M49" s="21">
        <f t="shared" ca="1" si="17"/>
        <v>0</v>
      </c>
      <c r="N49" s="22">
        <f t="shared" ca="1" si="14"/>
        <v>0</v>
      </c>
    </row>
    <row r="50" spans="1:14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0"/>
        <v>0</v>
      </c>
      <c r="E50" s="22">
        <f t="shared" ca="1" si="11"/>
        <v>0</v>
      </c>
      <c r="F50" s="21">
        <f t="shared" ca="1" si="15"/>
        <v>0</v>
      </c>
      <c r="G50" s="21">
        <f t="shared" ca="1" si="15"/>
        <v>0</v>
      </c>
      <c r="H50" s="22">
        <f t="shared" ca="1" si="12"/>
        <v>0</v>
      </c>
      <c r="I50" s="21">
        <f t="shared" ca="1" si="16"/>
        <v>0</v>
      </c>
      <c r="J50" s="21">
        <f t="shared" ca="1" si="16"/>
        <v>0</v>
      </c>
      <c r="K50" s="22">
        <f t="shared" ca="1" si="13"/>
        <v>0</v>
      </c>
      <c r="L50" s="21">
        <f t="shared" ca="1" si="17"/>
        <v>0</v>
      </c>
      <c r="M50" s="21">
        <f t="shared" ca="1" si="17"/>
        <v>0</v>
      </c>
      <c r="N50" s="22">
        <f t="shared" ca="1" si="14"/>
        <v>0</v>
      </c>
    </row>
    <row r="51" spans="1:14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0"/>
        <v>0</v>
      </c>
      <c r="E51" s="22">
        <f t="shared" ca="1" si="11"/>
        <v>0</v>
      </c>
      <c r="F51" s="21">
        <f t="shared" ca="1" si="15"/>
        <v>0</v>
      </c>
      <c r="G51" s="21">
        <f t="shared" ca="1" si="15"/>
        <v>0</v>
      </c>
      <c r="H51" s="22">
        <f t="shared" ca="1" si="12"/>
        <v>0</v>
      </c>
      <c r="I51" s="21">
        <f t="shared" ca="1" si="16"/>
        <v>0</v>
      </c>
      <c r="J51" s="21">
        <f t="shared" ca="1" si="16"/>
        <v>0</v>
      </c>
      <c r="K51" s="22">
        <f t="shared" ca="1" si="13"/>
        <v>0</v>
      </c>
      <c r="L51" s="21">
        <f t="shared" ca="1" si="17"/>
        <v>0</v>
      </c>
      <c r="M51" s="21">
        <f t="shared" ca="1" si="17"/>
        <v>0</v>
      </c>
      <c r="N51" s="22">
        <f t="shared" ca="1" si="14"/>
        <v>0</v>
      </c>
    </row>
    <row r="52" spans="1:14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0"/>
        <v>0</v>
      </c>
      <c r="E52" s="22">
        <f t="shared" ca="1" si="11"/>
        <v>0</v>
      </c>
      <c r="F52" s="21">
        <f t="shared" ca="1" si="15"/>
        <v>0</v>
      </c>
      <c r="G52" s="21">
        <f t="shared" ca="1" si="15"/>
        <v>0</v>
      </c>
      <c r="H52" s="22">
        <f t="shared" ca="1" si="12"/>
        <v>0</v>
      </c>
      <c r="I52" s="21">
        <f t="shared" ca="1" si="16"/>
        <v>0</v>
      </c>
      <c r="J52" s="21">
        <f t="shared" ca="1" si="16"/>
        <v>0</v>
      </c>
      <c r="K52" s="22">
        <f t="shared" ca="1" si="13"/>
        <v>0</v>
      </c>
      <c r="L52" s="21">
        <f t="shared" ca="1" si="17"/>
        <v>0</v>
      </c>
      <c r="M52" s="21">
        <f t="shared" ca="1" si="17"/>
        <v>0</v>
      </c>
      <c r="N52" s="22">
        <f t="shared" ca="1" si="14"/>
        <v>0</v>
      </c>
    </row>
    <row r="53" spans="1:14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0"/>
        <v>0</v>
      </c>
      <c r="E53" s="22">
        <f t="shared" ca="1" si="11"/>
        <v>0</v>
      </c>
      <c r="F53" s="21">
        <f t="shared" ca="1" si="15"/>
        <v>0</v>
      </c>
      <c r="G53" s="21">
        <f t="shared" ca="1" si="15"/>
        <v>0</v>
      </c>
      <c r="H53" s="22">
        <f t="shared" ca="1" si="12"/>
        <v>0</v>
      </c>
      <c r="I53" s="21">
        <f t="shared" ca="1" si="16"/>
        <v>0</v>
      </c>
      <c r="J53" s="21">
        <f t="shared" ca="1" si="16"/>
        <v>0</v>
      </c>
      <c r="K53" s="22">
        <f t="shared" ca="1" si="13"/>
        <v>0</v>
      </c>
      <c r="L53" s="21">
        <f t="shared" ca="1" si="17"/>
        <v>0</v>
      </c>
      <c r="M53" s="21">
        <f t="shared" ca="1" si="17"/>
        <v>0</v>
      </c>
      <c r="N53" s="22">
        <f t="shared" ca="1" si="14"/>
        <v>0</v>
      </c>
    </row>
    <row r="54" spans="1:14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0"/>
        <v>0</v>
      </c>
      <c r="E54" s="22">
        <f t="shared" ca="1" si="11"/>
        <v>0</v>
      </c>
      <c r="F54" s="21">
        <f t="shared" ca="1" si="15"/>
        <v>0</v>
      </c>
      <c r="G54" s="21">
        <f t="shared" ca="1" si="15"/>
        <v>0</v>
      </c>
      <c r="H54" s="22">
        <f t="shared" ca="1" si="12"/>
        <v>0</v>
      </c>
      <c r="I54" s="21">
        <f t="shared" ca="1" si="16"/>
        <v>0</v>
      </c>
      <c r="J54" s="21">
        <f t="shared" ca="1" si="16"/>
        <v>0</v>
      </c>
      <c r="K54" s="22">
        <f t="shared" ca="1" si="13"/>
        <v>0</v>
      </c>
      <c r="L54" s="21">
        <f t="shared" ca="1" si="17"/>
        <v>0</v>
      </c>
      <c r="M54" s="21">
        <f t="shared" ca="1" si="17"/>
        <v>0</v>
      </c>
      <c r="N54" s="22">
        <f t="shared" ca="1" si="14"/>
        <v>0</v>
      </c>
    </row>
    <row r="55" spans="1:14" ht="12.75" customHeight="1" x14ac:dyDescent="0.3">
      <c r="A55" s="64" t="s">
        <v>243</v>
      </c>
      <c r="B55" s="20">
        <v>2005</v>
      </c>
      <c r="C55" s="65" t="s">
        <v>241</v>
      </c>
      <c r="D55" s="21">
        <f t="shared" ca="1" si="0"/>
        <v>0</v>
      </c>
      <c r="E55" s="22">
        <f t="shared" ca="1" si="11"/>
        <v>0</v>
      </c>
      <c r="F55" s="21">
        <f t="shared" ref="F55:G72" ca="1" si="18">IFERROR(INDIRECT("'"&amp;$B$2&amp;"'!"&amp;ADDRESS(MATCH($B55,INDIRECT("'"&amp;$B$2&amp;"'!$B$1:$B$1095"),0),MATCH(F$5,INDIRECT("'"&amp;$B$2&amp;"'!5:5"),0))),0)</f>
        <v>0</v>
      </c>
      <c r="G55" s="21">
        <f t="shared" ca="1" si="18"/>
        <v>0</v>
      </c>
      <c r="H55" s="22">
        <f t="shared" ca="1" si="12"/>
        <v>0</v>
      </c>
      <c r="I55" s="21">
        <f t="shared" ref="I55:J72" ca="1" si="19">IFERROR(INDIRECT("'"&amp;$B$2&amp;"'!"&amp;ADDRESS(MATCH($B55,INDIRECT("'"&amp;$B$2&amp;"'!$B$1:$B$1095"),0),MATCH(I$5,INDIRECT("'"&amp;$B$2&amp;"'!5:5"),0))),0)</f>
        <v>0</v>
      </c>
      <c r="J55" s="21">
        <f t="shared" ca="1" si="19"/>
        <v>0</v>
      </c>
      <c r="K55" s="22">
        <f t="shared" ca="1" si="13"/>
        <v>0</v>
      </c>
      <c r="L55" s="21">
        <f t="shared" ref="L55:M72" ca="1" si="20">IFERROR(INDIRECT("'"&amp;$B$2&amp;"'!"&amp;ADDRESS(MATCH($B55,INDIRECT("'"&amp;$B$2&amp;"'!$B$1:$B$1095"),0),MATCH(L$5,INDIRECT("'"&amp;$B$2&amp;"'!5:5"),0))),0)</f>
        <v>0</v>
      </c>
      <c r="M55" s="21">
        <f t="shared" ca="1" si="20"/>
        <v>0</v>
      </c>
      <c r="N55" s="22">
        <f t="shared" ca="1" si="14"/>
        <v>0</v>
      </c>
    </row>
    <row r="56" spans="1:14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0"/>
        <v>0</v>
      </c>
      <c r="E56" s="22">
        <f t="shared" ca="1" si="11"/>
        <v>0</v>
      </c>
      <c r="F56" s="21">
        <f t="shared" ca="1" si="18"/>
        <v>0</v>
      </c>
      <c r="G56" s="21">
        <f t="shared" ca="1" si="18"/>
        <v>0</v>
      </c>
      <c r="H56" s="22">
        <f t="shared" ca="1" si="12"/>
        <v>0</v>
      </c>
      <c r="I56" s="21">
        <f t="shared" ca="1" si="19"/>
        <v>0</v>
      </c>
      <c r="J56" s="21">
        <f t="shared" ca="1" si="19"/>
        <v>0</v>
      </c>
      <c r="K56" s="22">
        <f t="shared" ca="1" si="13"/>
        <v>0</v>
      </c>
      <c r="L56" s="21">
        <f t="shared" ca="1" si="20"/>
        <v>0</v>
      </c>
      <c r="M56" s="21">
        <f t="shared" ca="1" si="20"/>
        <v>0</v>
      </c>
      <c r="N56" s="22">
        <f t="shared" ca="1" si="14"/>
        <v>0</v>
      </c>
    </row>
    <row r="57" spans="1:14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0"/>
        <v>0</v>
      </c>
      <c r="E57" s="22">
        <f t="shared" ca="1" si="11"/>
        <v>0</v>
      </c>
      <c r="F57" s="21">
        <f t="shared" ca="1" si="18"/>
        <v>0</v>
      </c>
      <c r="G57" s="21">
        <f t="shared" ca="1" si="18"/>
        <v>0</v>
      </c>
      <c r="H57" s="22">
        <f t="shared" ca="1" si="12"/>
        <v>0</v>
      </c>
      <c r="I57" s="21">
        <f t="shared" ca="1" si="19"/>
        <v>0</v>
      </c>
      <c r="J57" s="21">
        <f t="shared" ca="1" si="19"/>
        <v>0</v>
      </c>
      <c r="K57" s="22">
        <f t="shared" ca="1" si="13"/>
        <v>0</v>
      </c>
      <c r="L57" s="21">
        <f t="shared" ca="1" si="20"/>
        <v>0</v>
      </c>
      <c r="M57" s="21">
        <f t="shared" ca="1" si="20"/>
        <v>0</v>
      </c>
      <c r="N57" s="22">
        <f t="shared" ca="1" si="14"/>
        <v>0</v>
      </c>
    </row>
    <row r="58" spans="1:14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0"/>
        <v>0</v>
      </c>
      <c r="E58" s="22">
        <f t="shared" ca="1" si="11"/>
        <v>0</v>
      </c>
      <c r="F58" s="21">
        <f t="shared" ca="1" si="18"/>
        <v>0</v>
      </c>
      <c r="G58" s="21">
        <f t="shared" ca="1" si="18"/>
        <v>0</v>
      </c>
      <c r="H58" s="22">
        <f t="shared" ca="1" si="12"/>
        <v>0</v>
      </c>
      <c r="I58" s="21">
        <f t="shared" ca="1" si="19"/>
        <v>0</v>
      </c>
      <c r="J58" s="21">
        <f t="shared" ca="1" si="19"/>
        <v>0</v>
      </c>
      <c r="K58" s="22">
        <f t="shared" ca="1" si="13"/>
        <v>0</v>
      </c>
      <c r="L58" s="21">
        <f t="shared" ca="1" si="20"/>
        <v>0</v>
      </c>
      <c r="M58" s="21">
        <f t="shared" ca="1" si="20"/>
        <v>0</v>
      </c>
      <c r="N58" s="22">
        <f t="shared" ca="1" si="14"/>
        <v>0</v>
      </c>
    </row>
    <row r="59" spans="1:14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0"/>
        <v>0</v>
      </c>
      <c r="E59" s="22">
        <f t="shared" ca="1" si="11"/>
        <v>0</v>
      </c>
      <c r="F59" s="21">
        <f t="shared" ca="1" si="18"/>
        <v>0</v>
      </c>
      <c r="G59" s="21">
        <f t="shared" ca="1" si="18"/>
        <v>0</v>
      </c>
      <c r="H59" s="22">
        <f t="shared" ca="1" si="12"/>
        <v>0</v>
      </c>
      <c r="I59" s="21">
        <f t="shared" ca="1" si="19"/>
        <v>0</v>
      </c>
      <c r="J59" s="21">
        <f t="shared" ca="1" si="19"/>
        <v>0</v>
      </c>
      <c r="K59" s="22">
        <f t="shared" ca="1" si="13"/>
        <v>0</v>
      </c>
      <c r="L59" s="21">
        <f t="shared" ca="1" si="20"/>
        <v>0</v>
      </c>
      <c r="M59" s="21">
        <f t="shared" ca="1" si="20"/>
        <v>0</v>
      </c>
      <c r="N59" s="22">
        <f t="shared" ca="1" si="14"/>
        <v>0</v>
      </c>
    </row>
    <row r="60" spans="1:14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0"/>
        <v>0</v>
      </c>
      <c r="E60" s="22">
        <f t="shared" ca="1" si="11"/>
        <v>0</v>
      </c>
      <c r="F60" s="21">
        <f t="shared" ca="1" si="18"/>
        <v>0</v>
      </c>
      <c r="G60" s="21">
        <f t="shared" ca="1" si="18"/>
        <v>0</v>
      </c>
      <c r="H60" s="22">
        <f t="shared" ca="1" si="12"/>
        <v>0</v>
      </c>
      <c r="I60" s="21">
        <f t="shared" ca="1" si="19"/>
        <v>0</v>
      </c>
      <c r="J60" s="21">
        <f t="shared" ca="1" si="19"/>
        <v>0</v>
      </c>
      <c r="K60" s="22">
        <f t="shared" ca="1" si="13"/>
        <v>0</v>
      </c>
      <c r="L60" s="21">
        <f t="shared" ca="1" si="20"/>
        <v>0</v>
      </c>
      <c r="M60" s="21">
        <f t="shared" ca="1" si="20"/>
        <v>0</v>
      </c>
      <c r="N60" s="22">
        <f t="shared" ca="1" si="14"/>
        <v>0</v>
      </c>
    </row>
    <row r="61" spans="1:14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0"/>
        <v>0</v>
      </c>
      <c r="E61" s="22">
        <f t="shared" ca="1" si="11"/>
        <v>0</v>
      </c>
      <c r="F61" s="21">
        <f t="shared" ca="1" si="18"/>
        <v>0</v>
      </c>
      <c r="G61" s="21">
        <f t="shared" ca="1" si="18"/>
        <v>0</v>
      </c>
      <c r="H61" s="22">
        <f t="shared" ca="1" si="12"/>
        <v>0</v>
      </c>
      <c r="I61" s="21">
        <f t="shared" ca="1" si="19"/>
        <v>0</v>
      </c>
      <c r="J61" s="21">
        <f t="shared" ca="1" si="19"/>
        <v>0</v>
      </c>
      <c r="K61" s="22">
        <f t="shared" ca="1" si="13"/>
        <v>0</v>
      </c>
      <c r="L61" s="21">
        <f t="shared" ca="1" si="20"/>
        <v>0</v>
      </c>
      <c r="M61" s="21">
        <f t="shared" ca="1" si="20"/>
        <v>0</v>
      </c>
      <c r="N61" s="22">
        <f t="shared" ca="1" si="14"/>
        <v>0</v>
      </c>
    </row>
    <row r="62" spans="1:14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0"/>
        <v>0</v>
      </c>
      <c r="E62" s="22">
        <f t="shared" ca="1" si="11"/>
        <v>0</v>
      </c>
      <c r="F62" s="21">
        <f t="shared" ca="1" si="18"/>
        <v>0</v>
      </c>
      <c r="G62" s="21">
        <f t="shared" ca="1" si="18"/>
        <v>0</v>
      </c>
      <c r="H62" s="22">
        <f t="shared" ca="1" si="12"/>
        <v>0</v>
      </c>
      <c r="I62" s="21">
        <f t="shared" ca="1" si="19"/>
        <v>0</v>
      </c>
      <c r="J62" s="21">
        <f t="shared" ca="1" si="19"/>
        <v>0</v>
      </c>
      <c r="K62" s="22">
        <f t="shared" ca="1" si="13"/>
        <v>0</v>
      </c>
      <c r="L62" s="21">
        <f t="shared" ca="1" si="20"/>
        <v>0</v>
      </c>
      <c r="M62" s="21">
        <f t="shared" ca="1" si="20"/>
        <v>0</v>
      </c>
      <c r="N62" s="22">
        <f t="shared" ca="1" si="14"/>
        <v>0</v>
      </c>
    </row>
    <row r="63" spans="1:14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0"/>
        <v>0</v>
      </c>
      <c r="E63" s="22">
        <f t="shared" ca="1" si="11"/>
        <v>0</v>
      </c>
      <c r="F63" s="21">
        <f t="shared" ca="1" si="18"/>
        <v>0</v>
      </c>
      <c r="G63" s="21">
        <f t="shared" ca="1" si="18"/>
        <v>0</v>
      </c>
      <c r="H63" s="22">
        <f t="shared" ca="1" si="12"/>
        <v>0</v>
      </c>
      <c r="I63" s="21">
        <f t="shared" ca="1" si="19"/>
        <v>0</v>
      </c>
      <c r="J63" s="21">
        <f t="shared" ca="1" si="19"/>
        <v>0</v>
      </c>
      <c r="K63" s="22">
        <f t="shared" ca="1" si="13"/>
        <v>0</v>
      </c>
      <c r="L63" s="21">
        <f t="shared" ca="1" si="20"/>
        <v>0</v>
      </c>
      <c r="M63" s="21">
        <f t="shared" ca="1" si="20"/>
        <v>0</v>
      </c>
      <c r="N63" s="22">
        <f t="shared" ca="1" si="14"/>
        <v>0</v>
      </c>
    </row>
    <row r="64" spans="1:14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0"/>
        <v>0</v>
      </c>
      <c r="E64" s="22">
        <f t="shared" ca="1" si="11"/>
        <v>0</v>
      </c>
      <c r="F64" s="21">
        <f t="shared" ca="1" si="18"/>
        <v>0</v>
      </c>
      <c r="G64" s="21">
        <f t="shared" ca="1" si="18"/>
        <v>0</v>
      </c>
      <c r="H64" s="22">
        <f t="shared" ca="1" si="12"/>
        <v>0</v>
      </c>
      <c r="I64" s="21">
        <f t="shared" ca="1" si="19"/>
        <v>0</v>
      </c>
      <c r="J64" s="21">
        <f t="shared" ca="1" si="19"/>
        <v>0</v>
      </c>
      <c r="K64" s="22">
        <f t="shared" ca="1" si="13"/>
        <v>0</v>
      </c>
      <c r="L64" s="21">
        <f t="shared" ca="1" si="20"/>
        <v>0</v>
      </c>
      <c r="M64" s="21">
        <f t="shared" ca="1" si="20"/>
        <v>0</v>
      </c>
      <c r="N64" s="22">
        <f t="shared" ca="1" si="14"/>
        <v>0</v>
      </c>
    </row>
    <row r="65" spans="1:14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0"/>
        <v>0</v>
      </c>
      <c r="E65" s="22">
        <f t="shared" ca="1" si="11"/>
        <v>0</v>
      </c>
      <c r="F65" s="21">
        <f t="shared" ca="1" si="18"/>
        <v>0</v>
      </c>
      <c r="G65" s="21">
        <f t="shared" ca="1" si="18"/>
        <v>0</v>
      </c>
      <c r="H65" s="22">
        <f t="shared" ca="1" si="12"/>
        <v>0</v>
      </c>
      <c r="I65" s="21">
        <f t="shared" ca="1" si="19"/>
        <v>0</v>
      </c>
      <c r="J65" s="21">
        <f t="shared" ca="1" si="19"/>
        <v>0</v>
      </c>
      <c r="K65" s="22">
        <f t="shared" ca="1" si="13"/>
        <v>0</v>
      </c>
      <c r="L65" s="21">
        <f t="shared" ca="1" si="20"/>
        <v>0</v>
      </c>
      <c r="M65" s="21">
        <f t="shared" ca="1" si="20"/>
        <v>0</v>
      </c>
      <c r="N65" s="22">
        <f t="shared" ca="1" si="14"/>
        <v>0</v>
      </c>
    </row>
    <row r="66" spans="1:14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0"/>
        <v>0</v>
      </c>
      <c r="E66" s="22">
        <f t="shared" ca="1" si="11"/>
        <v>0</v>
      </c>
      <c r="F66" s="21">
        <f t="shared" ca="1" si="18"/>
        <v>0</v>
      </c>
      <c r="G66" s="21">
        <f t="shared" ca="1" si="18"/>
        <v>0</v>
      </c>
      <c r="H66" s="22">
        <f t="shared" ca="1" si="12"/>
        <v>0</v>
      </c>
      <c r="I66" s="21">
        <f t="shared" ca="1" si="19"/>
        <v>0</v>
      </c>
      <c r="J66" s="21">
        <f t="shared" ca="1" si="19"/>
        <v>0</v>
      </c>
      <c r="K66" s="22">
        <f t="shared" ca="1" si="13"/>
        <v>0</v>
      </c>
      <c r="L66" s="21">
        <f t="shared" ca="1" si="20"/>
        <v>0</v>
      </c>
      <c r="M66" s="21">
        <f t="shared" ca="1" si="20"/>
        <v>0</v>
      </c>
      <c r="N66" s="22">
        <f t="shared" ca="1" si="14"/>
        <v>0</v>
      </c>
    </row>
    <row r="67" spans="1:14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0"/>
        <v>0</v>
      </c>
      <c r="E67" s="22">
        <f t="shared" ca="1" si="11"/>
        <v>0</v>
      </c>
      <c r="F67" s="21">
        <f t="shared" ca="1" si="18"/>
        <v>0</v>
      </c>
      <c r="G67" s="21">
        <f t="shared" ca="1" si="18"/>
        <v>0</v>
      </c>
      <c r="H67" s="22">
        <f t="shared" ca="1" si="12"/>
        <v>0</v>
      </c>
      <c r="I67" s="21">
        <f t="shared" ca="1" si="19"/>
        <v>0</v>
      </c>
      <c r="J67" s="21">
        <f t="shared" ca="1" si="19"/>
        <v>0</v>
      </c>
      <c r="K67" s="22">
        <f t="shared" ca="1" si="13"/>
        <v>0</v>
      </c>
      <c r="L67" s="21">
        <f t="shared" ca="1" si="20"/>
        <v>0</v>
      </c>
      <c r="M67" s="21">
        <f t="shared" ca="1" si="20"/>
        <v>0</v>
      </c>
      <c r="N67" s="22">
        <f t="shared" ca="1" si="14"/>
        <v>0</v>
      </c>
    </row>
    <row r="68" spans="1:14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0"/>
        <v>0</v>
      </c>
      <c r="E68" s="22">
        <f t="shared" ca="1" si="11"/>
        <v>0</v>
      </c>
      <c r="F68" s="21">
        <f t="shared" ca="1" si="18"/>
        <v>0</v>
      </c>
      <c r="G68" s="21">
        <f t="shared" ca="1" si="18"/>
        <v>0</v>
      </c>
      <c r="H68" s="22">
        <f t="shared" ca="1" si="12"/>
        <v>0</v>
      </c>
      <c r="I68" s="21">
        <f t="shared" ca="1" si="19"/>
        <v>0</v>
      </c>
      <c r="J68" s="21">
        <f t="shared" ca="1" si="19"/>
        <v>0</v>
      </c>
      <c r="K68" s="22">
        <f t="shared" ca="1" si="13"/>
        <v>0</v>
      </c>
      <c r="L68" s="21">
        <f t="shared" ca="1" si="20"/>
        <v>0</v>
      </c>
      <c r="M68" s="21">
        <f t="shared" ca="1" si="20"/>
        <v>0</v>
      </c>
      <c r="N68" s="22">
        <f t="shared" ca="1" si="14"/>
        <v>0</v>
      </c>
    </row>
    <row r="69" spans="1:14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0"/>
        <v>0</v>
      </c>
      <c r="E69" s="22">
        <f t="shared" ca="1" si="11"/>
        <v>0</v>
      </c>
      <c r="F69" s="21">
        <f t="shared" ca="1" si="18"/>
        <v>0</v>
      </c>
      <c r="G69" s="21">
        <f t="shared" ca="1" si="18"/>
        <v>0</v>
      </c>
      <c r="H69" s="22">
        <f t="shared" ca="1" si="12"/>
        <v>0</v>
      </c>
      <c r="I69" s="21">
        <f t="shared" ca="1" si="19"/>
        <v>0</v>
      </c>
      <c r="J69" s="21">
        <f t="shared" ca="1" si="19"/>
        <v>0</v>
      </c>
      <c r="K69" s="22">
        <f t="shared" ca="1" si="13"/>
        <v>0</v>
      </c>
      <c r="L69" s="21">
        <f t="shared" ca="1" si="20"/>
        <v>0</v>
      </c>
      <c r="M69" s="21">
        <f t="shared" ca="1" si="20"/>
        <v>0</v>
      </c>
      <c r="N69" s="22">
        <f t="shared" ca="1" si="14"/>
        <v>0</v>
      </c>
    </row>
    <row r="70" spans="1:14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0"/>
        <v>0</v>
      </c>
      <c r="E70" s="22">
        <f t="shared" ca="1" si="11"/>
        <v>0</v>
      </c>
      <c r="F70" s="21">
        <f t="shared" ca="1" si="18"/>
        <v>0</v>
      </c>
      <c r="G70" s="21">
        <f t="shared" ca="1" si="18"/>
        <v>0</v>
      </c>
      <c r="H70" s="22">
        <f t="shared" ca="1" si="12"/>
        <v>0</v>
      </c>
      <c r="I70" s="21">
        <f t="shared" ca="1" si="19"/>
        <v>0</v>
      </c>
      <c r="J70" s="21">
        <f t="shared" ca="1" si="19"/>
        <v>0</v>
      </c>
      <c r="K70" s="22">
        <f t="shared" ca="1" si="13"/>
        <v>0</v>
      </c>
      <c r="L70" s="21">
        <f t="shared" ca="1" si="20"/>
        <v>0</v>
      </c>
      <c r="M70" s="21">
        <f t="shared" ca="1" si="20"/>
        <v>0</v>
      </c>
      <c r="N70" s="22">
        <f t="shared" ca="1" si="14"/>
        <v>0</v>
      </c>
    </row>
    <row r="71" spans="1:14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D72" ca="1" si="21">IFERROR(INDIRECT("'"&amp;$B$2&amp;"'!"&amp;ADDRESS(MATCH($B71,INDIRECT("'"&amp;$B$2&amp;"'!$B$1:$B$1095"),0),MATCH(D$5,INDIRECT("'"&amp;$B$2&amp;"'!5:5"),0))),0)</f>
        <v>0</v>
      </c>
      <c r="E71" s="22">
        <f t="shared" ca="1" si="11"/>
        <v>0</v>
      </c>
      <c r="F71" s="21">
        <f t="shared" ca="1" si="18"/>
        <v>0</v>
      </c>
      <c r="G71" s="21">
        <f t="shared" ca="1" si="18"/>
        <v>0</v>
      </c>
      <c r="H71" s="22">
        <f t="shared" ca="1" si="12"/>
        <v>0</v>
      </c>
      <c r="I71" s="21">
        <f t="shared" ca="1" si="19"/>
        <v>0</v>
      </c>
      <c r="J71" s="21">
        <f t="shared" ca="1" si="19"/>
        <v>0</v>
      </c>
      <c r="K71" s="22">
        <f t="shared" ca="1" si="13"/>
        <v>0</v>
      </c>
      <c r="L71" s="21">
        <f t="shared" ca="1" si="20"/>
        <v>0</v>
      </c>
      <c r="M71" s="21">
        <f t="shared" ca="1" si="20"/>
        <v>0</v>
      </c>
      <c r="N71" s="22">
        <f t="shared" ca="1" si="14"/>
        <v>0</v>
      </c>
    </row>
    <row r="72" spans="1:14" ht="13.8" x14ac:dyDescent="0.3">
      <c r="A72" s="64" t="s">
        <v>278</v>
      </c>
      <c r="B72" s="20">
        <v>3018</v>
      </c>
      <c r="C72" s="65" t="s">
        <v>246</v>
      </c>
      <c r="D72" s="21">
        <f t="shared" ca="1" si="21"/>
        <v>0</v>
      </c>
      <c r="E72" s="22">
        <f t="shared" ca="1" si="11"/>
        <v>0</v>
      </c>
      <c r="F72" s="21">
        <f t="shared" ca="1" si="18"/>
        <v>0</v>
      </c>
      <c r="G72" s="21">
        <f t="shared" ca="1" si="18"/>
        <v>0</v>
      </c>
      <c r="H72" s="22">
        <f t="shared" ca="1" si="12"/>
        <v>0</v>
      </c>
      <c r="I72" s="21">
        <f t="shared" ca="1" si="19"/>
        <v>0</v>
      </c>
      <c r="J72" s="21">
        <f t="shared" ca="1" si="19"/>
        <v>0</v>
      </c>
      <c r="K72" s="22">
        <f t="shared" ca="1" si="13"/>
        <v>0</v>
      </c>
      <c r="L72" s="21">
        <f t="shared" ca="1" si="20"/>
        <v>0</v>
      </c>
      <c r="M72" s="21">
        <f t="shared" ca="1" si="20"/>
        <v>0</v>
      </c>
      <c r="N72" s="22">
        <f t="shared" ca="1" si="14"/>
        <v>0</v>
      </c>
    </row>
    <row r="73" spans="1:14" ht="13.8" x14ac:dyDescent="0.3">
      <c r="A73" s="66" t="s">
        <v>280</v>
      </c>
      <c r="B73" s="55">
        <v>9000</v>
      </c>
      <c r="C73" s="65" t="s">
        <v>281</v>
      </c>
      <c r="D73" s="56">
        <f t="shared" ref="D73:N73" ca="1" si="22">SUMIF($C$7:$C$72,"HD",D$7:D$72)</f>
        <v>0</v>
      </c>
      <c r="E73" s="56">
        <f t="shared" ca="1" si="22"/>
        <v>0</v>
      </c>
      <c r="F73" s="56">
        <f t="shared" ca="1" si="22"/>
        <v>0</v>
      </c>
      <c r="G73" s="56">
        <f t="shared" ca="1" si="22"/>
        <v>0</v>
      </c>
      <c r="H73" s="56">
        <f t="shared" ca="1" si="22"/>
        <v>0</v>
      </c>
      <c r="I73" s="56">
        <f t="shared" ca="1" si="22"/>
        <v>0</v>
      </c>
      <c r="J73" s="56">
        <f t="shared" ca="1" si="22"/>
        <v>0</v>
      </c>
      <c r="K73" s="56">
        <f t="shared" ca="1" si="22"/>
        <v>0</v>
      </c>
      <c r="L73" s="56">
        <f t="shared" ca="1" si="22"/>
        <v>0</v>
      </c>
      <c r="M73" s="56">
        <f t="shared" ca="1" si="22"/>
        <v>0</v>
      </c>
      <c r="N73" s="56">
        <f t="shared" ca="1" si="22"/>
        <v>0</v>
      </c>
    </row>
    <row r="74" spans="1:14" ht="13.8" x14ac:dyDescent="0.3">
      <c r="A74" s="66" t="s">
        <v>283</v>
      </c>
      <c r="B74" s="55">
        <v>9001</v>
      </c>
      <c r="C74" s="65" t="s">
        <v>284</v>
      </c>
      <c r="D74" s="56">
        <f t="shared" ref="D74:N74" ca="1" si="23">SUMIF($C$7:$C$72,"H",D$7:D$72)+SUMIF($C$7:$C$72,"E",D$7:D$72)</f>
        <v>0</v>
      </c>
      <c r="E74" s="56">
        <f t="shared" ca="1" si="23"/>
        <v>0</v>
      </c>
      <c r="F74" s="56">
        <f t="shared" ca="1" si="23"/>
        <v>0</v>
      </c>
      <c r="G74" s="56">
        <f t="shared" ca="1" si="23"/>
        <v>0</v>
      </c>
      <c r="H74" s="56">
        <f t="shared" ca="1" si="23"/>
        <v>0</v>
      </c>
      <c r="I74" s="56">
        <f t="shared" ca="1" si="23"/>
        <v>0</v>
      </c>
      <c r="J74" s="56">
        <f t="shared" ca="1" si="23"/>
        <v>0</v>
      </c>
      <c r="K74" s="56">
        <f t="shared" ca="1" si="23"/>
        <v>0</v>
      </c>
      <c r="L74" s="56">
        <f t="shared" ca="1" si="23"/>
        <v>0</v>
      </c>
      <c r="M74" s="56">
        <f t="shared" ca="1" si="23"/>
        <v>0</v>
      </c>
      <c r="N74" s="56">
        <f t="shared" ca="1" si="23"/>
        <v>0</v>
      </c>
    </row>
    <row r="75" spans="1:14" ht="13.8" x14ac:dyDescent="0.3">
      <c r="A75" s="66" t="s">
        <v>286</v>
      </c>
      <c r="B75" s="55">
        <v>9003</v>
      </c>
      <c r="C75" s="65" t="s">
        <v>287</v>
      </c>
      <c r="D75" s="56">
        <f ca="1">D73+D74</f>
        <v>0</v>
      </c>
      <c r="E75" s="56">
        <f t="shared" ref="E75:N75" ca="1" si="24">E73+E74</f>
        <v>0</v>
      </c>
      <c r="F75" s="56">
        <f t="shared" ca="1" si="24"/>
        <v>0</v>
      </c>
      <c r="G75" s="56">
        <f t="shared" ca="1" si="24"/>
        <v>0</v>
      </c>
      <c r="H75" s="56">
        <f t="shared" ca="1" si="24"/>
        <v>0</v>
      </c>
      <c r="I75" s="56">
        <f t="shared" ca="1" si="24"/>
        <v>0</v>
      </c>
      <c r="J75" s="56">
        <f t="shared" ca="1" si="24"/>
        <v>0</v>
      </c>
      <c r="K75" s="56">
        <f t="shared" ca="1" si="24"/>
        <v>0</v>
      </c>
      <c r="L75" s="56">
        <f t="shared" ca="1" si="24"/>
        <v>0</v>
      </c>
      <c r="M75" s="56">
        <f t="shared" ca="1" si="24"/>
        <v>0</v>
      </c>
      <c r="N75" s="56">
        <f t="shared" ca="1" si="24"/>
        <v>0</v>
      </c>
    </row>
  </sheetData>
  <mergeCells count="1">
    <mergeCell ref="E2:G2"/>
  </mergeCells>
  <dataValidations count="1">
    <dataValidation type="list" allowBlank="1" showInputMessage="1" showErrorMessage="1" sqref="B2" xr:uid="{5B7CEFFD-A9D0-4324-BE46-A6BE5D17B443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53A2-347D-4541-BFFD-F5B0A8EA6DFA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" width="15.6640625" style="3" customWidth="1"/>
    <col min="12" max="12" width="4" style="3" customWidth="1"/>
    <col min="13" max="16384" width="9.109375" style="3"/>
  </cols>
  <sheetData>
    <row r="1" spans="1:11" ht="15" customHeight="1" x14ac:dyDescent="0.3">
      <c r="A1" s="1" t="s">
        <v>0</v>
      </c>
      <c r="B1" s="2"/>
      <c r="C1" s="2"/>
    </row>
    <row r="2" spans="1:11" ht="15" customHeight="1" x14ac:dyDescent="0.3">
      <c r="A2" s="1" t="s">
        <v>352</v>
      </c>
      <c r="B2" s="68" t="s">
        <v>8</v>
      </c>
      <c r="C2" s="2"/>
      <c r="E2" s="81" t="s">
        <v>1</v>
      </c>
      <c r="F2" s="82"/>
      <c r="G2" s="83"/>
      <c r="H2" s="5"/>
    </row>
    <row r="3" spans="1:11" ht="15" customHeight="1" x14ac:dyDescent="0.3">
      <c r="A3" s="4" t="s">
        <v>354</v>
      </c>
      <c r="B3" s="2"/>
      <c r="C3" s="2"/>
    </row>
    <row r="4" spans="1:11" ht="22.5" customHeight="1" x14ac:dyDescent="0.25"/>
    <row r="5" spans="1:11" ht="22.5" customHeight="1" x14ac:dyDescent="0.25">
      <c r="D5" s="10">
        <v>790</v>
      </c>
      <c r="E5" s="10">
        <v>791</v>
      </c>
      <c r="F5" s="10">
        <v>792</v>
      </c>
      <c r="G5" s="10">
        <v>793</v>
      </c>
      <c r="H5" s="10">
        <v>794</v>
      </c>
      <c r="I5" s="10">
        <v>795</v>
      </c>
      <c r="J5" s="10">
        <v>799</v>
      </c>
      <c r="K5" s="69"/>
    </row>
    <row r="6" spans="1:11" ht="79.5" customHeight="1" x14ac:dyDescent="0.25">
      <c r="A6" s="63" t="s">
        <v>142</v>
      </c>
      <c r="B6" s="63" t="s">
        <v>143</v>
      </c>
      <c r="C6" s="63" t="s">
        <v>144</v>
      </c>
      <c r="D6" s="7" t="s">
        <v>126</v>
      </c>
      <c r="E6" s="7" t="s">
        <v>127</v>
      </c>
      <c r="F6" s="7" t="s">
        <v>128</v>
      </c>
      <c r="G6" s="7" t="s">
        <v>129</v>
      </c>
      <c r="H6" s="7" t="s">
        <v>130</v>
      </c>
      <c r="I6" s="7" t="s">
        <v>131</v>
      </c>
      <c r="J6" s="7" t="s">
        <v>132</v>
      </c>
      <c r="K6" s="69" t="s">
        <v>352</v>
      </c>
    </row>
    <row r="7" spans="1:11" ht="12.75" customHeight="1" x14ac:dyDescent="0.3">
      <c r="A7" s="64" t="s">
        <v>146</v>
      </c>
      <c r="B7" s="20">
        <v>1001</v>
      </c>
      <c r="C7" s="65" t="s">
        <v>147</v>
      </c>
      <c r="D7" s="21">
        <f t="shared" ref="D7:J22" ca="1" si="0">IFERROR(INDIRECT("'"&amp;$B$2&amp;"'!"&amp;ADDRESS(MATCH($B7,INDIRECT("'"&amp;$B$2&amp;"'!$B$1:$B$1095"),0),MATCH(D$5,INDIRECT("'"&amp;$B$2&amp;"'!5:5"),0))),0)</f>
        <v>0</v>
      </c>
      <c r="E7" s="21">
        <f t="shared" ca="1" si="0"/>
        <v>0</v>
      </c>
      <c r="F7" s="21">
        <f t="shared" ca="1" si="0"/>
        <v>0</v>
      </c>
      <c r="G7" s="21">
        <f t="shared" ca="1" si="0"/>
        <v>0</v>
      </c>
      <c r="H7" s="21">
        <f t="shared" ca="1" si="0"/>
        <v>0</v>
      </c>
      <c r="I7" s="21">
        <f t="shared" ca="1" si="0"/>
        <v>0</v>
      </c>
      <c r="J7" s="21">
        <f t="shared" ca="1" si="0"/>
        <v>0</v>
      </c>
      <c r="K7" s="22">
        <f t="shared" ref="K7:K22" ca="1" si="1">+SUM(D7:J7)</f>
        <v>0</v>
      </c>
    </row>
    <row r="8" spans="1:11" ht="12.75" customHeight="1" x14ac:dyDescent="0.3">
      <c r="A8" s="64" t="s">
        <v>149</v>
      </c>
      <c r="B8" s="20">
        <v>1003</v>
      </c>
      <c r="C8" s="65" t="s">
        <v>147</v>
      </c>
      <c r="D8" s="21">
        <f t="shared" ca="1" si="0"/>
        <v>0</v>
      </c>
      <c r="E8" s="21">
        <f t="shared" ca="1" si="0"/>
        <v>0</v>
      </c>
      <c r="F8" s="21">
        <f t="shared" ca="1" si="0"/>
        <v>0</v>
      </c>
      <c r="G8" s="21">
        <f t="shared" ca="1" si="0"/>
        <v>0</v>
      </c>
      <c r="H8" s="21">
        <f t="shared" ca="1" si="0"/>
        <v>0</v>
      </c>
      <c r="I8" s="21">
        <f t="shared" ca="1" si="0"/>
        <v>0</v>
      </c>
      <c r="J8" s="21">
        <f t="shared" ca="1" si="0"/>
        <v>0</v>
      </c>
      <c r="K8" s="22">
        <f t="shared" ca="1" si="1"/>
        <v>0</v>
      </c>
    </row>
    <row r="9" spans="1:11" ht="12.75" customHeight="1" x14ac:dyDescent="0.3">
      <c r="A9" s="64" t="s">
        <v>151</v>
      </c>
      <c r="B9" s="20">
        <v>1004</v>
      </c>
      <c r="C9" s="65" t="s">
        <v>147</v>
      </c>
      <c r="D9" s="21">
        <f t="shared" ca="1" si="0"/>
        <v>0</v>
      </c>
      <c r="E9" s="21">
        <f t="shared" ca="1" si="0"/>
        <v>0</v>
      </c>
      <c r="F9" s="21">
        <f t="shared" ca="1" si="0"/>
        <v>0</v>
      </c>
      <c r="G9" s="21">
        <f t="shared" ca="1" si="0"/>
        <v>0</v>
      </c>
      <c r="H9" s="21">
        <f t="shared" ca="1" si="0"/>
        <v>0</v>
      </c>
      <c r="I9" s="21">
        <f t="shared" ca="1" si="0"/>
        <v>0</v>
      </c>
      <c r="J9" s="21">
        <f t="shared" ca="1" si="0"/>
        <v>0</v>
      </c>
      <c r="K9" s="22">
        <f t="shared" ca="1" si="1"/>
        <v>0</v>
      </c>
    </row>
    <row r="10" spans="1:11" ht="12.75" customHeight="1" x14ac:dyDescent="0.3">
      <c r="A10" s="64" t="s">
        <v>153</v>
      </c>
      <c r="B10" s="20">
        <v>1005</v>
      </c>
      <c r="C10" s="65" t="s">
        <v>147</v>
      </c>
      <c r="D10" s="21">
        <f t="shared" ca="1" si="0"/>
        <v>0</v>
      </c>
      <c r="E10" s="21">
        <f t="shared" ca="1" si="0"/>
        <v>0</v>
      </c>
      <c r="F10" s="21">
        <f t="shared" ca="1" si="0"/>
        <v>0</v>
      </c>
      <c r="G10" s="21">
        <f t="shared" ca="1" si="0"/>
        <v>0</v>
      </c>
      <c r="H10" s="21">
        <f t="shared" ca="1" si="0"/>
        <v>0</v>
      </c>
      <c r="I10" s="21">
        <f t="shared" ca="1" si="0"/>
        <v>0</v>
      </c>
      <c r="J10" s="21">
        <f t="shared" ca="1" si="0"/>
        <v>0</v>
      </c>
      <c r="K10" s="22">
        <f t="shared" ca="1" si="1"/>
        <v>0</v>
      </c>
    </row>
    <row r="11" spans="1:11" ht="12.75" customHeight="1" x14ac:dyDescent="0.3">
      <c r="A11" s="64" t="s">
        <v>155</v>
      </c>
      <c r="B11" s="20">
        <v>1006</v>
      </c>
      <c r="C11" s="65" t="s">
        <v>147</v>
      </c>
      <c r="D11" s="21">
        <f t="shared" ca="1" si="0"/>
        <v>0</v>
      </c>
      <c r="E11" s="21">
        <f t="shared" ca="1" si="0"/>
        <v>0</v>
      </c>
      <c r="F11" s="21">
        <f t="shared" ca="1" si="0"/>
        <v>0</v>
      </c>
      <c r="G11" s="21">
        <f t="shared" ca="1" si="0"/>
        <v>0</v>
      </c>
      <c r="H11" s="21">
        <f t="shared" ca="1" si="0"/>
        <v>0</v>
      </c>
      <c r="I11" s="21">
        <f t="shared" ca="1" si="0"/>
        <v>0</v>
      </c>
      <c r="J11" s="21">
        <f t="shared" ca="1" si="0"/>
        <v>0</v>
      </c>
      <c r="K11" s="22">
        <f t="shared" ca="1" si="1"/>
        <v>0</v>
      </c>
    </row>
    <row r="12" spans="1:11" ht="12.75" customHeight="1" x14ac:dyDescent="0.3">
      <c r="A12" s="64" t="s">
        <v>157</v>
      </c>
      <c r="B12" s="20">
        <v>1007</v>
      </c>
      <c r="C12" s="65" t="s">
        <v>147</v>
      </c>
      <c r="D12" s="21">
        <f t="shared" ca="1" si="0"/>
        <v>0</v>
      </c>
      <c r="E12" s="21">
        <f t="shared" ca="1" si="0"/>
        <v>0</v>
      </c>
      <c r="F12" s="21">
        <f t="shared" ca="1" si="0"/>
        <v>0</v>
      </c>
      <c r="G12" s="21">
        <f t="shared" ca="1" si="0"/>
        <v>0</v>
      </c>
      <c r="H12" s="21">
        <f t="shared" ca="1" si="0"/>
        <v>0</v>
      </c>
      <c r="I12" s="21">
        <f t="shared" ca="1" si="0"/>
        <v>0</v>
      </c>
      <c r="J12" s="21">
        <f t="shared" ca="1" si="0"/>
        <v>0</v>
      </c>
      <c r="K12" s="22">
        <f t="shared" ca="1" si="1"/>
        <v>0</v>
      </c>
    </row>
    <row r="13" spans="1:11" ht="12.75" customHeight="1" x14ac:dyDescent="0.3">
      <c r="A13" s="64" t="s">
        <v>159</v>
      </c>
      <c r="B13" s="20">
        <v>1008</v>
      </c>
      <c r="C13" s="65" t="s">
        <v>147</v>
      </c>
      <c r="D13" s="21">
        <f t="shared" ca="1" si="0"/>
        <v>0</v>
      </c>
      <c r="E13" s="21">
        <f t="shared" ca="1" si="0"/>
        <v>0</v>
      </c>
      <c r="F13" s="21">
        <f t="shared" ca="1" si="0"/>
        <v>0</v>
      </c>
      <c r="G13" s="21">
        <f t="shared" ca="1" si="0"/>
        <v>0</v>
      </c>
      <c r="H13" s="21">
        <f t="shared" ca="1" si="0"/>
        <v>0</v>
      </c>
      <c r="I13" s="21">
        <f t="shared" ca="1" si="0"/>
        <v>0</v>
      </c>
      <c r="J13" s="21">
        <f t="shared" ca="1" si="0"/>
        <v>0</v>
      </c>
      <c r="K13" s="22">
        <f t="shared" ca="1" si="1"/>
        <v>0</v>
      </c>
    </row>
    <row r="14" spans="1:11" ht="12.75" customHeight="1" x14ac:dyDescent="0.3">
      <c r="A14" s="64" t="s">
        <v>160</v>
      </c>
      <c r="B14" s="20">
        <v>1009</v>
      </c>
      <c r="C14" s="65" t="s">
        <v>147</v>
      </c>
      <c r="D14" s="21">
        <f t="shared" ca="1" si="0"/>
        <v>0</v>
      </c>
      <c r="E14" s="21">
        <f t="shared" ca="1" si="0"/>
        <v>0</v>
      </c>
      <c r="F14" s="21">
        <f t="shared" ca="1" si="0"/>
        <v>0</v>
      </c>
      <c r="G14" s="21">
        <f t="shared" ca="1" si="0"/>
        <v>0</v>
      </c>
      <c r="H14" s="21">
        <f t="shared" ca="1" si="0"/>
        <v>0</v>
      </c>
      <c r="I14" s="21">
        <f t="shared" ca="1" si="0"/>
        <v>0</v>
      </c>
      <c r="J14" s="21">
        <f t="shared" ca="1" si="0"/>
        <v>0</v>
      </c>
      <c r="K14" s="22">
        <f t="shared" ca="1" si="1"/>
        <v>0</v>
      </c>
    </row>
    <row r="15" spans="1:11" ht="12.75" customHeight="1" x14ac:dyDescent="0.3">
      <c r="A15" s="64" t="s">
        <v>162</v>
      </c>
      <c r="B15" s="20">
        <v>1010</v>
      </c>
      <c r="C15" s="65" t="s">
        <v>147</v>
      </c>
      <c r="D15" s="21">
        <f t="shared" ca="1" si="0"/>
        <v>0</v>
      </c>
      <c r="E15" s="21">
        <f t="shared" ca="1" si="0"/>
        <v>0</v>
      </c>
      <c r="F15" s="21">
        <f t="shared" ca="1" si="0"/>
        <v>0</v>
      </c>
      <c r="G15" s="21">
        <f t="shared" ca="1" si="0"/>
        <v>0</v>
      </c>
      <c r="H15" s="21">
        <f t="shared" ca="1" si="0"/>
        <v>0</v>
      </c>
      <c r="I15" s="21">
        <f t="shared" ca="1" si="0"/>
        <v>0</v>
      </c>
      <c r="J15" s="21">
        <f t="shared" ca="1" si="0"/>
        <v>0</v>
      </c>
      <c r="K15" s="22">
        <f t="shared" ca="1" si="1"/>
        <v>0</v>
      </c>
    </row>
    <row r="16" spans="1:11" ht="12.75" customHeight="1" x14ac:dyDescent="0.3">
      <c r="A16" s="64" t="s">
        <v>164</v>
      </c>
      <c r="B16" s="20">
        <v>1011</v>
      </c>
      <c r="C16" s="65" t="s">
        <v>147</v>
      </c>
      <c r="D16" s="21">
        <f t="shared" ca="1" si="0"/>
        <v>0</v>
      </c>
      <c r="E16" s="21">
        <f t="shared" ca="1" si="0"/>
        <v>0</v>
      </c>
      <c r="F16" s="21">
        <f t="shared" ca="1" si="0"/>
        <v>0</v>
      </c>
      <c r="G16" s="21">
        <f t="shared" ca="1" si="0"/>
        <v>0</v>
      </c>
      <c r="H16" s="21">
        <f t="shared" ca="1" si="0"/>
        <v>0</v>
      </c>
      <c r="I16" s="21">
        <f t="shared" ca="1" si="0"/>
        <v>0</v>
      </c>
      <c r="J16" s="21">
        <f t="shared" ca="1" si="0"/>
        <v>0</v>
      </c>
      <c r="K16" s="22">
        <f t="shared" ca="1" si="1"/>
        <v>0</v>
      </c>
    </row>
    <row r="17" spans="1:11" ht="12.75" customHeight="1" x14ac:dyDescent="0.3">
      <c r="A17" s="64" t="s">
        <v>166</v>
      </c>
      <c r="B17" s="20">
        <v>1012</v>
      </c>
      <c r="C17" s="65" t="s">
        <v>147</v>
      </c>
      <c r="D17" s="21">
        <f t="shared" ca="1" si="0"/>
        <v>0</v>
      </c>
      <c r="E17" s="21">
        <f t="shared" ca="1" si="0"/>
        <v>0</v>
      </c>
      <c r="F17" s="21">
        <f t="shared" ca="1" si="0"/>
        <v>0</v>
      </c>
      <c r="G17" s="21">
        <f t="shared" ca="1" si="0"/>
        <v>0</v>
      </c>
      <c r="H17" s="21">
        <f t="shared" ca="1" si="0"/>
        <v>0</v>
      </c>
      <c r="I17" s="21">
        <f t="shared" ca="1" si="0"/>
        <v>0</v>
      </c>
      <c r="J17" s="21">
        <f t="shared" ca="1" si="0"/>
        <v>0</v>
      </c>
      <c r="K17" s="22">
        <f t="shared" ca="1" si="1"/>
        <v>0</v>
      </c>
    </row>
    <row r="18" spans="1:11" ht="12.75" customHeight="1" x14ac:dyDescent="0.3">
      <c r="A18" s="64" t="s">
        <v>168</v>
      </c>
      <c r="B18" s="20">
        <v>1013</v>
      </c>
      <c r="C18" s="65" t="s">
        <v>147</v>
      </c>
      <c r="D18" s="21">
        <f t="shared" ca="1" si="0"/>
        <v>0</v>
      </c>
      <c r="E18" s="21">
        <f t="shared" ca="1" si="0"/>
        <v>0</v>
      </c>
      <c r="F18" s="21">
        <f t="shared" ca="1" si="0"/>
        <v>0</v>
      </c>
      <c r="G18" s="21">
        <f t="shared" ca="1" si="0"/>
        <v>0</v>
      </c>
      <c r="H18" s="21">
        <f t="shared" ca="1" si="0"/>
        <v>0</v>
      </c>
      <c r="I18" s="21">
        <f t="shared" ca="1" si="0"/>
        <v>0</v>
      </c>
      <c r="J18" s="21">
        <f t="shared" ca="1" si="0"/>
        <v>0</v>
      </c>
      <c r="K18" s="22">
        <f t="shared" ca="1" si="1"/>
        <v>0</v>
      </c>
    </row>
    <row r="19" spans="1:11" ht="12.75" customHeight="1" x14ac:dyDescent="0.3">
      <c r="A19" s="64" t="s">
        <v>170</v>
      </c>
      <c r="B19" s="20">
        <v>1016</v>
      </c>
      <c r="C19" s="65" t="s">
        <v>147</v>
      </c>
      <c r="D19" s="21">
        <f t="shared" ca="1" si="0"/>
        <v>0</v>
      </c>
      <c r="E19" s="21">
        <f t="shared" ca="1" si="0"/>
        <v>0</v>
      </c>
      <c r="F19" s="21">
        <f t="shared" ca="1" si="0"/>
        <v>0</v>
      </c>
      <c r="G19" s="21">
        <f t="shared" ca="1" si="0"/>
        <v>0</v>
      </c>
      <c r="H19" s="21">
        <f t="shared" ca="1" si="0"/>
        <v>0</v>
      </c>
      <c r="I19" s="21">
        <f t="shared" ca="1" si="0"/>
        <v>0</v>
      </c>
      <c r="J19" s="21">
        <f t="shared" ca="1" si="0"/>
        <v>0</v>
      </c>
      <c r="K19" s="22">
        <f t="shared" ca="1" si="1"/>
        <v>0</v>
      </c>
    </row>
    <row r="20" spans="1:11" ht="12.75" customHeight="1" x14ac:dyDescent="0.3">
      <c r="A20" s="64" t="s">
        <v>172</v>
      </c>
      <c r="B20" s="20">
        <v>1017</v>
      </c>
      <c r="C20" s="65" t="s">
        <v>147</v>
      </c>
      <c r="D20" s="21">
        <f t="shared" ca="1" si="0"/>
        <v>0</v>
      </c>
      <c r="E20" s="21">
        <f t="shared" ca="1" si="0"/>
        <v>0</v>
      </c>
      <c r="F20" s="21">
        <f t="shared" ca="1" si="0"/>
        <v>0</v>
      </c>
      <c r="G20" s="21">
        <f t="shared" ca="1" si="0"/>
        <v>0</v>
      </c>
      <c r="H20" s="21">
        <f t="shared" ca="1" si="0"/>
        <v>0</v>
      </c>
      <c r="I20" s="21">
        <f t="shared" ca="1" si="0"/>
        <v>0</v>
      </c>
      <c r="J20" s="21">
        <f t="shared" ca="1" si="0"/>
        <v>0</v>
      </c>
      <c r="K20" s="22">
        <f t="shared" ca="1" si="1"/>
        <v>0</v>
      </c>
    </row>
    <row r="21" spans="1:11" ht="12.75" customHeight="1" x14ac:dyDescent="0.3">
      <c r="A21" s="64" t="s">
        <v>174</v>
      </c>
      <c r="B21" s="20">
        <v>1018</v>
      </c>
      <c r="C21" s="65" t="s">
        <v>147</v>
      </c>
      <c r="D21" s="21">
        <f t="shared" ca="1" si="0"/>
        <v>0</v>
      </c>
      <c r="E21" s="21">
        <f t="shared" ca="1" si="0"/>
        <v>0</v>
      </c>
      <c r="F21" s="21">
        <f t="shared" ca="1" si="0"/>
        <v>0</v>
      </c>
      <c r="G21" s="21">
        <f t="shared" ca="1" si="0"/>
        <v>0</v>
      </c>
      <c r="H21" s="21">
        <f t="shared" ca="1" si="0"/>
        <v>0</v>
      </c>
      <c r="I21" s="21">
        <f t="shared" ca="1" si="0"/>
        <v>0</v>
      </c>
      <c r="J21" s="21">
        <f t="shared" ca="1" si="0"/>
        <v>0</v>
      </c>
      <c r="K21" s="22">
        <f t="shared" ca="1" si="1"/>
        <v>0</v>
      </c>
    </row>
    <row r="22" spans="1:11" ht="12.75" customHeight="1" x14ac:dyDescent="0.3">
      <c r="A22" s="64" t="s">
        <v>176</v>
      </c>
      <c r="B22" s="20">
        <v>1020</v>
      </c>
      <c r="C22" s="65" t="s">
        <v>147</v>
      </c>
      <c r="D22" s="21">
        <f t="shared" ca="1" si="0"/>
        <v>0</v>
      </c>
      <c r="E22" s="21">
        <f t="shared" ca="1" si="0"/>
        <v>0</v>
      </c>
      <c r="F22" s="21">
        <f t="shared" ca="1" si="0"/>
        <v>0</v>
      </c>
      <c r="G22" s="21">
        <f t="shared" ca="1" si="0"/>
        <v>0</v>
      </c>
      <c r="H22" s="21">
        <f t="shared" ca="1" si="0"/>
        <v>0</v>
      </c>
      <c r="I22" s="21">
        <f t="shared" ca="1" si="0"/>
        <v>0</v>
      </c>
      <c r="J22" s="21">
        <f t="shared" ca="1" si="0"/>
        <v>0</v>
      </c>
      <c r="K22" s="22">
        <f t="shared" ca="1" si="1"/>
        <v>0</v>
      </c>
    </row>
    <row r="23" spans="1:11" ht="12.75" customHeight="1" x14ac:dyDescent="0.3">
      <c r="A23" s="64" t="s">
        <v>178</v>
      </c>
      <c r="B23" s="20">
        <v>1022</v>
      </c>
      <c r="C23" s="65" t="s">
        <v>147</v>
      </c>
      <c r="D23" s="21">
        <f t="shared" ref="D23:J38" ca="1" si="2">IFERROR(INDIRECT("'"&amp;$B$2&amp;"'!"&amp;ADDRESS(MATCH($B23,INDIRECT("'"&amp;$B$2&amp;"'!$B$1:$B$1095"),0),MATCH(D$5,INDIRECT("'"&amp;$B$2&amp;"'!5:5"),0))),0)</f>
        <v>0</v>
      </c>
      <c r="E23" s="21">
        <f t="shared" ca="1" si="2"/>
        <v>0</v>
      </c>
      <c r="F23" s="21">
        <f t="shared" ca="1" si="2"/>
        <v>0</v>
      </c>
      <c r="G23" s="21">
        <f t="shared" ca="1" si="2"/>
        <v>0</v>
      </c>
      <c r="H23" s="21">
        <f t="shared" ca="1" si="2"/>
        <v>0</v>
      </c>
      <c r="I23" s="21">
        <f t="shared" ca="1" si="2"/>
        <v>0</v>
      </c>
      <c r="J23" s="21">
        <f t="shared" ca="1" si="2"/>
        <v>0</v>
      </c>
      <c r="K23" s="22">
        <f ca="1">+SUM(D23:J23)</f>
        <v>0</v>
      </c>
    </row>
    <row r="24" spans="1:11" ht="12.75" customHeight="1" x14ac:dyDescent="0.3">
      <c r="A24" s="64" t="s">
        <v>180</v>
      </c>
      <c r="B24" s="20">
        <v>1025</v>
      </c>
      <c r="C24" s="65" t="s">
        <v>147</v>
      </c>
      <c r="D24" s="21">
        <f t="shared" ca="1" si="2"/>
        <v>0</v>
      </c>
      <c r="E24" s="21">
        <f t="shared" ca="1" si="2"/>
        <v>0</v>
      </c>
      <c r="F24" s="21">
        <f t="shared" ca="1" si="2"/>
        <v>0</v>
      </c>
      <c r="G24" s="21">
        <f t="shared" ca="1" si="2"/>
        <v>0</v>
      </c>
      <c r="H24" s="21">
        <f t="shared" ca="1" si="2"/>
        <v>0</v>
      </c>
      <c r="I24" s="21">
        <f t="shared" ca="1" si="2"/>
        <v>0</v>
      </c>
      <c r="J24" s="21">
        <f t="shared" ca="1" si="2"/>
        <v>0</v>
      </c>
      <c r="K24" s="22">
        <f ca="1">+SUM(D24:J24)</f>
        <v>0</v>
      </c>
    </row>
    <row r="25" spans="1:11" ht="12.75" customHeight="1" x14ac:dyDescent="0.3">
      <c r="A25" s="64" t="s">
        <v>182</v>
      </c>
      <c r="B25" s="20">
        <v>1027</v>
      </c>
      <c r="C25" s="65" t="s">
        <v>147</v>
      </c>
      <c r="D25" s="21">
        <f t="shared" ca="1" si="2"/>
        <v>0</v>
      </c>
      <c r="E25" s="21">
        <f t="shared" ca="1" si="2"/>
        <v>0</v>
      </c>
      <c r="F25" s="21">
        <f t="shared" ca="1" si="2"/>
        <v>0</v>
      </c>
      <c r="G25" s="21">
        <f t="shared" ca="1" si="2"/>
        <v>0</v>
      </c>
      <c r="H25" s="21">
        <f t="shared" ca="1" si="2"/>
        <v>0</v>
      </c>
      <c r="I25" s="21">
        <f t="shared" ca="1" si="2"/>
        <v>0</v>
      </c>
      <c r="J25" s="21">
        <f t="shared" ca="1" si="2"/>
        <v>0</v>
      </c>
      <c r="K25" s="22">
        <f t="shared" ref="K25:K44" ca="1" si="3">+SUM(D25:J25)</f>
        <v>0</v>
      </c>
    </row>
    <row r="26" spans="1:11" ht="12.75" customHeight="1" x14ac:dyDescent="0.3">
      <c r="A26" s="64" t="s">
        <v>184</v>
      </c>
      <c r="B26" s="20">
        <v>1028</v>
      </c>
      <c r="C26" s="65" t="s">
        <v>147</v>
      </c>
      <c r="D26" s="21">
        <f t="shared" ca="1" si="2"/>
        <v>0</v>
      </c>
      <c r="E26" s="21">
        <f t="shared" ca="1" si="2"/>
        <v>0</v>
      </c>
      <c r="F26" s="21">
        <f t="shared" ca="1" si="2"/>
        <v>0</v>
      </c>
      <c r="G26" s="21">
        <f t="shared" ca="1" si="2"/>
        <v>0</v>
      </c>
      <c r="H26" s="21">
        <f t="shared" ca="1" si="2"/>
        <v>0</v>
      </c>
      <c r="I26" s="21">
        <f t="shared" ca="1" si="2"/>
        <v>0</v>
      </c>
      <c r="J26" s="21">
        <f t="shared" ca="1" si="2"/>
        <v>0</v>
      </c>
      <c r="K26" s="22">
        <f t="shared" ca="1" si="3"/>
        <v>0</v>
      </c>
    </row>
    <row r="27" spans="1:11" ht="12.75" customHeight="1" x14ac:dyDescent="0.3">
      <c r="A27" s="64" t="s">
        <v>186</v>
      </c>
      <c r="B27" s="20">
        <v>1030</v>
      </c>
      <c r="C27" s="65" t="s">
        <v>147</v>
      </c>
      <c r="D27" s="21">
        <f t="shared" ca="1" si="2"/>
        <v>0</v>
      </c>
      <c r="E27" s="21">
        <f t="shared" ca="1" si="2"/>
        <v>0</v>
      </c>
      <c r="F27" s="21">
        <f t="shared" ca="1" si="2"/>
        <v>0</v>
      </c>
      <c r="G27" s="21">
        <f t="shared" ca="1" si="2"/>
        <v>0</v>
      </c>
      <c r="H27" s="21">
        <f t="shared" ca="1" si="2"/>
        <v>0</v>
      </c>
      <c r="I27" s="21">
        <f t="shared" ca="1" si="2"/>
        <v>0</v>
      </c>
      <c r="J27" s="21">
        <f t="shared" ca="1" si="2"/>
        <v>0</v>
      </c>
      <c r="K27" s="22">
        <f t="shared" ca="1" si="3"/>
        <v>0</v>
      </c>
    </row>
    <row r="28" spans="1:11" ht="12.75" customHeight="1" x14ac:dyDescent="0.3">
      <c r="A28" s="64" t="s">
        <v>188</v>
      </c>
      <c r="B28" s="20">
        <v>1031</v>
      </c>
      <c r="C28" s="65" t="s">
        <v>147</v>
      </c>
      <c r="D28" s="21">
        <f t="shared" ca="1" si="2"/>
        <v>0</v>
      </c>
      <c r="E28" s="21">
        <f t="shared" ca="1" si="2"/>
        <v>0</v>
      </c>
      <c r="F28" s="21">
        <f t="shared" ca="1" si="2"/>
        <v>0</v>
      </c>
      <c r="G28" s="21">
        <f t="shared" ca="1" si="2"/>
        <v>0</v>
      </c>
      <c r="H28" s="21">
        <f t="shared" ca="1" si="2"/>
        <v>0</v>
      </c>
      <c r="I28" s="21">
        <f t="shared" ca="1" si="2"/>
        <v>0</v>
      </c>
      <c r="J28" s="21">
        <f t="shared" ca="1" si="2"/>
        <v>0</v>
      </c>
      <c r="K28" s="22">
        <f t="shared" ca="1" si="3"/>
        <v>0</v>
      </c>
    </row>
    <row r="29" spans="1:11" ht="12.75" customHeight="1" x14ac:dyDescent="0.3">
      <c r="A29" s="64" t="s">
        <v>190</v>
      </c>
      <c r="B29" s="20">
        <v>1032</v>
      </c>
      <c r="C29" s="65" t="s">
        <v>147</v>
      </c>
      <c r="D29" s="21">
        <f t="shared" ca="1" si="2"/>
        <v>0</v>
      </c>
      <c r="E29" s="21">
        <f t="shared" ca="1" si="2"/>
        <v>0</v>
      </c>
      <c r="F29" s="21">
        <f t="shared" ca="1" si="2"/>
        <v>0</v>
      </c>
      <c r="G29" s="21">
        <f t="shared" ca="1" si="2"/>
        <v>0</v>
      </c>
      <c r="H29" s="21">
        <f t="shared" ca="1" si="2"/>
        <v>0</v>
      </c>
      <c r="I29" s="21">
        <f t="shared" ca="1" si="2"/>
        <v>0</v>
      </c>
      <c r="J29" s="21">
        <f t="shared" ca="1" si="2"/>
        <v>0</v>
      </c>
      <c r="K29" s="22">
        <f t="shared" ca="1" si="3"/>
        <v>0</v>
      </c>
    </row>
    <row r="30" spans="1:11" ht="12.75" customHeight="1" x14ac:dyDescent="0.3">
      <c r="A30" s="64" t="s">
        <v>192</v>
      </c>
      <c r="B30" s="20">
        <v>1034</v>
      </c>
      <c r="C30" s="65" t="s">
        <v>147</v>
      </c>
      <c r="D30" s="21">
        <f t="shared" ca="1" si="2"/>
        <v>0</v>
      </c>
      <c r="E30" s="21">
        <f t="shared" ca="1" si="2"/>
        <v>0</v>
      </c>
      <c r="F30" s="21">
        <f t="shared" ca="1" si="2"/>
        <v>0</v>
      </c>
      <c r="G30" s="21">
        <f t="shared" ca="1" si="2"/>
        <v>0</v>
      </c>
      <c r="H30" s="21">
        <f t="shared" ca="1" si="2"/>
        <v>0</v>
      </c>
      <c r="I30" s="21">
        <f t="shared" ca="1" si="2"/>
        <v>0</v>
      </c>
      <c r="J30" s="21">
        <f t="shared" ca="1" si="2"/>
        <v>0</v>
      </c>
      <c r="K30" s="22">
        <f t="shared" ca="1" si="3"/>
        <v>0</v>
      </c>
    </row>
    <row r="31" spans="1:11" ht="12.75" customHeight="1" x14ac:dyDescent="0.3">
      <c r="A31" s="64" t="s">
        <v>194</v>
      </c>
      <c r="B31" s="20">
        <v>1035</v>
      </c>
      <c r="C31" s="65" t="s">
        <v>147</v>
      </c>
      <c r="D31" s="21">
        <f t="shared" ca="1" si="2"/>
        <v>0</v>
      </c>
      <c r="E31" s="21">
        <f t="shared" ca="1" si="2"/>
        <v>0</v>
      </c>
      <c r="F31" s="21">
        <f t="shared" ca="1" si="2"/>
        <v>0</v>
      </c>
      <c r="G31" s="21">
        <f t="shared" ca="1" si="2"/>
        <v>0</v>
      </c>
      <c r="H31" s="21">
        <f t="shared" ca="1" si="2"/>
        <v>0</v>
      </c>
      <c r="I31" s="21">
        <f t="shared" ca="1" si="2"/>
        <v>0</v>
      </c>
      <c r="J31" s="21">
        <f t="shared" ca="1" si="2"/>
        <v>0</v>
      </c>
      <c r="K31" s="22">
        <f t="shared" ca="1" si="3"/>
        <v>0</v>
      </c>
    </row>
    <row r="32" spans="1:11" ht="12.75" customHeight="1" x14ac:dyDescent="0.3">
      <c r="A32" s="64" t="s">
        <v>196</v>
      </c>
      <c r="B32" s="20">
        <v>1036</v>
      </c>
      <c r="C32" s="65" t="s">
        <v>147</v>
      </c>
      <c r="D32" s="21">
        <f t="shared" ca="1" si="2"/>
        <v>0</v>
      </c>
      <c r="E32" s="21">
        <f t="shared" ca="1" si="2"/>
        <v>0</v>
      </c>
      <c r="F32" s="21">
        <f t="shared" ca="1" si="2"/>
        <v>0</v>
      </c>
      <c r="G32" s="21">
        <f t="shared" ca="1" si="2"/>
        <v>0</v>
      </c>
      <c r="H32" s="21">
        <f t="shared" ca="1" si="2"/>
        <v>0</v>
      </c>
      <c r="I32" s="21">
        <f t="shared" ca="1" si="2"/>
        <v>0</v>
      </c>
      <c r="J32" s="21">
        <f t="shared" ca="1" si="2"/>
        <v>0</v>
      </c>
      <c r="K32" s="22">
        <f t="shared" ca="1" si="3"/>
        <v>0</v>
      </c>
    </row>
    <row r="33" spans="1:11" ht="12.75" customHeight="1" x14ac:dyDescent="0.3">
      <c r="A33" s="64" t="s">
        <v>198</v>
      </c>
      <c r="B33" s="20">
        <v>1037</v>
      </c>
      <c r="C33" s="65" t="s">
        <v>147</v>
      </c>
      <c r="D33" s="21">
        <f t="shared" ca="1" si="2"/>
        <v>0</v>
      </c>
      <c r="E33" s="21">
        <f t="shared" ca="1" si="2"/>
        <v>0</v>
      </c>
      <c r="F33" s="21">
        <f t="shared" ca="1" si="2"/>
        <v>0</v>
      </c>
      <c r="G33" s="21">
        <f t="shared" ca="1" si="2"/>
        <v>0</v>
      </c>
      <c r="H33" s="21">
        <f t="shared" ca="1" si="2"/>
        <v>0</v>
      </c>
      <c r="I33" s="21">
        <f t="shared" ca="1" si="2"/>
        <v>0</v>
      </c>
      <c r="J33" s="21">
        <f t="shared" ca="1" si="2"/>
        <v>0</v>
      </c>
      <c r="K33" s="22">
        <f t="shared" ca="1" si="3"/>
        <v>0</v>
      </c>
    </row>
    <row r="34" spans="1:11" ht="12.75" customHeight="1" x14ac:dyDescent="0.3">
      <c r="A34" s="64" t="s">
        <v>200</v>
      </c>
      <c r="B34" s="20">
        <v>1038</v>
      </c>
      <c r="C34" s="65" t="s">
        <v>147</v>
      </c>
      <c r="D34" s="21">
        <f t="shared" ca="1" si="2"/>
        <v>0</v>
      </c>
      <c r="E34" s="21">
        <f t="shared" ca="1" si="2"/>
        <v>0</v>
      </c>
      <c r="F34" s="21">
        <f t="shared" ca="1" si="2"/>
        <v>0</v>
      </c>
      <c r="G34" s="21">
        <f t="shared" ca="1" si="2"/>
        <v>0</v>
      </c>
      <c r="H34" s="21">
        <f t="shared" ca="1" si="2"/>
        <v>0</v>
      </c>
      <c r="I34" s="21">
        <f t="shared" ca="1" si="2"/>
        <v>0</v>
      </c>
      <c r="J34" s="21">
        <f t="shared" ca="1" si="2"/>
        <v>0</v>
      </c>
      <c r="K34" s="22">
        <f t="shared" ca="1" si="3"/>
        <v>0</v>
      </c>
    </row>
    <row r="35" spans="1:11" ht="12.75" customHeight="1" x14ac:dyDescent="0.3">
      <c r="A35" s="64" t="s">
        <v>202</v>
      </c>
      <c r="B35" s="20">
        <v>1039</v>
      </c>
      <c r="C35" s="65" t="s">
        <v>147</v>
      </c>
      <c r="D35" s="21">
        <f t="shared" ca="1" si="2"/>
        <v>0</v>
      </c>
      <c r="E35" s="21">
        <f t="shared" ca="1" si="2"/>
        <v>0</v>
      </c>
      <c r="F35" s="21">
        <f t="shared" ca="1" si="2"/>
        <v>0</v>
      </c>
      <c r="G35" s="21">
        <f t="shared" ca="1" si="2"/>
        <v>0</v>
      </c>
      <c r="H35" s="21">
        <f t="shared" ca="1" si="2"/>
        <v>0</v>
      </c>
      <c r="I35" s="21">
        <f t="shared" ca="1" si="2"/>
        <v>0</v>
      </c>
      <c r="J35" s="21">
        <f t="shared" ca="1" si="2"/>
        <v>0</v>
      </c>
      <c r="K35" s="22">
        <f t="shared" ca="1" si="3"/>
        <v>0</v>
      </c>
    </row>
    <row r="36" spans="1:11" ht="12.75" customHeight="1" x14ac:dyDescent="0.3">
      <c r="A36" s="64" t="s">
        <v>204</v>
      </c>
      <c r="B36" s="20">
        <v>1040</v>
      </c>
      <c r="C36" s="65" t="s">
        <v>147</v>
      </c>
      <c r="D36" s="21">
        <f t="shared" ca="1" si="2"/>
        <v>0</v>
      </c>
      <c r="E36" s="21">
        <f t="shared" ca="1" si="2"/>
        <v>0</v>
      </c>
      <c r="F36" s="21">
        <f t="shared" ca="1" si="2"/>
        <v>0</v>
      </c>
      <c r="G36" s="21">
        <f t="shared" ca="1" si="2"/>
        <v>0</v>
      </c>
      <c r="H36" s="21">
        <f t="shared" ca="1" si="2"/>
        <v>0</v>
      </c>
      <c r="I36" s="21">
        <f t="shared" ca="1" si="2"/>
        <v>0</v>
      </c>
      <c r="J36" s="21">
        <f t="shared" ca="1" si="2"/>
        <v>0</v>
      </c>
      <c r="K36" s="22">
        <f t="shared" ca="1" si="3"/>
        <v>0</v>
      </c>
    </row>
    <row r="37" spans="1:11" ht="12.75" customHeight="1" x14ac:dyDescent="0.3">
      <c r="A37" s="64" t="s">
        <v>206</v>
      </c>
      <c r="B37" s="20">
        <v>1043</v>
      </c>
      <c r="C37" s="65" t="s">
        <v>147</v>
      </c>
      <c r="D37" s="21">
        <f t="shared" ca="1" si="2"/>
        <v>0</v>
      </c>
      <c r="E37" s="21">
        <f t="shared" ca="1" si="2"/>
        <v>0</v>
      </c>
      <c r="F37" s="21">
        <f t="shared" ca="1" si="2"/>
        <v>0</v>
      </c>
      <c r="G37" s="21">
        <f t="shared" ca="1" si="2"/>
        <v>0</v>
      </c>
      <c r="H37" s="21">
        <f t="shared" ca="1" si="2"/>
        <v>0</v>
      </c>
      <c r="I37" s="21">
        <f t="shared" ca="1" si="2"/>
        <v>0</v>
      </c>
      <c r="J37" s="21">
        <f t="shared" ca="1" si="2"/>
        <v>0</v>
      </c>
      <c r="K37" s="22">
        <f t="shared" ca="1" si="3"/>
        <v>0</v>
      </c>
    </row>
    <row r="38" spans="1:11" ht="12.75" customHeight="1" x14ac:dyDescent="0.3">
      <c r="A38" s="64" t="s">
        <v>208</v>
      </c>
      <c r="B38" s="20">
        <v>1044</v>
      </c>
      <c r="C38" s="65" t="s">
        <v>147</v>
      </c>
      <c r="D38" s="21">
        <f t="shared" ca="1" si="2"/>
        <v>0</v>
      </c>
      <c r="E38" s="21">
        <f t="shared" ca="1" si="2"/>
        <v>0</v>
      </c>
      <c r="F38" s="21">
        <f t="shared" ca="1" si="2"/>
        <v>0</v>
      </c>
      <c r="G38" s="21">
        <f t="shared" ca="1" si="2"/>
        <v>0</v>
      </c>
      <c r="H38" s="21">
        <f t="shared" ca="1" si="2"/>
        <v>0</v>
      </c>
      <c r="I38" s="21">
        <f t="shared" ca="1" si="2"/>
        <v>0</v>
      </c>
      <c r="J38" s="21">
        <f t="shared" ca="1" si="2"/>
        <v>0</v>
      </c>
      <c r="K38" s="22">
        <f t="shared" ca="1" si="3"/>
        <v>0</v>
      </c>
    </row>
    <row r="39" spans="1:11" ht="12.75" customHeight="1" x14ac:dyDescent="0.3">
      <c r="A39" s="64" t="s">
        <v>210</v>
      </c>
      <c r="B39" s="20">
        <v>1045</v>
      </c>
      <c r="C39" s="65" t="s">
        <v>147</v>
      </c>
      <c r="D39" s="21">
        <f t="shared" ref="D39:J54" ca="1" si="4">IFERROR(INDIRECT("'"&amp;$B$2&amp;"'!"&amp;ADDRESS(MATCH($B39,INDIRECT("'"&amp;$B$2&amp;"'!$B$1:$B$1095"),0),MATCH(D$5,INDIRECT("'"&amp;$B$2&amp;"'!5:5"),0))),0)</f>
        <v>0</v>
      </c>
      <c r="E39" s="21">
        <f t="shared" ca="1" si="4"/>
        <v>0</v>
      </c>
      <c r="F39" s="21">
        <f t="shared" ca="1" si="4"/>
        <v>0</v>
      </c>
      <c r="G39" s="21">
        <f t="shared" ca="1" si="4"/>
        <v>0</v>
      </c>
      <c r="H39" s="21">
        <f t="shared" ca="1" si="4"/>
        <v>0</v>
      </c>
      <c r="I39" s="21">
        <f t="shared" ca="1" si="4"/>
        <v>0</v>
      </c>
      <c r="J39" s="21">
        <f t="shared" ca="1" si="4"/>
        <v>0</v>
      </c>
      <c r="K39" s="22">
        <f t="shared" ca="1" si="3"/>
        <v>0</v>
      </c>
    </row>
    <row r="40" spans="1:11" ht="12.75" customHeight="1" x14ac:dyDescent="0.3">
      <c r="A40" s="64" t="s">
        <v>212</v>
      </c>
      <c r="B40" s="20">
        <v>1046</v>
      </c>
      <c r="C40" s="65" t="s">
        <v>147</v>
      </c>
      <c r="D40" s="21">
        <f t="shared" ca="1" si="4"/>
        <v>0</v>
      </c>
      <c r="E40" s="21">
        <f t="shared" ca="1" si="4"/>
        <v>0</v>
      </c>
      <c r="F40" s="21">
        <f t="shared" ca="1" si="4"/>
        <v>0</v>
      </c>
      <c r="G40" s="21">
        <f t="shared" ca="1" si="4"/>
        <v>0</v>
      </c>
      <c r="H40" s="21">
        <f t="shared" ca="1" si="4"/>
        <v>0</v>
      </c>
      <c r="I40" s="21">
        <f t="shared" ca="1" si="4"/>
        <v>0</v>
      </c>
      <c r="J40" s="21">
        <f t="shared" ca="1" si="4"/>
        <v>0</v>
      </c>
      <c r="K40" s="22">
        <f t="shared" ca="1" si="3"/>
        <v>0</v>
      </c>
    </row>
    <row r="41" spans="1:11" ht="12.75" customHeight="1" x14ac:dyDescent="0.3">
      <c r="A41" s="64" t="s">
        <v>214</v>
      </c>
      <c r="B41" s="20">
        <v>1048</v>
      </c>
      <c r="C41" s="65" t="s">
        <v>147</v>
      </c>
      <c r="D41" s="21">
        <f t="shared" ca="1" si="4"/>
        <v>0</v>
      </c>
      <c r="E41" s="21">
        <f t="shared" ca="1" si="4"/>
        <v>0</v>
      </c>
      <c r="F41" s="21">
        <f t="shared" ca="1" si="4"/>
        <v>0</v>
      </c>
      <c r="G41" s="21">
        <f t="shared" ca="1" si="4"/>
        <v>0</v>
      </c>
      <c r="H41" s="21">
        <f t="shared" ca="1" si="4"/>
        <v>0</v>
      </c>
      <c r="I41" s="21">
        <f t="shared" ca="1" si="4"/>
        <v>0</v>
      </c>
      <c r="J41" s="21">
        <f t="shared" ca="1" si="4"/>
        <v>0</v>
      </c>
      <c r="K41" s="22">
        <f t="shared" ca="1" si="3"/>
        <v>0</v>
      </c>
    </row>
    <row r="42" spans="1:11" ht="12.75" customHeight="1" x14ac:dyDescent="0.3">
      <c r="A42" s="64" t="s">
        <v>216</v>
      </c>
      <c r="B42" s="20">
        <v>1049</v>
      </c>
      <c r="C42" s="65" t="s">
        <v>147</v>
      </c>
      <c r="D42" s="21">
        <f t="shared" ca="1" si="4"/>
        <v>0</v>
      </c>
      <c r="E42" s="21">
        <f t="shared" ca="1" si="4"/>
        <v>0</v>
      </c>
      <c r="F42" s="21">
        <f t="shared" ca="1" si="4"/>
        <v>0</v>
      </c>
      <c r="G42" s="21">
        <f t="shared" ca="1" si="4"/>
        <v>0</v>
      </c>
      <c r="H42" s="21">
        <f t="shared" ca="1" si="4"/>
        <v>0</v>
      </c>
      <c r="I42" s="21">
        <f t="shared" ca="1" si="4"/>
        <v>0</v>
      </c>
      <c r="J42" s="21">
        <f t="shared" ca="1" si="4"/>
        <v>0</v>
      </c>
      <c r="K42" s="22">
        <f t="shared" ca="1" si="3"/>
        <v>0</v>
      </c>
    </row>
    <row r="43" spans="1:11" ht="12.75" customHeight="1" x14ac:dyDescent="0.3">
      <c r="A43" s="64" t="s">
        <v>218</v>
      </c>
      <c r="B43" s="20">
        <v>1051</v>
      </c>
      <c r="C43" s="65" t="s">
        <v>147</v>
      </c>
      <c r="D43" s="21">
        <f t="shared" ca="1" si="4"/>
        <v>0</v>
      </c>
      <c r="E43" s="21">
        <f t="shared" ca="1" si="4"/>
        <v>0</v>
      </c>
      <c r="F43" s="21">
        <f t="shared" ca="1" si="4"/>
        <v>0</v>
      </c>
      <c r="G43" s="21">
        <f t="shared" ca="1" si="4"/>
        <v>0</v>
      </c>
      <c r="H43" s="21">
        <f t="shared" ca="1" si="4"/>
        <v>0</v>
      </c>
      <c r="I43" s="21">
        <f t="shared" ca="1" si="4"/>
        <v>0</v>
      </c>
      <c r="J43" s="21">
        <f t="shared" ca="1" si="4"/>
        <v>0</v>
      </c>
      <c r="K43" s="22">
        <f t="shared" ca="1" si="3"/>
        <v>0</v>
      </c>
    </row>
    <row r="44" spans="1:11" ht="12.75" customHeight="1" x14ac:dyDescent="0.3">
      <c r="A44" s="64" t="s">
        <v>220</v>
      </c>
      <c r="B44" s="20">
        <v>1052</v>
      </c>
      <c r="C44" s="65" t="s">
        <v>147</v>
      </c>
      <c r="D44" s="21">
        <f t="shared" ca="1" si="4"/>
        <v>0</v>
      </c>
      <c r="E44" s="21">
        <f t="shared" ca="1" si="4"/>
        <v>0</v>
      </c>
      <c r="F44" s="21">
        <f t="shared" ca="1" si="4"/>
        <v>0</v>
      </c>
      <c r="G44" s="21">
        <f t="shared" ca="1" si="4"/>
        <v>0</v>
      </c>
      <c r="H44" s="21">
        <f t="shared" ca="1" si="4"/>
        <v>0</v>
      </c>
      <c r="I44" s="21">
        <f t="shared" ca="1" si="4"/>
        <v>0</v>
      </c>
      <c r="J44" s="21">
        <f t="shared" ca="1" si="4"/>
        <v>0</v>
      </c>
      <c r="K44" s="22">
        <f t="shared" ca="1" si="3"/>
        <v>0</v>
      </c>
    </row>
    <row r="45" spans="1:11" ht="12.75" customHeight="1" x14ac:dyDescent="0.3">
      <c r="A45" s="64" t="s">
        <v>222</v>
      </c>
      <c r="B45" s="20">
        <v>1053</v>
      </c>
      <c r="C45" s="65" t="s">
        <v>147</v>
      </c>
      <c r="D45" s="21">
        <f t="shared" ca="1" si="4"/>
        <v>0</v>
      </c>
      <c r="E45" s="21">
        <f t="shared" ca="1" si="4"/>
        <v>0</v>
      </c>
      <c r="F45" s="21">
        <f t="shared" ca="1" si="4"/>
        <v>0</v>
      </c>
      <c r="G45" s="21">
        <f t="shared" ca="1" si="4"/>
        <v>0</v>
      </c>
      <c r="H45" s="21">
        <f t="shared" ca="1" si="4"/>
        <v>0</v>
      </c>
      <c r="I45" s="21">
        <f t="shared" ca="1" si="4"/>
        <v>0</v>
      </c>
      <c r="J45" s="21">
        <f t="shared" ca="1" si="4"/>
        <v>0</v>
      </c>
      <c r="K45" s="22">
        <f t="shared" ref="K45:K57" ca="1" si="5">+SUM(D45:J45)</f>
        <v>0</v>
      </c>
    </row>
    <row r="46" spans="1:11" ht="12.75" customHeight="1" x14ac:dyDescent="0.3">
      <c r="A46" s="64" t="s">
        <v>224</v>
      </c>
      <c r="B46" s="20">
        <v>1055</v>
      </c>
      <c r="C46" s="65" t="s">
        <v>147</v>
      </c>
      <c r="D46" s="21">
        <f t="shared" ca="1" si="4"/>
        <v>0</v>
      </c>
      <c r="E46" s="21">
        <f t="shared" ca="1" si="4"/>
        <v>0</v>
      </c>
      <c r="F46" s="21">
        <f t="shared" ca="1" si="4"/>
        <v>0</v>
      </c>
      <c r="G46" s="21">
        <f t="shared" ca="1" si="4"/>
        <v>0</v>
      </c>
      <c r="H46" s="21">
        <f t="shared" ca="1" si="4"/>
        <v>0</v>
      </c>
      <c r="I46" s="21">
        <f t="shared" ca="1" si="4"/>
        <v>0</v>
      </c>
      <c r="J46" s="21">
        <f t="shared" ca="1" si="4"/>
        <v>0</v>
      </c>
      <c r="K46" s="22">
        <f t="shared" ca="1" si="5"/>
        <v>0</v>
      </c>
    </row>
    <row r="47" spans="1:11" ht="12.75" customHeight="1" x14ac:dyDescent="0.3">
      <c r="A47" s="64" t="s">
        <v>226</v>
      </c>
      <c r="B47" s="20">
        <v>1056</v>
      </c>
      <c r="C47" s="65" t="s">
        <v>147</v>
      </c>
      <c r="D47" s="21">
        <f t="shared" ca="1" si="4"/>
        <v>0</v>
      </c>
      <c r="E47" s="21">
        <f t="shared" ca="1" si="4"/>
        <v>0</v>
      </c>
      <c r="F47" s="21">
        <f t="shared" ca="1" si="4"/>
        <v>0</v>
      </c>
      <c r="G47" s="21">
        <f t="shared" ca="1" si="4"/>
        <v>0</v>
      </c>
      <c r="H47" s="21">
        <f t="shared" ca="1" si="4"/>
        <v>0</v>
      </c>
      <c r="I47" s="21">
        <f t="shared" ca="1" si="4"/>
        <v>0</v>
      </c>
      <c r="J47" s="21">
        <f t="shared" ca="1" si="4"/>
        <v>0</v>
      </c>
      <c r="K47" s="22">
        <f t="shared" ca="1" si="5"/>
        <v>0</v>
      </c>
    </row>
    <row r="48" spans="1:11" ht="12.75" customHeight="1" x14ac:dyDescent="0.3">
      <c r="A48" s="64" t="s">
        <v>228</v>
      </c>
      <c r="B48" s="20">
        <v>1057</v>
      </c>
      <c r="C48" s="65" t="s">
        <v>147</v>
      </c>
      <c r="D48" s="21">
        <f t="shared" ca="1" si="4"/>
        <v>0</v>
      </c>
      <c r="E48" s="21">
        <f t="shared" ca="1" si="4"/>
        <v>0</v>
      </c>
      <c r="F48" s="21">
        <f t="shared" ca="1" si="4"/>
        <v>0</v>
      </c>
      <c r="G48" s="21">
        <f t="shared" ca="1" si="4"/>
        <v>0</v>
      </c>
      <c r="H48" s="21">
        <f t="shared" ca="1" si="4"/>
        <v>0</v>
      </c>
      <c r="I48" s="21">
        <f t="shared" ca="1" si="4"/>
        <v>0</v>
      </c>
      <c r="J48" s="21">
        <f t="shared" ca="1" si="4"/>
        <v>0</v>
      </c>
      <c r="K48" s="22">
        <f t="shared" ca="1" si="5"/>
        <v>0</v>
      </c>
    </row>
    <row r="49" spans="1:11" ht="12.75" customHeight="1" x14ac:dyDescent="0.3">
      <c r="A49" s="64" t="s">
        <v>230</v>
      </c>
      <c r="B49" s="20">
        <v>1058</v>
      </c>
      <c r="C49" s="65" t="s">
        <v>147</v>
      </c>
      <c r="D49" s="21">
        <f t="shared" ca="1" si="4"/>
        <v>0</v>
      </c>
      <c r="E49" s="21">
        <f t="shared" ca="1" si="4"/>
        <v>0</v>
      </c>
      <c r="F49" s="21">
        <f t="shared" ca="1" si="4"/>
        <v>0</v>
      </c>
      <c r="G49" s="21">
        <f t="shared" ca="1" si="4"/>
        <v>0</v>
      </c>
      <c r="H49" s="21">
        <f t="shared" ca="1" si="4"/>
        <v>0</v>
      </c>
      <c r="I49" s="21">
        <f t="shared" ca="1" si="4"/>
        <v>0</v>
      </c>
      <c r="J49" s="21">
        <f t="shared" ca="1" si="4"/>
        <v>0</v>
      </c>
      <c r="K49" s="22">
        <f t="shared" ref="K49" ca="1" si="6">+SUM(D49:J49)</f>
        <v>0</v>
      </c>
    </row>
    <row r="50" spans="1:11" ht="12.75" customHeight="1" x14ac:dyDescent="0.3">
      <c r="A50" s="64" t="s">
        <v>232</v>
      </c>
      <c r="B50" s="20">
        <v>1059</v>
      </c>
      <c r="C50" s="65" t="s">
        <v>147</v>
      </c>
      <c r="D50" s="21">
        <f t="shared" ca="1" si="4"/>
        <v>0</v>
      </c>
      <c r="E50" s="21">
        <f t="shared" ca="1" si="4"/>
        <v>0</v>
      </c>
      <c r="F50" s="21">
        <f t="shared" ca="1" si="4"/>
        <v>0</v>
      </c>
      <c r="G50" s="21">
        <f t="shared" ca="1" si="4"/>
        <v>0</v>
      </c>
      <c r="H50" s="21">
        <f t="shared" ca="1" si="4"/>
        <v>0</v>
      </c>
      <c r="I50" s="21">
        <f t="shared" ca="1" si="4"/>
        <v>0</v>
      </c>
      <c r="J50" s="21">
        <f t="shared" ca="1" si="4"/>
        <v>0</v>
      </c>
      <c r="K50" s="22">
        <f t="shared" ref="K50:K52" ca="1" si="7">+SUM(D50:J50)</f>
        <v>0</v>
      </c>
    </row>
    <row r="51" spans="1:11" ht="12.75" customHeight="1" x14ac:dyDescent="0.3">
      <c r="A51" s="64" t="s">
        <v>234</v>
      </c>
      <c r="B51" s="20">
        <v>1060</v>
      </c>
      <c r="C51" s="65" t="s">
        <v>147</v>
      </c>
      <c r="D51" s="21">
        <f t="shared" ca="1" si="4"/>
        <v>0</v>
      </c>
      <c r="E51" s="21">
        <f t="shared" ca="1" si="4"/>
        <v>0</v>
      </c>
      <c r="F51" s="21">
        <f t="shared" ca="1" si="4"/>
        <v>0</v>
      </c>
      <c r="G51" s="21">
        <f t="shared" ca="1" si="4"/>
        <v>0</v>
      </c>
      <c r="H51" s="21">
        <f t="shared" ca="1" si="4"/>
        <v>0</v>
      </c>
      <c r="I51" s="21">
        <f t="shared" ca="1" si="4"/>
        <v>0</v>
      </c>
      <c r="J51" s="21">
        <f t="shared" ca="1" si="4"/>
        <v>0</v>
      </c>
      <c r="K51" s="22">
        <f t="shared" ca="1" si="7"/>
        <v>0</v>
      </c>
    </row>
    <row r="52" spans="1:11" ht="12.75" customHeight="1" x14ac:dyDescent="0.3">
      <c r="A52" s="64" t="s">
        <v>236</v>
      </c>
      <c r="B52" s="20">
        <v>1061</v>
      </c>
      <c r="C52" s="65" t="s">
        <v>147</v>
      </c>
      <c r="D52" s="21">
        <f t="shared" ca="1" si="4"/>
        <v>0</v>
      </c>
      <c r="E52" s="21">
        <f t="shared" ca="1" si="4"/>
        <v>0</v>
      </c>
      <c r="F52" s="21">
        <f t="shared" ca="1" si="4"/>
        <v>0</v>
      </c>
      <c r="G52" s="21">
        <f t="shared" ca="1" si="4"/>
        <v>0</v>
      </c>
      <c r="H52" s="21">
        <f t="shared" ca="1" si="4"/>
        <v>0</v>
      </c>
      <c r="I52" s="21">
        <f t="shared" ca="1" si="4"/>
        <v>0</v>
      </c>
      <c r="J52" s="21">
        <f t="shared" ca="1" si="4"/>
        <v>0</v>
      </c>
      <c r="K52" s="22">
        <f t="shared" ca="1" si="7"/>
        <v>0</v>
      </c>
    </row>
    <row r="53" spans="1:11" ht="12.75" customHeight="1" x14ac:dyDescent="0.3">
      <c r="A53" s="64" t="s">
        <v>238</v>
      </c>
      <c r="B53" s="20">
        <v>2001</v>
      </c>
      <c r="C53" s="65" t="s">
        <v>147</v>
      </c>
      <c r="D53" s="21">
        <f t="shared" ca="1" si="4"/>
        <v>0</v>
      </c>
      <c r="E53" s="21">
        <f t="shared" ca="1" si="4"/>
        <v>0</v>
      </c>
      <c r="F53" s="21">
        <f t="shared" ca="1" si="4"/>
        <v>0</v>
      </c>
      <c r="G53" s="21">
        <f t="shared" ca="1" si="4"/>
        <v>0</v>
      </c>
      <c r="H53" s="21">
        <f t="shared" ca="1" si="4"/>
        <v>0</v>
      </c>
      <c r="I53" s="21">
        <f t="shared" ca="1" si="4"/>
        <v>0</v>
      </c>
      <c r="J53" s="21">
        <f t="shared" ca="1" si="4"/>
        <v>0</v>
      </c>
      <c r="K53" s="22">
        <f t="shared" ca="1" si="5"/>
        <v>0</v>
      </c>
    </row>
    <row r="54" spans="1:11" ht="12.75" customHeight="1" x14ac:dyDescent="0.3">
      <c r="A54" s="64" t="s">
        <v>240</v>
      </c>
      <c r="B54" s="20">
        <v>2002</v>
      </c>
      <c r="C54" s="65" t="s">
        <v>241</v>
      </c>
      <c r="D54" s="21">
        <f t="shared" ca="1" si="4"/>
        <v>0</v>
      </c>
      <c r="E54" s="21">
        <f t="shared" ca="1" si="4"/>
        <v>2010291012.9002938</v>
      </c>
      <c r="F54" s="21">
        <f t="shared" ca="1" si="4"/>
        <v>0</v>
      </c>
      <c r="G54" s="21">
        <f t="shared" ca="1" si="4"/>
        <v>0</v>
      </c>
      <c r="H54" s="21">
        <f t="shared" ca="1" si="4"/>
        <v>0</v>
      </c>
      <c r="I54" s="21">
        <f t="shared" ca="1" si="4"/>
        <v>0</v>
      </c>
      <c r="J54" s="21">
        <f t="shared" ca="1" si="4"/>
        <v>0</v>
      </c>
      <c r="K54" s="22">
        <f t="shared" ca="1" si="5"/>
        <v>2010291012.9002938</v>
      </c>
    </row>
    <row r="55" spans="1:11" ht="12.75" customHeight="1" x14ac:dyDescent="0.3">
      <c r="A55" s="64" t="s">
        <v>243</v>
      </c>
      <c r="B55" s="20">
        <v>2005</v>
      </c>
      <c r="C55" s="65" t="s">
        <v>241</v>
      </c>
      <c r="D55" s="21">
        <f t="shared" ref="D55:J70" ca="1" si="8">IFERROR(INDIRECT("'"&amp;$B$2&amp;"'!"&amp;ADDRESS(MATCH($B55,INDIRECT("'"&amp;$B$2&amp;"'!$B$1:$B$1095"),0),MATCH(D$5,INDIRECT("'"&amp;$B$2&amp;"'!5:5"),0))),0)</f>
        <v>0</v>
      </c>
      <c r="E55" s="21">
        <f t="shared" ca="1" si="8"/>
        <v>25444.02</v>
      </c>
      <c r="F55" s="21">
        <f t="shared" ca="1" si="8"/>
        <v>0</v>
      </c>
      <c r="G55" s="21">
        <f t="shared" ca="1" si="8"/>
        <v>0</v>
      </c>
      <c r="H55" s="21">
        <f t="shared" ca="1" si="8"/>
        <v>0</v>
      </c>
      <c r="I55" s="21">
        <f t="shared" ca="1" si="8"/>
        <v>0</v>
      </c>
      <c r="J55" s="21">
        <f t="shared" ca="1" si="8"/>
        <v>0</v>
      </c>
      <c r="K55" s="22">
        <f t="shared" ca="1" si="5"/>
        <v>25444.02</v>
      </c>
    </row>
    <row r="56" spans="1:11" ht="12.75" customHeight="1" x14ac:dyDescent="0.3">
      <c r="A56" s="64" t="s">
        <v>245</v>
      </c>
      <c r="B56" s="20">
        <v>2006</v>
      </c>
      <c r="C56" s="65" t="s">
        <v>246</v>
      </c>
      <c r="D56" s="21">
        <f t="shared" ca="1" si="8"/>
        <v>0</v>
      </c>
      <c r="E56" s="21">
        <f t="shared" ca="1" si="8"/>
        <v>18467613.319999896</v>
      </c>
      <c r="F56" s="21">
        <f t="shared" ca="1" si="8"/>
        <v>0</v>
      </c>
      <c r="G56" s="21">
        <f t="shared" ca="1" si="8"/>
        <v>0</v>
      </c>
      <c r="H56" s="21">
        <f t="shared" ca="1" si="8"/>
        <v>0</v>
      </c>
      <c r="I56" s="21">
        <f t="shared" ca="1" si="8"/>
        <v>0</v>
      </c>
      <c r="J56" s="21">
        <f t="shared" ca="1" si="8"/>
        <v>0</v>
      </c>
      <c r="K56" s="22">
        <f t="shared" ca="1" si="5"/>
        <v>18467613.319999896</v>
      </c>
    </row>
    <row r="57" spans="1:11" ht="12.75" customHeight="1" x14ac:dyDescent="0.3">
      <c r="A57" s="64" t="s">
        <v>248</v>
      </c>
      <c r="B57" s="20">
        <v>2007</v>
      </c>
      <c r="C57" s="65" t="s">
        <v>241</v>
      </c>
      <c r="D57" s="21">
        <f t="shared" ca="1" si="8"/>
        <v>0</v>
      </c>
      <c r="E57" s="21">
        <f t="shared" ca="1" si="8"/>
        <v>1733619.4300000162</v>
      </c>
      <c r="F57" s="21">
        <f t="shared" ca="1" si="8"/>
        <v>0</v>
      </c>
      <c r="G57" s="21">
        <f t="shared" ca="1" si="8"/>
        <v>0</v>
      </c>
      <c r="H57" s="21">
        <f t="shared" ca="1" si="8"/>
        <v>0</v>
      </c>
      <c r="I57" s="21">
        <f t="shared" ca="1" si="8"/>
        <v>0</v>
      </c>
      <c r="J57" s="21">
        <f t="shared" ca="1" si="8"/>
        <v>0</v>
      </c>
      <c r="K57" s="22">
        <f t="shared" ca="1" si="5"/>
        <v>1733619.4300000162</v>
      </c>
    </row>
    <row r="58" spans="1:11" ht="12.75" customHeight="1" x14ac:dyDescent="0.3">
      <c r="A58" s="64" t="s">
        <v>250</v>
      </c>
      <c r="B58" s="20">
        <v>2008</v>
      </c>
      <c r="C58" s="65" t="s">
        <v>241</v>
      </c>
      <c r="D58" s="21">
        <f t="shared" ca="1" si="8"/>
        <v>0</v>
      </c>
      <c r="E58" s="21">
        <f t="shared" ca="1" si="8"/>
        <v>66027990.219999999</v>
      </c>
      <c r="F58" s="21">
        <f t="shared" ca="1" si="8"/>
        <v>0</v>
      </c>
      <c r="G58" s="21">
        <f t="shared" ca="1" si="8"/>
        <v>0</v>
      </c>
      <c r="H58" s="21">
        <f t="shared" ca="1" si="8"/>
        <v>0</v>
      </c>
      <c r="I58" s="21">
        <f t="shared" ca="1" si="8"/>
        <v>0</v>
      </c>
      <c r="J58" s="21">
        <f t="shared" ca="1" si="8"/>
        <v>0</v>
      </c>
      <c r="K58" s="22">
        <f t="shared" ref="K58" ca="1" si="9">+SUM(D58:J58)</f>
        <v>66027990.219999999</v>
      </c>
    </row>
    <row r="59" spans="1:11" ht="12.75" customHeight="1" x14ac:dyDescent="0.3">
      <c r="A59" s="64" t="s">
        <v>252</v>
      </c>
      <c r="B59" s="20">
        <v>3001</v>
      </c>
      <c r="C59" s="65" t="s">
        <v>246</v>
      </c>
      <c r="D59" s="21">
        <f t="shared" ca="1" si="8"/>
        <v>0</v>
      </c>
      <c r="E59" s="21">
        <f t="shared" ca="1" si="8"/>
        <v>7529742465.1416473</v>
      </c>
      <c r="F59" s="21">
        <f t="shared" ca="1" si="8"/>
        <v>0</v>
      </c>
      <c r="G59" s="21">
        <f t="shared" ca="1" si="8"/>
        <v>0</v>
      </c>
      <c r="H59" s="21">
        <f t="shared" ca="1" si="8"/>
        <v>0</v>
      </c>
      <c r="I59" s="21">
        <f t="shared" ca="1" si="8"/>
        <v>0</v>
      </c>
      <c r="J59" s="21">
        <f t="shared" ca="1" si="8"/>
        <v>0</v>
      </c>
      <c r="K59" s="22">
        <f t="shared" ref="K59:K72" ca="1" si="10">+SUM(D59:J59)</f>
        <v>7529742465.1416473</v>
      </c>
    </row>
    <row r="60" spans="1:11" ht="12.75" customHeight="1" x14ac:dyDescent="0.3">
      <c r="A60" s="64" t="s">
        <v>254</v>
      </c>
      <c r="B60" s="20">
        <v>3002</v>
      </c>
      <c r="C60" s="65" t="s">
        <v>246</v>
      </c>
      <c r="D60" s="21">
        <f t="shared" ca="1" si="8"/>
        <v>0</v>
      </c>
      <c r="E60" s="21">
        <f t="shared" ca="1" si="8"/>
        <v>-24569.620000000003</v>
      </c>
      <c r="F60" s="21">
        <f t="shared" ca="1" si="8"/>
        <v>0</v>
      </c>
      <c r="G60" s="21">
        <f t="shared" ca="1" si="8"/>
        <v>0</v>
      </c>
      <c r="H60" s="21">
        <f t="shared" ca="1" si="8"/>
        <v>0</v>
      </c>
      <c r="I60" s="21">
        <f t="shared" ca="1" si="8"/>
        <v>0</v>
      </c>
      <c r="J60" s="21">
        <f t="shared" ca="1" si="8"/>
        <v>0</v>
      </c>
      <c r="K60" s="22">
        <f t="shared" ca="1" si="10"/>
        <v>-24569.620000000003</v>
      </c>
    </row>
    <row r="61" spans="1:11" ht="12.75" customHeight="1" x14ac:dyDescent="0.3">
      <c r="A61" s="64" t="s">
        <v>256</v>
      </c>
      <c r="B61" s="20">
        <v>3003</v>
      </c>
      <c r="C61" s="65" t="s">
        <v>246</v>
      </c>
      <c r="D61" s="21">
        <f t="shared" ca="1" si="8"/>
        <v>0</v>
      </c>
      <c r="E61" s="21">
        <f t="shared" ca="1" si="8"/>
        <v>723439552.75999975</v>
      </c>
      <c r="F61" s="21">
        <f t="shared" ca="1" si="8"/>
        <v>0</v>
      </c>
      <c r="G61" s="21">
        <f t="shared" ca="1" si="8"/>
        <v>0</v>
      </c>
      <c r="H61" s="21">
        <f t="shared" ca="1" si="8"/>
        <v>0</v>
      </c>
      <c r="I61" s="21">
        <f t="shared" ca="1" si="8"/>
        <v>0</v>
      </c>
      <c r="J61" s="21">
        <f t="shared" ca="1" si="8"/>
        <v>0</v>
      </c>
      <c r="K61" s="22">
        <f t="shared" ca="1" si="10"/>
        <v>723439552.75999975</v>
      </c>
    </row>
    <row r="62" spans="1:11" ht="12.75" customHeight="1" x14ac:dyDescent="0.3">
      <c r="A62" s="64" t="s">
        <v>258</v>
      </c>
      <c r="B62" s="20">
        <v>3004</v>
      </c>
      <c r="C62" s="65" t="s">
        <v>246</v>
      </c>
      <c r="D62" s="21">
        <f t="shared" ca="1" si="8"/>
        <v>16648851.399999999</v>
      </c>
      <c r="E62" s="21">
        <f t="shared" ca="1" si="8"/>
        <v>85569001.339999959</v>
      </c>
      <c r="F62" s="21">
        <f t="shared" ca="1" si="8"/>
        <v>0</v>
      </c>
      <c r="G62" s="21">
        <f t="shared" ca="1" si="8"/>
        <v>0</v>
      </c>
      <c r="H62" s="21">
        <f t="shared" ca="1" si="8"/>
        <v>0</v>
      </c>
      <c r="I62" s="21">
        <f t="shared" ca="1" si="8"/>
        <v>0</v>
      </c>
      <c r="J62" s="21">
        <f t="shared" ca="1" si="8"/>
        <v>0</v>
      </c>
      <c r="K62" s="22">
        <f t="shared" ca="1" si="10"/>
        <v>102217852.73999995</v>
      </c>
    </row>
    <row r="63" spans="1:11" ht="12.75" customHeight="1" x14ac:dyDescent="0.3">
      <c r="A63" s="64" t="s">
        <v>260</v>
      </c>
      <c r="B63" s="20">
        <v>3005</v>
      </c>
      <c r="C63" s="65" t="s">
        <v>246</v>
      </c>
      <c r="D63" s="21">
        <f t="shared" ca="1" si="8"/>
        <v>0</v>
      </c>
      <c r="E63" s="21">
        <f t="shared" ca="1" si="8"/>
        <v>2989278.74000001</v>
      </c>
      <c r="F63" s="21">
        <f t="shared" ca="1" si="8"/>
        <v>0</v>
      </c>
      <c r="G63" s="21">
        <f t="shared" ca="1" si="8"/>
        <v>0</v>
      </c>
      <c r="H63" s="21">
        <f t="shared" ca="1" si="8"/>
        <v>0</v>
      </c>
      <c r="I63" s="21">
        <f t="shared" ca="1" si="8"/>
        <v>0</v>
      </c>
      <c r="J63" s="21">
        <f t="shared" ca="1" si="8"/>
        <v>0</v>
      </c>
      <c r="K63" s="22">
        <f t="shared" ca="1" si="10"/>
        <v>2989278.74000001</v>
      </c>
    </row>
    <row r="64" spans="1:11" ht="12.75" customHeight="1" x14ac:dyDescent="0.3">
      <c r="A64" s="64" t="s">
        <v>262</v>
      </c>
      <c r="B64" s="20">
        <v>3006</v>
      </c>
      <c r="C64" s="65" t="s">
        <v>246</v>
      </c>
      <c r="D64" s="21">
        <f t="shared" ca="1" si="8"/>
        <v>0</v>
      </c>
      <c r="E64" s="21">
        <f t="shared" ca="1" si="8"/>
        <v>3510237853.7182541</v>
      </c>
      <c r="F64" s="21">
        <f t="shared" ca="1" si="8"/>
        <v>0</v>
      </c>
      <c r="G64" s="21">
        <f t="shared" ca="1" si="8"/>
        <v>0</v>
      </c>
      <c r="H64" s="21">
        <f t="shared" ca="1" si="8"/>
        <v>0</v>
      </c>
      <c r="I64" s="21">
        <f t="shared" ca="1" si="8"/>
        <v>0</v>
      </c>
      <c r="J64" s="21">
        <f t="shared" ca="1" si="8"/>
        <v>0</v>
      </c>
      <c r="K64" s="22">
        <f t="shared" ca="1" si="10"/>
        <v>3510237853.7182541</v>
      </c>
    </row>
    <row r="65" spans="1:11" ht="12.75" customHeight="1" x14ac:dyDescent="0.3">
      <c r="A65" s="64" t="s">
        <v>264</v>
      </c>
      <c r="B65" s="20">
        <v>3007</v>
      </c>
      <c r="C65" s="65" t="s">
        <v>246</v>
      </c>
      <c r="D65" s="21">
        <f t="shared" ca="1" si="8"/>
        <v>0</v>
      </c>
      <c r="E65" s="21">
        <f t="shared" ca="1" si="8"/>
        <v>23770481.57</v>
      </c>
      <c r="F65" s="21">
        <f t="shared" ca="1" si="8"/>
        <v>0</v>
      </c>
      <c r="G65" s="21">
        <f t="shared" ca="1" si="8"/>
        <v>0</v>
      </c>
      <c r="H65" s="21">
        <f t="shared" ca="1" si="8"/>
        <v>0</v>
      </c>
      <c r="I65" s="21">
        <f t="shared" ca="1" si="8"/>
        <v>0</v>
      </c>
      <c r="J65" s="21">
        <f t="shared" ca="1" si="8"/>
        <v>0</v>
      </c>
      <c r="K65" s="22">
        <f t="shared" ca="1" si="10"/>
        <v>23770481.57</v>
      </c>
    </row>
    <row r="66" spans="1:11" ht="12.75" customHeight="1" x14ac:dyDescent="0.3">
      <c r="A66" s="64" t="s">
        <v>266</v>
      </c>
      <c r="B66" s="20">
        <v>3008</v>
      </c>
      <c r="C66" s="65" t="s">
        <v>246</v>
      </c>
      <c r="D66" s="21">
        <f t="shared" ca="1" si="8"/>
        <v>0</v>
      </c>
      <c r="E66" s="21">
        <f t="shared" ca="1" si="8"/>
        <v>2815637.67</v>
      </c>
      <c r="F66" s="21">
        <f t="shared" ca="1" si="8"/>
        <v>0</v>
      </c>
      <c r="G66" s="21">
        <f t="shared" ca="1" si="8"/>
        <v>0</v>
      </c>
      <c r="H66" s="21">
        <f t="shared" ca="1" si="8"/>
        <v>0</v>
      </c>
      <c r="I66" s="21">
        <f t="shared" ca="1" si="8"/>
        <v>0</v>
      </c>
      <c r="J66" s="21">
        <f t="shared" ca="1" si="8"/>
        <v>0</v>
      </c>
      <c r="K66" s="22">
        <f t="shared" ca="1" si="10"/>
        <v>2815637.67</v>
      </c>
    </row>
    <row r="67" spans="1:11" ht="12.75" customHeight="1" x14ac:dyDescent="0.3">
      <c r="A67" s="64" t="s">
        <v>268</v>
      </c>
      <c r="B67" s="20">
        <v>3009</v>
      </c>
      <c r="C67" s="65" t="s">
        <v>246</v>
      </c>
      <c r="D67" s="21">
        <f t="shared" ca="1" si="8"/>
        <v>0</v>
      </c>
      <c r="E67" s="21">
        <f t="shared" ca="1" si="8"/>
        <v>170927703.58000001</v>
      </c>
      <c r="F67" s="21">
        <f t="shared" ca="1" si="8"/>
        <v>0</v>
      </c>
      <c r="G67" s="21">
        <f t="shared" ca="1" si="8"/>
        <v>0</v>
      </c>
      <c r="H67" s="21">
        <f t="shared" ca="1" si="8"/>
        <v>0</v>
      </c>
      <c r="I67" s="21">
        <f t="shared" ca="1" si="8"/>
        <v>0</v>
      </c>
      <c r="J67" s="21">
        <f t="shared" ca="1" si="8"/>
        <v>0</v>
      </c>
      <c r="K67" s="22">
        <f t="shared" ca="1" si="10"/>
        <v>170927703.58000001</v>
      </c>
    </row>
    <row r="68" spans="1:11" ht="12.75" customHeight="1" x14ac:dyDescent="0.3">
      <c r="A68" s="64" t="s">
        <v>270</v>
      </c>
      <c r="B68" s="20">
        <v>3011</v>
      </c>
      <c r="C68" s="65" t="s">
        <v>246</v>
      </c>
      <c r="D68" s="21">
        <f t="shared" ca="1" si="8"/>
        <v>0</v>
      </c>
      <c r="E68" s="21">
        <f t="shared" ca="1" si="8"/>
        <v>23120849.494323</v>
      </c>
      <c r="F68" s="21">
        <f t="shared" ca="1" si="8"/>
        <v>0</v>
      </c>
      <c r="G68" s="21">
        <f t="shared" ca="1" si="8"/>
        <v>0</v>
      </c>
      <c r="H68" s="21">
        <f t="shared" ca="1" si="8"/>
        <v>0</v>
      </c>
      <c r="I68" s="21">
        <f t="shared" ca="1" si="8"/>
        <v>0</v>
      </c>
      <c r="J68" s="21">
        <f t="shared" ca="1" si="8"/>
        <v>0</v>
      </c>
      <c r="K68" s="22">
        <f t="shared" ca="1" si="10"/>
        <v>23120849.494323</v>
      </c>
    </row>
    <row r="69" spans="1:11" ht="12.75" customHeight="1" x14ac:dyDescent="0.3">
      <c r="A69" s="64" t="s">
        <v>272</v>
      </c>
      <c r="B69" s="20">
        <v>3012</v>
      </c>
      <c r="C69" s="65" t="s">
        <v>246</v>
      </c>
      <c r="D69" s="21">
        <f t="shared" ca="1" si="8"/>
        <v>0</v>
      </c>
      <c r="E69" s="21">
        <f t="shared" ca="1" si="8"/>
        <v>118419013.68999998</v>
      </c>
      <c r="F69" s="21">
        <f t="shared" ca="1" si="8"/>
        <v>0</v>
      </c>
      <c r="G69" s="21">
        <f t="shared" ca="1" si="8"/>
        <v>0</v>
      </c>
      <c r="H69" s="21">
        <f t="shared" ca="1" si="8"/>
        <v>0</v>
      </c>
      <c r="I69" s="21">
        <f t="shared" ca="1" si="8"/>
        <v>0</v>
      </c>
      <c r="J69" s="21">
        <f t="shared" ca="1" si="8"/>
        <v>0</v>
      </c>
      <c r="K69" s="22">
        <f t="shared" ca="1" si="10"/>
        <v>118419013.68999998</v>
      </c>
    </row>
    <row r="70" spans="1:11" ht="12.75" customHeight="1" x14ac:dyDescent="0.3">
      <c r="A70" s="64" t="s">
        <v>274</v>
      </c>
      <c r="B70" s="20">
        <v>3016</v>
      </c>
      <c r="C70" s="65" t="s">
        <v>246</v>
      </c>
      <c r="D70" s="21">
        <f t="shared" ca="1" si="8"/>
        <v>0</v>
      </c>
      <c r="E70" s="21">
        <f t="shared" ca="1" si="8"/>
        <v>18730061.4100044</v>
      </c>
      <c r="F70" s="21">
        <f t="shared" ca="1" si="8"/>
        <v>0</v>
      </c>
      <c r="G70" s="21">
        <f t="shared" ca="1" si="8"/>
        <v>0</v>
      </c>
      <c r="H70" s="21">
        <f t="shared" ca="1" si="8"/>
        <v>0</v>
      </c>
      <c r="I70" s="21">
        <f t="shared" ca="1" si="8"/>
        <v>0</v>
      </c>
      <c r="J70" s="21">
        <f t="shared" ca="1" si="8"/>
        <v>0</v>
      </c>
      <c r="K70" s="22">
        <f t="shared" ca="1" si="10"/>
        <v>18730061.4100044</v>
      </c>
    </row>
    <row r="71" spans="1:11" ht="12.75" customHeight="1" x14ac:dyDescent="0.3">
      <c r="A71" s="64" t="s">
        <v>276</v>
      </c>
      <c r="B71" s="20">
        <v>3017</v>
      </c>
      <c r="C71" s="65" t="s">
        <v>246</v>
      </c>
      <c r="D71" s="21">
        <f t="shared" ref="D71:J72" ca="1" si="11">IFERROR(INDIRECT("'"&amp;$B$2&amp;"'!"&amp;ADDRESS(MATCH($B71,INDIRECT("'"&amp;$B$2&amp;"'!$B$1:$B$1095"),0),MATCH(D$5,INDIRECT("'"&amp;$B$2&amp;"'!5:5"),0))),0)</f>
        <v>0</v>
      </c>
      <c r="E71" s="21">
        <f t="shared" ca="1" si="11"/>
        <v>42092502.05999998</v>
      </c>
      <c r="F71" s="21">
        <f t="shared" ca="1" si="11"/>
        <v>0</v>
      </c>
      <c r="G71" s="21">
        <f t="shared" ca="1" si="11"/>
        <v>0</v>
      </c>
      <c r="H71" s="21">
        <f t="shared" ca="1" si="11"/>
        <v>0</v>
      </c>
      <c r="I71" s="21">
        <f t="shared" ca="1" si="11"/>
        <v>0</v>
      </c>
      <c r="J71" s="21">
        <f t="shared" ca="1" si="11"/>
        <v>0</v>
      </c>
      <c r="K71" s="22">
        <f t="shared" ca="1" si="10"/>
        <v>42092502.05999998</v>
      </c>
    </row>
    <row r="72" spans="1:11" ht="13.8" x14ac:dyDescent="0.3">
      <c r="A72" s="64" t="s">
        <v>278</v>
      </c>
      <c r="B72" s="20">
        <v>3018</v>
      </c>
      <c r="C72" s="65" t="s">
        <v>246</v>
      </c>
      <c r="D72" s="21">
        <f t="shared" ca="1" si="11"/>
        <v>0</v>
      </c>
      <c r="E72" s="21">
        <f t="shared" ca="1" si="11"/>
        <v>296042184.66999954</v>
      </c>
      <c r="F72" s="21">
        <f t="shared" ca="1" si="11"/>
        <v>0</v>
      </c>
      <c r="G72" s="21">
        <f t="shared" ca="1" si="11"/>
        <v>0</v>
      </c>
      <c r="H72" s="21">
        <f t="shared" ca="1" si="11"/>
        <v>0</v>
      </c>
      <c r="I72" s="21">
        <f t="shared" ca="1" si="11"/>
        <v>0</v>
      </c>
      <c r="J72" s="21">
        <f t="shared" ca="1" si="11"/>
        <v>0</v>
      </c>
      <c r="K72" s="22">
        <f t="shared" ca="1" si="10"/>
        <v>296042184.66999954</v>
      </c>
    </row>
    <row r="73" spans="1:11" ht="13.8" x14ac:dyDescent="0.3">
      <c r="A73" s="66" t="s">
        <v>280</v>
      </c>
      <c r="B73" s="55">
        <v>9000</v>
      </c>
      <c r="C73" s="65" t="s">
        <v>281</v>
      </c>
      <c r="D73" s="56">
        <f t="shared" ref="D73:K73" ca="1" si="12">SUMIF($C$7:$C$72,"HD",D$7:D$72)</f>
        <v>0</v>
      </c>
      <c r="E73" s="56">
        <f t="shared" ca="1" si="12"/>
        <v>0</v>
      </c>
      <c r="F73" s="56">
        <f t="shared" ca="1" si="12"/>
        <v>0</v>
      </c>
      <c r="G73" s="56">
        <f t="shared" ca="1" si="12"/>
        <v>0</v>
      </c>
      <c r="H73" s="56">
        <f t="shared" ca="1" si="12"/>
        <v>0</v>
      </c>
      <c r="I73" s="56">
        <f t="shared" ca="1" si="12"/>
        <v>0</v>
      </c>
      <c r="J73" s="56">
        <f t="shared" ca="1" si="12"/>
        <v>0</v>
      </c>
      <c r="K73" s="56">
        <f t="shared" ca="1" si="12"/>
        <v>0</v>
      </c>
    </row>
    <row r="74" spans="1:11" ht="13.8" x14ac:dyDescent="0.3">
      <c r="A74" s="66" t="s">
        <v>283</v>
      </c>
      <c r="B74" s="55">
        <v>9001</v>
      </c>
      <c r="C74" s="65" t="s">
        <v>284</v>
      </c>
      <c r="D74" s="56">
        <f t="shared" ref="D74:K74" ca="1" si="13">SUMIF($C$7:$C$72,"H",D$7:D$72)+SUMIF($C$7:$C$72,"E",D$7:D$72)</f>
        <v>16648851.399999999</v>
      </c>
      <c r="E74" s="56">
        <f t="shared" ca="1" si="13"/>
        <v>14644417696.114521</v>
      </c>
      <c r="F74" s="56">
        <f t="shared" ca="1" si="13"/>
        <v>0</v>
      </c>
      <c r="G74" s="56">
        <f t="shared" ca="1" si="13"/>
        <v>0</v>
      </c>
      <c r="H74" s="56">
        <f t="shared" ca="1" si="13"/>
        <v>0</v>
      </c>
      <c r="I74" s="56">
        <f t="shared" ca="1" si="13"/>
        <v>0</v>
      </c>
      <c r="J74" s="56">
        <f t="shared" ca="1" si="13"/>
        <v>0</v>
      </c>
      <c r="K74" s="56">
        <f t="shared" ca="1" si="13"/>
        <v>14661066547.514521</v>
      </c>
    </row>
    <row r="75" spans="1:11" ht="13.8" x14ac:dyDescent="0.3">
      <c r="A75" s="66" t="s">
        <v>286</v>
      </c>
      <c r="B75" s="55">
        <v>9003</v>
      </c>
      <c r="C75" s="65" t="s">
        <v>287</v>
      </c>
      <c r="D75" s="56">
        <f t="shared" ref="D75:J75" ca="1" si="14">D73+D74</f>
        <v>16648851.399999999</v>
      </c>
      <c r="E75" s="56">
        <f t="shared" ca="1" si="14"/>
        <v>14644417696.114521</v>
      </c>
      <c r="F75" s="56">
        <f t="shared" ca="1" si="14"/>
        <v>0</v>
      </c>
      <c r="G75" s="56">
        <f t="shared" ca="1" si="14"/>
        <v>0</v>
      </c>
      <c r="H75" s="56">
        <f t="shared" ca="1" si="14"/>
        <v>0</v>
      </c>
      <c r="I75" s="56">
        <f t="shared" ca="1" si="14"/>
        <v>0</v>
      </c>
      <c r="J75" s="56">
        <f t="shared" ca="1" si="14"/>
        <v>0</v>
      </c>
      <c r="K75" s="56">
        <f ca="1">K73+K74</f>
        <v>14661066547.514521</v>
      </c>
    </row>
  </sheetData>
  <mergeCells count="1">
    <mergeCell ref="E2:G2"/>
  </mergeCells>
  <dataValidations count="1">
    <dataValidation type="list" allowBlank="1" showInputMessage="1" showErrorMessage="1" sqref="B2" xr:uid="{FA9828DA-1CDD-4E56-AB0A-1B248908184A}">
      <formula1>"Merkez,Acente,Banka,Broker,Diğer"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6247-1C3B-408D-8A7C-890488879A25}">
  <dimension ref="A1:DM141"/>
  <sheetViews>
    <sheetView showGridLines="0" zoomScale="80" zoomScaleNormal="80" workbookViewId="0">
      <pane xSplit="3" ySplit="6" topLeftCell="D7" activePane="bottomRight" state="frozen"/>
      <selection activeCell="A23" sqref="A23:XFD23"/>
      <selection pane="topRight" activeCell="A23" sqref="A23:XFD23"/>
      <selection pane="bottomLeft" activeCell="A23" sqref="A23:XFD2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3" width="18.88671875" style="3" customWidth="1"/>
    <col min="114" max="117" width="15.5546875" style="3" customWidth="1"/>
    <col min="118" max="118" width="14.6640625" style="3" customWidth="1"/>
    <col min="119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8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15933698.949999999</v>
      </c>
      <c r="E7" s="21">
        <v>0</v>
      </c>
      <c r="F7" s="21">
        <v>0</v>
      </c>
      <c r="G7" s="21">
        <v>15933698.949999999</v>
      </c>
      <c r="H7" s="21">
        <v>51792.2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9621418.2100000009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7402230.4199999999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2119302.91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708155.34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1412873.29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27565.18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37277036.5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1283472327.1300001</v>
      </c>
      <c r="E8" s="21">
        <v>180417093.99000001</v>
      </c>
      <c r="F8" s="21">
        <v>475991941.05999994</v>
      </c>
      <c r="G8" s="21">
        <v>627063292.08000016</v>
      </c>
      <c r="H8" s="21">
        <v>308416167.04000008</v>
      </c>
      <c r="I8" s="21">
        <v>145360.75999999046</v>
      </c>
      <c r="J8" s="21">
        <v>74800</v>
      </c>
      <c r="K8" s="21">
        <v>0</v>
      </c>
      <c r="L8" s="21">
        <v>0</v>
      </c>
      <c r="M8" s="21">
        <v>0</v>
      </c>
      <c r="N8" s="21">
        <v>0</v>
      </c>
      <c r="O8" s="21">
        <v>84816722.480000019</v>
      </c>
      <c r="P8" s="21">
        <v>0</v>
      </c>
      <c r="Q8" s="21">
        <v>3487483.6100000143</v>
      </c>
      <c r="R8" s="21">
        <v>0</v>
      </c>
      <c r="S8" s="21">
        <v>0</v>
      </c>
      <c r="T8" s="21">
        <v>417771489.52999926</v>
      </c>
      <c r="U8" s="21">
        <v>0</v>
      </c>
      <c r="V8" s="21">
        <v>11719300.439999938</v>
      </c>
      <c r="W8" s="21">
        <v>239055021.83000016</v>
      </c>
      <c r="X8" s="21">
        <v>5596</v>
      </c>
      <c r="Y8" s="21">
        <v>3153375.6400000006</v>
      </c>
      <c r="Z8" s="21">
        <v>131485744.84999999</v>
      </c>
      <c r="AA8" s="21">
        <v>2967.519999999553</v>
      </c>
      <c r="AB8" s="21">
        <v>0</v>
      </c>
      <c r="AC8" s="21">
        <v>225082.11999999732</v>
      </c>
      <c r="AD8" s="21">
        <v>2477234.3199999928</v>
      </c>
      <c r="AE8" s="21">
        <v>0</v>
      </c>
      <c r="AF8" s="21">
        <v>989493.96999999881</v>
      </c>
      <c r="AG8" s="21">
        <v>0</v>
      </c>
      <c r="AH8" s="21">
        <v>1160740.7199999988</v>
      </c>
      <c r="AI8" s="21">
        <v>0</v>
      </c>
      <c r="AJ8" s="21">
        <v>0</v>
      </c>
      <c r="AK8" s="21">
        <v>4630.5300000001444</v>
      </c>
      <c r="AL8" s="21">
        <v>0</v>
      </c>
      <c r="AM8" s="21">
        <v>38574271.280000001</v>
      </c>
      <c r="AN8" s="21">
        <v>0</v>
      </c>
      <c r="AO8" s="21">
        <v>0</v>
      </c>
      <c r="AP8" s="21">
        <v>233083.62000000104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3967753.0300000012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-248566.60999999568</v>
      </c>
      <c r="BN8" s="21">
        <v>47350.919999999925</v>
      </c>
      <c r="BO8" s="21">
        <v>0</v>
      </c>
      <c r="BP8" s="21">
        <v>1985064917.5699999</v>
      </c>
      <c r="BQ8" s="21">
        <v>546769.49000000022</v>
      </c>
      <c r="BR8" s="21">
        <v>96882311.389999777</v>
      </c>
      <c r="BS8" s="21">
        <v>30672248.330000013</v>
      </c>
      <c r="BT8" s="21">
        <v>0</v>
      </c>
      <c r="BU8" s="21">
        <v>0</v>
      </c>
      <c r="BV8" s="21">
        <v>996536.79999999702</v>
      </c>
      <c r="BW8" s="21">
        <v>0</v>
      </c>
      <c r="BX8" s="21">
        <v>4024.3700000000026</v>
      </c>
      <c r="BY8" s="21">
        <v>0</v>
      </c>
      <c r="BZ8" s="21">
        <v>0</v>
      </c>
      <c r="CA8" s="21">
        <v>-144836.79000000004</v>
      </c>
      <c r="CB8" s="21">
        <v>-2810139.0999999642</v>
      </c>
      <c r="CC8" s="21">
        <v>-540.80999999999995</v>
      </c>
      <c r="CD8" s="21">
        <v>2077213.12</v>
      </c>
      <c r="CE8" s="21">
        <v>48297.139999999898</v>
      </c>
      <c r="CF8" s="21">
        <v>0</v>
      </c>
      <c r="CG8" s="21">
        <v>-18254.070000000065</v>
      </c>
      <c r="CH8" s="21">
        <v>278031.49</v>
      </c>
      <c r="CI8" s="21">
        <v>0</v>
      </c>
      <c r="CJ8" s="22">
        <v>1392952188.7599988</v>
      </c>
      <c r="CK8" s="21">
        <v>0</v>
      </c>
      <c r="CL8" s="21">
        <v>0</v>
      </c>
      <c r="CM8" s="22">
        <v>132277151.83</v>
      </c>
      <c r="CN8" s="21">
        <v>0</v>
      </c>
      <c r="CO8" s="21">
        <v>132277151.83</v>
      </c>
      <c r="CP8" s="22">
        <v>1260675036.9299989</v>
      </c>
      <c r="CQ8" s="21">
        <v>16902718.579999998</v>
      </c>
      <c r="CR8" s="21">
        <v>1243772318.349999</v>
      </c>
      <c r="CS8" s="21">
        <v>4938.01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6037591136.4299965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335614557.86800003</v>
      </c>
      <c r="E9" s="21">
        <v>1599520.3000000003</v>
      </c>
      <c r="F9" s="21">
        <v>167961655.83800003</v>
      </c>
      <c r="G9" s="21">
        <v>166053381.72999999</v>
      </c>
      <c r="H9" s="21">
        <v>141676997.09000009</v>
      </c>
      <c r="I9" s="21">
        <v>993519.4600000002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59184794.059999995</v>
      </c>
      <c r="P9" s="21">
        <v>0</v>
      </c>
      <c r="Q9" s="21">
        <v>13191242.93</v>
      </c>
      <c r="R9" s="21">
        <v>0</v>
      </c>
      <c r="S9" s="21">
        <v>0</v>
      </c>
      <c r="T9" s="21">
        <v>553656813.64999986</v>
      </c>
      <c r="U9" s="21">
        <v>74452545.030000001</v>
      </c>
      <c r="V9" s="21">
        <v>824661.84</v>
      </c>
      <c r="W9" s="21">
        <v>4179920.42</v>
      </c>
      <c r="X9" s="21">
        <v>0</v>
      </c>
      <c r="Y9" s="21">
        <v>562162.81999999995</v>
      </c>
      <c r="Z9" s="21">
        <v>43696223.649999902</v>
      </c>
      <c r="AA9" s="21">
        <v>0</v>
      </c>
      <c r="AB9" s="21">
        <v>0</v>
      </c>
      <c r="AC9" s="21">
        <v>174543.49</v>
      </c>
      <c r="AD9" s="21">
        <v>256120.67000000013</v>
      </c>
      <c r="AE9" s="21">
        <v>0</v>
      </c>
      <c r="AF9" s="21">
        <v>22408.309999999998</v>
      </c>
      <c r="AG9" s="21">
        <v>0</v>
      </c>
      <c r="AH9" s="21">
        <v>951003.05</v>
      </c>
      <c r="AI9" s="21">
        <v>0</v>
      </c>
      <c r="AJ9" s="21">
        <v>6099762.1899999995</v>
      </c>
      <c r="AK9" s="21">
        <v>0</v>
      </c>
      <c r="AL9" s="21">
        <v>0</v>
      </c>
      <c r="AM9" s="21">
        <v>74275463.590000004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3930382.9500000007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1923.8999999999999</v>
      </c>
      <c r="BO9" s="21">
        <v>0</v>
      </c>
      <c r="BP9" s="21">
        <v>27497717.620000001</v>
      </c>
      <c r="BQ9" s="21">
        <v>95052096.48999998</v>
      </c>
      <c r="BR9" s="21">
        <v>18780807.750000004</v>
      </c>
      <c r="BS9" s="21">
        <v>12371984.120000001</v>
      </c>
      <c r="BT9" s="21">
        <v>0</v>
      </c>
      <c r="BU9" s="21">
        <v>0</v>
      </c>
      <c r="BV9" s="21">
        <v>19566394.579999998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-7.44</v>
      </c>
      <c r="CC9" s="21">
        <v>0</v>
      </c>
      <c r="CD9" s="21">
        <v>17.100000000000001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1774922247.6900001</v>
      </c>
      <c r="CK9" s="21">
        <v>0</v>
      </c>
      <c r="CL9" s="21">
        <v>91967.360000000001</v>
      </c>
      <c r="CM9" s="22">
        <v>515095593.17000037</v>
      </c>
      <c r="CN9" s="21">
        <v>134080685.02000016</v>
      </c>
      <c r="CO9" s="21">
        <v>381014908.15000021</v>
      </c>
      <c r="CP9" s="22">
        <v>1259734687.1599996</v>
      </c>
      <c r="CQ9" s="21">
        <v>209463832.09000009</v>
      </c>
      <c r="CR9" s="21">
        <v>1050270855.0699995</v>
      </c>
      <c r="CS9" s="21">
        <v>1205051.3700000001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3263141356.2479992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1847704283.8300002</v>
      </c>
      <c r="E10" s="21">
        <v>299678641.15253597</v>
      </c>
      <c r="F10" s="21">
        <v>686412222.6628114</v>
      </c>
      <c r="G10" s="21">
        <v>861613420.01465273</v>
      </c>
      <c r="H10" s="21">
        <v>2969089.81</v>
      </c>
      <c r="I10" s="21">
        <v>17421130.690000001</v>
      </c>
      <c r="J10" s="21">
        <v>0</v>
      </c>
      <c r="K10" s="21">
        <v>20950533.780000001</v>
      </c>
      <c r="L10" s="21">
        <v>0</v>
      </c>
      <c r="M10" s="21">
        <v>0</v>
      </c>
      <c r="N10" s="21">
        <v>0</v>
      </c>
      <c r="O10" s="21">
        <v>183658683.25999999</v>
      </c>
      <c r="P10" s="21">
        <v>0</v>
      </c>
      <c r="Q10" s="21">
        <v>226884508.54999998</v>
      </c>
      <c r="R10" s="21">
        <v>0</v>
      </c>
      <c r="S10" s="21">
        <v>0</v>
      </c>
      <c r="T10" s="21">
        <v>672231687.10000002</v>
      </c>
      <c r="U10" s="21">
        <v>0</v>
      </c>
      <c r="V10" s="21">
        <v>389012239.13000304</v>
      </c>
      <c r="W10" s="21">
        <v>127521892.94999999</v>
      </c>
      <c r="X10" s="21">
        <v>0</v>
      </c>
      <c r="Y10" s="21">
        <v>21649900.57</v>
      </c>
      <c r="Z10" s="21">
        <v>278845686.33000702</v>
      </c>
      <c r="AA10" s="21">
        <v>0</v>
      </c>
      <c r="AB10" s="21">
        <v>0</v>
      </c>
      <c r="AC10" s="21">
        <v>207287.25000000015</v>
      </c>
      <c r="AD10" s="21">
        <v>2677278.6000000397</v>
      </c>
      <c r="AE10" s="21">
        <v>0</v>
      </c>
      <c r="AF10" s="21">
        <v>1219986.1399999999</v>
      </c>
      <c r="AG10" s="21">
        <v>120572880.77</v>
      </c>
      <c r="AH10" s="21">
        <v>40862190.259999998</v>
      </c>
      <c r="AI10" s="21">
        <v>3765140</v>
      </c>
      <c r="AJ10" s="21">
        <v>20723734.75</v>
      </c>
      <c r="AK10" s="21">
        <v>103815.84</v>
      </c>
      <c r="AL10" s="21">
        <v>0</v>
      </c>
      <c r="AM10" s="21">
        <v>48485356.829999998</v>
      </c>
      <c r="AN10" s="21">
        <v>0</v>
      </c>
      <c r="AO10" s="21">
        <v>0</v>
      </c>
      <c r="AP10" s="21">
        <v>68999.28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50218195.689999692</v>
      </c>
      <c r="BE10" s="21">
        <v>0</v>
      </c>
      <c r="BF10" s="21">
        <v>0</v>
      </c>
      <c r="BG10" s="21">
        <v>0</v>
      </c>
      <c r="BH10" s="21">
        <v>0</v>
      </c>
      <c r="BI10" s="21">
        <v>70855226.290000007</v>
      </c>
      <c r="BJ10" s="21">
        <v>0</v>
      </c>
      <c r="BK10" s="21">
        <v>0</v>
      </c>
      <c r="BL10" s="21">
        <v>0</v>
      </c>
      <c r="BM10" s="21">
        <v>74598821.939999998</v>
      </c>
      <c r="BN10" s="21">
        <v>5713972.7999999998</v>
      </c>
      <c r="BO10" s="21">
        <v>0</v>
      </c>
      <c r="BP10" s="21">
        <v>8303677.7100000009</v>
      </c>
      <c r="BQ10" s="21">
        <v>2976784.51</v>
      </c>
      <c r="BR10" s="21">
        <v>70940075.560000002</v>
      </c>
      <c r="BS10" s="21">
        <v>5815497.4099999983</v>
      </c>
      <c r="BT10" s="21">
        <v>0</v>
      </c>
      <c r="BU10" s="21">
        <v>0</v>
      </c>
      <c r="BV10" s="21">
        <v>86046.44</v>
      </c>
      <c r="BW10" s="21">
        <v>0</v>
      </c>
      <c r="BX10" s="21">
        <v>2082211.08</v>
      </c>
      <c r="BY10" s="21">
        <v>0</v>
      </c>
      <c r="BZ10" s="21">
        <v>50742118.039999999</v>
      </c>
      <c r="CA10" s="21">
        <v>24664995.640000001</v>
      </c>
      <c r="CB10" s="21">
        <v>824978473.59000003</v>
      </c>
      <c r="CC10" s="21">
        <v>5235601.21</v>
      </c>
      <c r="CD10" s="21">
        <v>194823033.59</v>
      </c>
      <c r="CE10" s="21">
        <v>936599.63999999897</v>
      </c>
      <c r="CF10" s="21">
        <v>0</v>
      </c>
      <c r="CG10" s="21">
        <v>4405032.92</v>
      </c>
      <c r="CH10" s="21">
        <v>34121700.280000001</v>
      </c>
      <c r="CI10" s="21">
        <v>3957.14</v>
      </c>
      <c r="CJ10" s="22">
        <v>187820691.75127298</v>
      </c>
      <c r="CK10" s="21">
        <v>41286</v>
      </c>
      <c r="CL10" s="21">
        <v>0</v>
      </c>
      <c r="CM10" s="22">
        <v>57220387.409983687</v>
      </c>
      <c r="CN10" s="21">
        <v>33650761.161476813</v>
      </c>
      <c r="CO10" s="21">
        <v>23569626.248506874</v>
      </c>
      <c r="CP10" s="22">
        <v>130559018.3412893</v>
      </c>
      <c r="CQ10" s="21">
        <v>33565415.27064465</v>
      </c>
      <c r="CR10" s="21">
        <v>96993603.070644647</v>
      </c>
      <c r="CS10" s="21">
        <v>4467446.47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5651326465.4212847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1866362.5500000003</v>
      </c>
      <c r="E11" s="21">
        <v>126050.77</v>
      </c>
      <c r="F11" s="21">
        <v>2408247.2200000002</v>
      </c>
      <c r="G11" s="21">
        <v>-667935.43999999994</v>
      </c>
      <c r="H11" s="21">
        <v>0</v>
      </c>
      <c r="I11" s="21">
        <v>1574444.93</v>
      </c>
      <c r="J11" s="21">
        <v>0</v>
      </c>
      <c r="K11" s="21">
        <v>159821.34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401170346.17000002</v>
      </c>
      <c r="U11" s="21">
        <v>16045.93</v>
      </c>
      <c r="V11" s="21">
        <v>4065546.4</v>
      </c>
      <c r="W11" s="21">
        <v>54282808.890000001</v>
      </c>
      <c r="X11" s="21">
        <v>0</v>
      </c>
      <c r="Y11" s="21">
        <v>116809.49</v>
      </c>
      <c r="Z11" s="21">
        <v>6766440.6100000003</v>
      </c>
      <c r="AA11" s="21">
        <v>502</v>
      </c>
      <c r="AB11" s="21">
        <v>0</v>
      </c>
      <c r="AC11" s="21">
        <v>0</v>
      </c>
      <c r="AD11" s="21">
        <v>2790.31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1634133.27</v>
      </c>
      <c r="AK11" s="21">
        <v>0</v>
      </c>
      <c r="AL11" s="21">
        <v>0</v>
      </c>
      <c r="AM11" s="21">
        <v>7824.5</v>
      </c>
      <c r="AN11" s="21">
        <v>0</v>
      </c>
      <c r="AO11" s="21">
        <v>0</v>
      </c>
      <c r="AP11" s="21">
        <v>1670.88</v>
      </c>
      <c r="AQ11" s="21">
        <v>0</v>
      </c>
      <c r="AR11" s="21">
        <v>0</v>
      </c>
      <c r="AS11" s="21">
        <v>0</v>
      </c>
      <c r="AT11" s="21">
        <v>8378166.3899999997</v>
      </c>
      <c r="AU11" s="21">
        <v>3904.53</v>
      </c>
      <c r="AV11" s="21">
        <v>12417.31</v>
      </c>
      <c r="AW11" s="21">
        <v>0</v>
      </c>
      <c r="AX11" s="21">
        <v>9535.36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474214.76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1643.58</v>
      </c>
      <c r="BM11" s="21">
        <v>0</v>
      </c>
      <c r="BN11" s="21">
        <v>11552871.619999999</v>
      </c>
      <c r="BO11" s="21">
        <v>0</v>
      </c>
      <c r="BP11" s="21">
        <v>785166.07</v>
      </c>
      <c r="BQ11" s="21">
        <v>0</v>
      </c>
      <c r="BR11" s="21">
        <v>10.220000000000001</v>
      </c>
      <c r="BS11" s="21">
        <v>126064.47</v>
      </c>
      <c r="BT11" s="21">
        <v>0</v>
      </c>
      <c r="BU11" s="21">
        <v>0</v>
      </c>
      <c r="BV11" s="21">
        <v>0</v>
      </c>
      <c r="BW11" s="21">
        <v>0</v>
      </c>
      <c r="BX11" s="21">
        <v>958883.7</v>
      </c>
      <c r="BY11" s="21">
        <v>0</v>
      </c>
      <c r="BZ11" s="21">
        <v>0</v>
      </c>
      <c r="CA11" s="21">
        <v>9073687.9299999997</v>
      </c>
      <c r="CB11" s="21">
        <v>296849564.55000001</v>
      </c>
      <c r="CC11" s="21">
        <v>1386397.24</v>
      </c>
      <c r="CD11" s="21">
        <v>84359877.689999998</v>
      </c>
      <c r="CE11" s="21">
        <v>0</v>
      </c>
      <c r="CF11" s="21">
        <v>0</v>
      </c>
      <c r="CG11" s="21">
        <v>2024598</v>
      </c>
      <c r="CH11" s="21">
        <v>15333773.619999999</v>
      </c>
      <c r="CI11" s="21">
        <v>0</v>
      </c>
      <c r="CJ11" s="22">
        <v>20623754.02</v>
      </c>
      <c r="CK11" s="21">
        <v>0</v>
      </c>
      <c r="CL11" s="21">
        <v>0</v>
      </c>
      <c r="CM11" s="22">
        <v>20749022.940000001</v>
      </c>
      <c r="CN11" s="21">
        <v>0</v>
      </c>
      <c r="CO11" s="21">
        <v>20749022.940000001</v>
      </c>
      <c r="CP11" s="22">
        <v>-125268.92</v>
      </c>
      <c r="CQ11" s="21">
        <v>0</v>
      </c>
      <c r="CR11" s="21">
        <v>-125268.92</v>
      </c>
      <c r="CS11" s="21">
        <v>71233.16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923691311.49000001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81783261.270247772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81783261.270247772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130997395.34</v>
      </c>
      <c r="E13" s="21">
        <v>148048.32000000001</v>
      </c>
      <c r="F13" s="21">
        <v>66370353.600000001</v>
      </c>
      <c r="G13" s="21">
        <v>64478993.420000002</v>
      </c>
      <c r="H13" s="21">
        <v>9855246.9199999999</v>
      </c>
      <c r="I13" s="21">
        <v>79386.87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2472535.65</v>
      </c>
      <c r="P13" s="21">
        <v>0</v>
      </c>
      <c r="Q13" s="21">
        <v>467443.01</v>
      </c>
      <c r="R13" s="21">
        <v>0</v>
      </c>
      <c r="S13" s="21">
        <v>0</v>
      </c>
      <c r="T13" s="21">
        <v>459305378.59999996</v>
      </c>
      <c r="U13" s="21">
        <v>6680649.5206359997</v>
      </c>
      <c r="V13" s="21">
        <v>279059.94</v>
      </c>
      <c r="W13" s="21">
        <v>791426.73</v>
      </c>
      <c r="X13" s="21">
        <v>99684</v>
      </c>
      <c r="Y13" s="21">
        <v>5130.6400000000003</v>
      </c>
      <c r="Z13" s="21">
        <v>204461.34</v>
      </c>
      <c r="AA13" s="21">
        <v>0</v>
      </c>
      <c r="AB13" s="21">
        <v>0</v>
      </c>
      <c r="AC13" s="21">
        <v>101078.76</v>
      </c>
      <c r="AD13" s="21">
        <v>49691.7</v>
      </c>
      <c r="AE13" s="21">
        <v>0</v>
      </c>
      <c r="AF13" s="21">
        <v>1401.86</v>
      </c>
      <c r="AG13" s="21">
        <v>165895202.84</v>
      </c>
      <c r="AH13" s="21">
        <v>0</v>
      </c>
      <c r="AI13" s="21">
        <v>0</v>
      </c>
      <c r="AJ13" s="21">
        <v>1517013.67</v>
      </c>
      <c r="AK13" s="21">
        <v>36257.14</v>
      </c>
      <c r="AL13" s="21">
        <v>0</v>
      </c>
      <c r="AM13" s="21">
        <v>0</v>
      </c>
      <c r="AN13" s="21">
        <v>0</v>
      </c>
      <c r="AO13" s="21">
        <v>0</v>
      </c>
      <c r="AP13" s="21">
        <v>0.01</v>
      </c>
      <c r="AQ13" s="21">
        <v>0</v>
      </c>
      <c r="AR13" s="21">
        <v>0</v>
      </c>
      <c r="AS13" s="21">
        <v>0</v>
      </c>
      <c r="AT13" s="21">
        <v>0</v>
      </c>
      <c r="AU13" s="21">
        <v>715470.24</v>
      </c>
      <c r="AV13" s="21">
        <v>628886.22</v>
      </c>
      <c r="AW13" s="21">
        <v>0</v>
      </c>
      <c r="AX13" s="21">
        <v>629119.4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6609.6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8958.49</v>
      </c>
      <c r="BO13" s="21">
        <v>0</v>
      </c>
      <c r="BP13" s="21">
        <v>364273.25</v>
      </c>
      <c r="BQ13" s="21">
        <v>0</v>
      </c>
      <c r="BR13" s="21">
        <v>9377837.3000000007</v>
      </c>
      <c r="BS13" s="21">
        <v>4158720.16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3577129.17</v>
      </c>
      <c r="CK13" s="21">
        <v>0</v>
      </c>
      <c r="CL13" s="21">
        <v>0</v>
      </c>
      <c r="CM13" s="22">
        <v>3563269.83</v>
      </c>
      <c r="CN13" s="21">
        <v>0</v>
      </c>
      <c r="CO13" s="21">
        <v>3563269.83</v>
      </c>
      <c r="CP13" s="22">
        <v>13859.34</v>
      </c>
      <c r="CQ13" s="21">
        <v>13859.34</v>
      </c>
      <c r="CR13" s="21">
        <v>0</v>
      </c>
      <c r="CS13" s="21">
        <v>41012.720000000001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798346461.09063601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2492062071.4100003</v>
      </c>
      <c r="E14" s="21">
        <v>206302.65</v>
      </c>
      <c r="F14" s="21">
        <v>604014463.23756719</v>
      </c>
      <c r="G14" s="21">
        <v>1887841305.5224333</v>
      </c>
      <c r="H14" s="21">
        <v>3198822.96</v>
      </c>
      <c r="I14" s="21">
        <v>3589.91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24051318.16</v>
      </c>
      <c r="P14" s="21">
        <v>0</v>
      </c>
      <c r="Q14" s="21">
        <v>816835.57000000007</v>
      </c>
      <c r="R14" s="21">
        <v>0</v>
      </c>
      <c r="S14" s="21">
        <v>0</v>
      </c>
      <c r="T14" s="21">
        <v>922980151.73000002</v>
      </c>
      <c r="U14" s="21">
        <v>59219516.740000002</v>
      </c>
      <c r="V14" s="21">
        <v>572633.35000000009</v>
      </c>
      <c r="W14" s="21">
        <v>2436160.5999999996</v>
      </c>
      <c r="X14" s="21">
        <v>0</v>
      </c>
      <c r="Y14" s="21">
        <v>4136196.31</v>
      </c>
      <c r="Z14" s="21">
        <v>8784371.8599999975</v>
      </c>
      <c r="AA14" s="21">
        <v>0</v>
      </c>
      <c r="AB14" s="21">
        <v>0</v>
      </c>
      <c r="AC14" s="21">
        <v>25944.44</v>
      </c>
      <c r="AD14" s="21">
        <v>164807.46999999997</v>
      </c>
      <c r="AE14" s="21">
        <v>0</v>
      </c>
      <c r="AF14" s="21">
        <v>16119.01</v>
      </c>
      <c r="AG14" s="21">
        <v>0</v>
      </c>
      <c r="AH14" s="21">
        <v>0</v>
      </c>
      <c r="AI14" s="21">
        <v>0</v>
      </c>
      <c r="AJ14" s="21">
        <v>4229094.07</v>
      </c>
      <c r="AK14" s="21">
        <v>0</v>
      </c>
      <c r="AL14" s="21">
        <v>0</v>
      </c>
      <c r="AM14" s="21">
        <v>908227.01</v>
      </c>
      <c r="AN14" s="21">
        <v>0</v>
      </c>
      <c r="AO14" s="21">
        <v>0</v>
      </c>
      <c r="AP14" s="21">
        <v>4664.5199999999995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138658.03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3747.4799999999996</v>
      </c>
      <c r="BO14" s="21">
        <v>0</v>
      </c>
      <c r="BP14" s="21">
        <v>272178.01</v>
      </c>
      <c r="BQ14" s="21">
        <v>129480.23</v>
      </c>
      <c r="BR14" s="21">
        <v>12240386.550000001</v>
      </c>
      <c r="BS14" s="21">
        <v>1584786.34</v>
      </c>
      <c r="BT14" s="21">
        <v>0</v>
      </c>
      <c r="BU14" s="21">
        <v>0</v>
      </c>
      <c r="BV14" s="21">
        <v>0</v>
      </c>
      <c r="BW14" s="21">
        <v>0</v>
      </c>
      <c r="BX14" s="21">
        <v>1200281.45</v>
      </c>
      <c r="BY14" s="21">
        <v>0</v>
      </c>
      <c r="BZ14" s="21">
        <v>0</v>
      </c>
      <c r="CA14" s="21">
        <v>11281761.279999999</v>
      </c>
      <c r="CB14" s="21">
        <v>369891018.56</v>
      </c>
      <c r="CC14" s="21">
        <v>1733332.61</v>
      </c>
      <c r="CD14" s="21">
        <v>106323764.81999999</v>
      </c>
      <c r="CE14" s="21">
        <v>0</v>
      </c>
      <c r="CF14" s="21">
        <v>0</v>
      </c>
      <c r="CG14" s="21">
        <v>2523141.63</v>
      </c>
      <c r="CH14" s="21">
        <v>19284725.960000001</v>
      </c>
      <c r="CI14" s="21">
        <v>0</v>
      </c>
      <c r="CJ14" s="22">
        <v>446492600.22000378</v>
      </c>
      <c r="CK14" s="21">
        <v>18295.280000686413</v>
      </c>
      <c r="CL14" s="21">
        <v>0</v>
      </c>
      <c r="CM14" s="22">
        <v>74513570.560000107</v>
      </c>
      <c r="CN14" s="21">
        <v>275748</v>
      </c>
      <c r="CO14" s="21">
        <v>74237822.560000107</v>
      </c>
      <c r="CP14" s="22">
        <v>371960734.38000298</v>
      </c>
      <c r="CQ14" s="21">
        <v>12418152.609999999</v>
      </c>
      <c r="CR14" s="21">
        <v>359542581.77000296</v>
      </c>
      <c r="CS14" s="21">
        <v>3472810.1499999901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4500183198.4400053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33124125.16000003</v>
      </c>
      <c r="BQ15" s="21">
        <v>0</v>
      </c>
      <c r="BR15" s="21">
        <v>0</v>
      </c>
      <c r="BS15" s="21">
        <v>3459509921.1150799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128.59047619047618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3492634174.8655558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28730946.919338994</v>
      </c>
      <c r="BJ16" s="21">
        <v>36751431.746249996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65482378.66558899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5062340.6499999985</v>
      </c>
      <c r="E17" s="21">
        <v>23281</v>
      </c>
      <c r="F17" s="21">
        <v>21812635.969999999</v>
      </c>
      <c r="G17" s="21">
        <v>-16773576.32</v>
      </c>
      <c r="H17" s="21">
        <v>15945606.970000001</v>
      </c>
      <c r="I17" s="21">
        <v>35364.589999999997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22392045.859999999</v>
      </c>
      <c r="P17" s="21">
        <v>0</v>
      </c>
      <c r="Q17" s="21">
        <v>1514168</v>
      </c>
      <c r="R17" s="21">
        <v>0</v>
      </c>
      <c r="S17" s="21">
        <v>0</v>
      </c>
      <c r="T17" s="21">
        <v>1260933.28</v>
      </c>
      <c r="U17" s="21">
        <v>0</v>
      </c>
      <c r="V17" s="21">
        <v>349696.70999999996</v>
      </c>
      <c r="W17" s="21">
        <v>2168820.7999999998</v>
      </c>
      <c r="X17" s="21">
        <v>0</v>
      </c>
      <c r="Y17" s="21">
        <v>334322</v>
      </c>
      <c r="Z17" s="21">
        <v>-51931.41</v>
      </c>
      <c r="AA17" s="21">
        <v>0</v>
      </c>
      <c r="AB17" s="21">
        <v>0</v>
      </c>
      <c r="AC17" s="21">
        <v>542109</v>
      </c>
      <c r="AD17" s="21">
        <v>1800440</v>
      </c>
      <c r="AE17" s="21">
        <v>0</v>
      </c>
      <c r="AF17" s="21">
        <v>100027.45</v>
      </c>
      <c r="AG17" s="21">
        <v>86276.47</v>
      </c>
      <c r="AH17" s="21">
        <v>0</v>
      </c>
      <c r="AI17" s="21">
        <v>0</v>
      </c>
      <c r="AJ17" s="21">
        <v>0</v>
      </c>
      <c r="AK17" s="21">
        <v>905</v>
      </c>
      <c r="AL17" s="21">
        <v>0</v>
      </c>
      <c r="AM17" s="21">
        <v>863978.32</v>
      </c>
      <c r="AN17" s="21">
        <v>52500</v>
      </c>
      <c r="AO17" s="21">
        <v>0</v>
      </c>
      <c r="AP17" s="21">
        <v>49013.87</v>
      </c>
      <c r="AQ17" s="21">
        <v>0</v>
      </c>
      <c r="AR17" s="21">
        <v>0</v>
      </c>
      <c r="AS17" s="21">
        <v>0</v>
      </c>
      <c r="AT17" s="21">
        <v>189105280.33000001</v>
      </c>
      <c r="AU17" s="21">
        <v>8654571.8399999999</v>
      </c>
      <c r="AV17" s="21">
        <v>9994291.7899999991</v>
      </c>
      <c r="AW17" s="21">
        <v>0</v>
      </c>
      <c r="AX17" s="21">
        <v>5852717.5899999999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5319.07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150122275.28999999</v>
      </c>
      <c r="BO17" s="21">
        <v>0</v>
      </c>
      <c r="BP17" s="21">
        <v>10689276.640000001</v>
      </c>
      <c r="BQ17" s="21">
        <v>0</v>
      </c>
      <c r="BR17" s="21">
        <v>37068771.07</v>
      </c>
      <c r="BS17" s="21">
        <v>6556612.1200000001</v>
      </c>
      <c r="BT17" s="21">
        <v>0</v>
      </c>
      <c r="BU17" s="21">
        <v>0</v>
      </c>
      <c r="BV17" s="21">
        <v>153332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9368.7199999999993</v>
      </c>
      <c r="CT17" s="21">
        <v>128150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470846584.02000004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15558.836001060696</v>
      </c>
      <c r="E18" s="21">
        <v>612.81297881386092</v>
      </c>
      <c r="F18" s="21">
        <v>10029.807148318714</v>
      </c>
      <c r="G18" s="21">
        <v>4916.2158739281203</v>
      </c>
      <c r="H18" s="21">
        <v>0</v>
      </c>
      <c r="I18" s="21">
        <v>48168.15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114285.71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2068.9</v>
      </c>
      <c r="X18" s="21">
        <v>0</v>
      </c>
      <c r="Y18" s="21">
        <v>22631.08</v>
      </c>
      <c r="Z18" s="21">
        <v>45533.104700000004</v>
      </c>
      <c r="AA18" s="21">
        <v>0</v>
      </c>
      <c r="AB18" s="21">
        <v>0</v>
      </c>
      <c r="AC18" s="21">
        <v>834.45299999999997</v>
      </c>
      <c r="AD18" s="21">
        <v>1945.2921999999999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1495475.55</v>
      </c>
      <c r="AK18" s="21">
        <v>0</v>
      </c>
      <c r="AL18" s="21">
        <v>0</v>
      </c>
      <c r="AM18" s="21">
        <v>28571.43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163212.48449999999</v>
      </c>
      <c r="AU18" s="21">
        <v>199.1404</v>
      </c>
      <c r="AV18" s="21">
        <v>0</v>
      </c>
      <c r="AW18" s="21">
        <v>0</v>
      </c>
      <c r="AX18" s="21">
        <v>211.0504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2438.2837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1568.18</v>
      </c>
      <c r="BO18" s="21">
        <v>0</v>
      </c>
      <c r="BP18" s="21">
        <v>1935.39</v>
      </c>
      <c r="BQ18" s="21">
        <v>0</v>
      </c>
      <c r="BR18" s="21">
        <v>0</v>
      </c>
      <c r="BS18" s="21">
        <v>11991.97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18616.769999999997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1975245.7749010606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3191216.65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66727996</v>
      </c>
      <c r="BJ19" s="21">
        <v>19898390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89817602.650000006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5087512.0600000005</v>
      </c>
      <c r="E20" s="21">
        <v>4123224.64</v>
      </c>
      <c r="F20" s="21">
        <v>910839.25</v>
      </c>
      <c r="G20" s="21">
        <v>53448.17</v>
      </c>
      <c r="H20" s="21">
        <v>0</v>
      </c>
      <c r="I20" s="21">
        <v>1636560.9</v>
      </c>
      <c r="J20" s="21">
        <v>0</v>
      </c>
      <c r="K20" s="21">
        <v>0</v>
      </c>
      <c r="L20" s="21">
        <v>2500</v>
      </c>
      <c r="M20" s="21">
        <v>0</v>
      </c>
      <c r="N20" s="21">
        <v>0</v>
      </c>
      <c r="O20" s="21">
        <v>0</v>
      </c>
      <c r="P20" s="21">
        <v>0</v>
      </c>
      <c r="Q20" s="21">
        <v>1085354.02</v>
      </c>
      <c r="R20" s="21">
        <v>0</v>
      </c>
      <c r="S20" s="21">
        <v>0</v>
      </c>
      <c r="T20" s="21">
        <v>76906827.219999999</v>
      </c>
      <c r="U20" s="21">
        <v>6490170.5099999998</v>
      </c>
      <c r="V20" s="21">
        <v>1511264.99</v>
      </c>
      <c r="W20" s="21">
        <v>6040384.8300000001</v>
      </c>
      <c r="X20" s="21">
        <v>0</v>
      </c>
      <c r="Y20" s="21">
        <v>428083.81</v>
      </c>
      <c r="Z20" s="21">
        <v>1830122.23</v>
      </c>
      <c r="AA20" s="21">
        <v>0</v>
      </c>
      <c r="AB20" s="21">
        <v>0</v>
      </c>
      <c r="AC20" s="21">
        <v>74319.89</v>
      </c>
      <c r="AD20" s="21">
        <v>101810.51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1775483.81</v>
      </c>
      <c r="AK20" s="21">
        <v>0</v>
      </c>
      <c r="AL20" s="21">
        <v>0</v>
      </c>
      <c r="AM20" s="21">
        <v>1667.5</v>
      </c>
      <c r="AN20" s="21">
        <v>0</v>
      </c>
      <c r="AO20" s="21">
        <v>0</v>
      </c>
      <c r="AP20" s="21">
        <v>92098.44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261902.21999999997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51771.340000000004</v>
      </c>
      <c r="BO20" s="21">
        <v>0</v>
      </c>
      <c r="BP20" s="21">
        <v>24134.400000000001</v>
      </c>
      <c r="BQ20" s="21">
        <v>0</v>
      </c>
      <c r="BR20" s="21">
        <v>1440330.0699999998</v>
      </c>
      <c r="BS20" s="21">
        <v>291034.39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147206655.78999999</v>
      </c>
      <c r="CA20" s="21">
        <v>0</v>
      </c>
      <c r="CB20" s="21">
        <v>10633101.949999999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940260.7</v>
      </c>
      <c r="CI20" s="21">
        <v>0</v>
      </c>
      <c r="CJ20" s="22">
        <v>70381997.090000004</v>
      </c>
      <c r="CK20" s="21">
        <v>8754.9</v>
      </c>
      <c r="CL20" s="21">
        <v>0</v>
      </c>
      <c r="CM20" s="22">
        <v>60000965.190000005</v>
      </c>
      <c r="CN20" s="21">
        <v>428549.70999999996</v>
      </c>
      <c r="CO20" s="21">
        <v>59572415.480000004</v>
      </c>
      <c r="CP20" s="22">
        <v>10372277</v>
      </c>
      <c r="CQ20" s="21">
        <v>1052862.0699999998</v>
      </c>
      <c r="CR20" s="21">
        <v>9319414.9299999997</v>
      </c>
      <c r="CS20" s="21">
        <v>285293.13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334580641.79999995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7251124.54</v>
      </c>
      <c r="E21" s="21">
        <v>1736014.97</v>
      </c>
      <c r="F21" s="21">
        <v>2709094.99</v>
      </c>
      <c r="G21" s="21">
        <v>2806014.58</v>
      </c>
      <c r="H21" s="21">
        <v>0</v>
      </c>
      <c r="I21" s="21">
        <v>47047.77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16382.21</v>
      </c>
      <c r="P21" s="21">
        <v>0</v>
      </c>
      <c r="Q21" s="21">
        <v>0</v>
      </c>
      <c r="R21" s="21">
        <v>0</v>
      </c>
      <c r="S21" s="21">
        <v>0</v>
      </c>
      <c r="T21" s="21">
        <v>493669.92</v>
      </c>
      <c r="U21" s="21">
        <v>0</v>
      </c>
      <c r="V21" s="21">
        <v>1729782.51</v>
      </c>
      <c r="W21" s="21">
        <v>56569847.229999997</v>
      </c>
      <c r="X21" s="21">
        <v>0</v>
      </c>
      <c r="Y21" s="21">
        <v>806529.07</v>
      </c>
      <c r="Z21" s="21">
        <v>590862.65</v>
      </c>
      <c r="AA21" s="21">
        <v>0</v>
      </c>
      <c r="AB21" s="21">
        <v>0</v>
      </c>
      <c r="AC21" s="21">
        <v>27191.18</v>
      </c>
      <c r="AD21" s="21">
        <v>225281.04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3000</v>
      </c>
      <c r="AL21" s="21">
        <v>0</v>
      </c>
      <c r="AM21" s="21">
        <v>0</v>
      </c>
      <c r="AN21" s="21">
        <v>0</v>
      </c>
      <c r="AO21" s="21">
        <v>0</v>
      </c>
      <c r="AP21" s="21">
        <v>229745.79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1796167.94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668873</v>
      </c>
      <c r="BO21" s="21">
        <v>0</v>
      </c>
      <c r="BP21" s="21">
        <v>2020464.81</v>
      </c>
      <c r="BQ21" s="21">
        <v>0</v>
      </c>
      <c r="BR21" s="21">
        <v>2635999.0700000003</v>
      </c>
      <c r="BS21" s="21">
        <v>281993.73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329109.92</v>
      </c>
      <c r="CK21" s="21">
        <v>0</v>
      </c>
      <c r="CL21" s="21">
        <v>0</v>
      </c>
      <c r="CM21" s="22">
        <v>329109.92</v>
      </c>
      <c r="CN21" s="21">
        <v>329109.92</v>
      </c>
      <c r="CO21" s="21">
        <v>0</v>
      </c>
      <c r="CP21" s="22">
        <v>0</v>
      </c>
      <c r="CQ21" s="21">
        <v>0</v>
      </c>
      <c r="CR21" s="21">
        <v>0</v>
      </c>
      <c r="CS21" s="21">
        <v>8284.5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75731356.880000025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1451890262.7100005</v>
      </c>
      <c r="E22" s="21">
        <v>925495.72</v>
      </c>
      <c r="F22" s="21">
        <v>717269328.38000035</v>
      </c>
      <c r="G22" s="21">
        <v>733695438.61000001</v>
      </c>
      <c r="H22" s="21">
        <v>60448.34</v>
      </c>
      <c r="I22" s="21">
        <v>2002486.13</v>
      </c>
      <c r="J22" s="21">
        <v>0</v>
      </c>
      <c r="K22" s="21">
        <v>48562.5</v>
      </c>
      <c r="L22" s="21">
        <v>0</v>
      </c>
      <c r="M22" s="21">
        <v>0</v>
      </c>
      <c r="N22" s="21">
        <v>0</v>
      </c>
      <c r="O22" s="21">
        <v>117768777.47</v>
      </c>
      <c r="P22" s="21">
        <v>0</v>
      </c>
      <c r="Q22" s="21">
        <v>280573247.12</v>
      </c>
      <c r="R22" s="21">
        <v>0</v>
      </c>
      <c r="S22" s="21">
        <v>0</v>
      </c>
      <c r="T22" s="21">
        <v>1058797747.0800004</v>
      </c>
      <c r="U22" s="21">
        <v>191636977.84</v>
      </c>
      <c r="V22" s="21">
        <v>4762820.5500000622</v>
      </c>
      <c r="W22" s="21">
        <v>453623566.23999959</v>
      </c>
      <c r="X22" s="21">
        <v>2624502.71</v>
      </c>
      <c r="Y22" s="21">
        <v>181884949.11000001</v>
      </c>
      <c r="Z22" s="21">
        <v>408181199.35000002</v>
      </c>
      <c r="AA22" s="21">
        <v>0</v>
      </c>
      <c r="AB22" s="21">
        <v>0</v>
      </c>
      <c r="AC22" s="21">
        <v>0</v>
      </c>
      <c r="AD22" s="21">
        <v>7279657.7999999998</v>
      </c>
      <c r="AE22" s="21">
        <v>0</v>
      </c>
      <c r="AF22" s="21">
        <v>15666754.27</v>
      </c>
      <c r="AG22" s="21">
        <v>435935788.13</v>
      </c>
      <c r="AH22" s="21">
        <v>207123085.09</v>
      </c>
      <c r="AI22" s="21">
        <v>18341674.699999999</v>
      </c>
      <c r="AJ22" s="21">
        <v>27482204.520000007</v>
      </c>
      <c r="AK22" s="21">
        <v>7736.79</v>
      </c>
      <c r="AL22" s="21">
        <v>0</v>
      </c>
      <c r="AM22" s="21">
        <v>16212929.609999999</v>
      </c>
      <c r="AN22" s="21">
        <v>21238095.239999998</v>
      </c>
      <c r="AO22" s="21">
        <v>0</v>
      </c>
      <c r="AP22" s="21">
        <v>3019069.4399999999</v>
      </c>
      <c r="AQ22" s="21">
        <v>0</v>
      </c>
      <c r="AR22" s="21">
        <v>0</v>
      </c>
      <c r="AS22" s="21">
        <v>0</v>
      </c>
      <c r="AT22" s="21">
        <v>298587217.67000014</v>
      </c>
      <c r="AU22" s="21">
        <v>297939630.3900001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27231227.390000001</v>
      </c>
      <c r="BE22" s="21">
        <v>0</v>
      </c>
      <c r="BF22" s="21">
        <v>0</v>
      </c>
      <c r="BG22" s="21">
        <v>0</v>
      </c>
      <c r="BH22" s="21">
        <v>7521.44</v>
      </c>
      <c r="BI22" s="21">
        <v>77568486.209999993</v>
      </c>
      <c r="BJ22" s="21">
        <v>0</v>
      </c>
      <c r="BK22" s="21">
        <v>0</v>
      </c>
      <c r="BL22" s="21">
        <v>3334.56</v>
      </c>
      <c r="BM22" s="21">
        <v>0</v>
      </c>
      <c r="BN22" s="21">
        <v>421022.95</v>
      </c>
      <c r="BO22" s="21">
        <v>0</v>
      </c>
      <c r="BP22" s="21">
        <v>29841649.54999987</v>
      </c>
      <c r="BQ22" s="21">
        <v>2425855.2799999998</v>
      </c>
      <c r="BR22" s="21">
        <v>3287130337.3999991</v>
      </c>
      <c r="BS22" s="21">
        <v>40464159.850000001</v>
      </c>
      <c r="BT22" s="21">
        <v>0</v>
      </c>
      <c r="BU22" s="21">
        <v>0</v>
      </c>
      <c r="BV22" s="21">
        <v>0</v>
      </c>
      <c r="BW22" s="21">
        <v>0</v>
      </c>
      <c r="BX22" s="21">
        <v>11996107.189999979</v>
      </c>
      <c r="BY22" s="21">
        <v>0</v>
      </c>
      <c r="BZ22" s="21">
        <v>0</v>
      </c>
      <c r="CA22" s="21">
        <v>113059007.55</v>
      </c>
      <c r="CB22" s="21">
        <v>3703591412.650002</v>
      </c>
      <c r="CC22" s="21">
        <v>17349945.900000021</v>
      </c>
      <c r="CD22" s="21">
        <v>1060009733.9099995</v>
      </c>
      <c r="CE22" s="21">
        <v>337478.25</v>
      </c>
      <c r="CF22" s="21">
        <v>0</v>
      </c>
      <c r="CG22" s="21">
        <v>25261839.839999992</v>
      </c>
      <c r="CH22" s="21">
        <v>192430423.73000008</v>
      </c>
      <c r="CI22" s="21">
        <v>0</v>
      </c>
      <c r="CJ22" s="22">
        <v>2871601381.1599989</v>
      </c>
      <c r="CK22" s="21">
        <v>6665</v>
      </c>
      <c r="CL22" s="21">
        <v>6237</v>
      </c>
      <c r="CM22" s="22">
        <v>1137403864.6099999</v>
      </c>
      <c r="CN22" s="21">
        <v>3314649.56</v>
      </c>
      <c r="CO22" s="21">
        <v>1134089215.05</v>
      </c>
      <c r="CP22" s="22">
        <v>1734184614.5499988</v>
      </c>
      <c r="CQ22" s="21">
        <v>97541287.620000005</v>
      </c>
      <c r="CR22" s="21">
        <v>1636643326.9299986</v>
      </c>
      <c r="CS22" s="21">
        <v>5861565.5200000033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16969281881.130003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210097694.62999821</v>
      </c>
      <c r="E23" s="21">
        <v>803596.76</v>
      </c>
      <c r="F23" s="21">
        <v>102856385.92045665</v>
      </c>
      <c r="G23" s="21">
        <v>106437711.94954157</v>
      </c>
      <c r="H23" s="21">
        <v>7.3599999999999905</v>
      </c>
      <c r="I23" s="21">
        <v>414113.61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192378073.76000005</v>
      </c>
      <c r="P23" s="21">
        <v>0</v>
      </c>
      <c r="Q23" s="21">
        <v>1586055.3299999998</v>
      </c>
      <c r="R23" s="21">
        <v>0</v>
      </c>
      <c r="S23" s="21">
        <v>0</v>
      </c>
      <c r="T23" s="21">
        <v>4087340.3100000005</v>
      </c>
      <c r="U23" s="21">
        <v>156065399.73000002</v>
      </c>
      <c r="V23" s="21">
        <v>911706.38</v>
      </c>
      <c r="W23" s="21">
        <v>6293800.25</v>
      </c>
      <c r="X23" s="21">
        <v>0</v>
      </c>
      <c r="Y23" s="21">
        <v>2904033.1299999994</v>
      </c>
      <c r="Z23" s="21">
        <v>16009544.73</v>
      </c>
      <c r="AA23" s="21">
        <v>0</v>
      </c>
      <c r="AB23" s="21">
        <v>0</v>
      </c>
      <c r="AC23" s="21">
        <v>419.5600000000012</v>
      </c>
      <c r="AD23" s="21">
        <v>11676.610000000002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174292.91</v>
      </c>
      <c r="AN23" s="21">
        <v>0</v>
      </c>
      <c r="AO23" s="21">
        <v>0</v>
      </c>
      <c r="AP23" s="21">
        <v>13771.21</v>
      </c>
      <c r="AQ23" s="21">
        <v>0</v>
      </c>
      <c r="AR23" s="21">
        <v>0</v>
      </c>
      <c r="AS23" s="21">
        <v>0</v>
      </c>
      <c r="AT23" s="21">
        <v>821952.04</v>
      </c>
      <c r="AU23" s="21">
        <v>1899.3700000000001</v>
      </c>
      <c r="AV23" s="21">
        <v>3035.7199999999993</v>
      </c>
      <c r="AW23" s="21">
        <v>0</v>
      </c>
      <c r="AX23" s="21">
        <v>676.91000000000008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2389576.2799999998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52683.390000000007</v>
      </c>
      <c r="BO23" s="21">
        <v>0</v>
      </c>
      <c r="BP23" s="21">
        <v>347414.97</v>
      </c>
      <c r="BQ23" s="21">
        <v>4601031.0599998375</v>
      </c>
      <c r="BR23" s="21">
        <v>6184270.1599999992</v>
      </c>
      <c r="BS23" s="21">
        <v>3267699.0200000005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1147330.47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933166.99</v>
      </c>
      <c r="CK23" s="21">
        <v>0</v>
      </c>
      <c r="CL23" s="21">
        <v>0</v>
      </c>
      <c r="CM23" s="22">
        <v>754830.99</v>
      </c>
      <c r="CN23" s="21">
        <v>16594</v>
      </c>
      <c r="CO23" s="21">
        <v>738236.99</v>
      </c>
      <c r="CP23" s="22">
        <v>178336</v>
      </c>
      <c r="CQ23" s="21">
        <v>0</v>
      </c>
      <c r="CR23" s="21">
        <v>178336</v>
      </c>
      <c r="CS23" s="21">
        <v>23328709.639999703</v>
      </c>
      <c r="CT23" s="21">
        <v>946651.64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634974027.16999781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27700624.80999998</v>
      </c>
      <c r="E24" s="21">
        <v>386871.72</v>
      </c>
      <c r="F24" s="21">
        <v>5693854.9499999806</v>
      </c>
      <c r="G24" s="21">
        <v>21619898.140000001</v>
      </c>
      <c r="H24" s="21">
        <v>254469.98</v>
      </c>
      <c r="I24" s="21">
        <v>436449.03</v>
      </c>
      <c r="J24" s="21">
        <v>100480.47</v>
      </c>
      <c r="K24" s="21">
        <v>0</v>
      </c>
      <c r="L24" s="21">
        <v>0</v>
      </c>
      <c r="M24" s="21">
        <v>0</v>
      </c>
      <c r="N24" s="21">
        <v>0</v>
      </c>
      <c r="O24" s="21">
        <v>9987608.5999999996</v>
      </c>
      <c r="P24" s="21">
        <v>0</v>
      </c>
      <c r="Q24" s="21">
        <v>31973.94</v>
      </c>
      <c r="R24" s="21">
        <v>0</v>
      </c>
      <c r="S24" s="21">
        <v>0</v>
      </c>
      <c r="T24" s="21">
        <v>171972761.03</v>
      </c>
      <c r="U24" s="21">
        <v>6677622.96</v>
      </c>
      <c r="V24" s="21">
        <v>1944162.52</v>
      </c>
      <c r="W24" s="21">
        <v>25087466.760000002</v>
      </c>
      <c r="X24" s="21">
        <v>0</v>
      </c>
      <c r="Y24" s="21">
        <v>3015058.39</v>
      </c>
      <c r="Z24" s="21">
        <v>18029699.960000001</v>
      </c>
      <c r="AA24" s="21">
        <v>0</v>
      </c>
      <c r="AB24" s="21">
        <v>0</v>
      </c>
      <c r="AC24" s="21">
        <v>267784.650000013</v>
      </c>
      <c r="AD24" s="21">
        <v>883437.92000000097</v>
      </c>
      <c r="AE24" s="21">
        <v>0</v>
      </c>
      <c r="AF24" s="21">
        <v>246353.48</v>
      </c>
      <c r="AG24" s="21">
        <v>0</v>
      </c>
      <c r="AH24" s="21">
        <v>0</v>
      </c>
      <c r="AI24" s="21">
        <v>0</v>
      </c>
      <c r="AJ24" s="21">
        <v>2102945.9147024499</v>
      </c>
      <c r="AK24" s="21">
        <v>0</v>
      </c>
      <c r="AL24" s="21">
        <v>0</v>
      </c>
      <c r="AM24" s="21">
        <v>303144.65999999997</v>
      </c>
      <c r="AN24" s="21">
        <v>26190.48</v>
      </c>
      <c r="AO24" s="21">
        <v>0</v>
      </c>
      <c r="AP24" s="21">
        <v>763019.04</v>
      </c>
      <c r="AQ24" s="21">
        <v>0</v>
      </c>
      <c r="AR24" s="21">
        <v>0</v>
      </c>
      <c r="AS24" s="21">
        <v>0</v>
      </c>
      <c r="AT24" s="21">
        <v>84451039.569999903</v>
      </c>
      <c r="AU24" s="21">
        <v>4225757.74</v>
      </c>
      <c r="AV24" s="21">
        <v>4225655.0899999896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5377642.5000000102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97191.909999999902</v>
      </c>
      <c r="BO24" s="21">
        <v>0</v>
      </c>
      <c r="BP24" s="21">
        <v>28958552.689999603</v>
      </c>
      <c r="BQ24" s="21">
        <v>0</v>
      </c>
      <c r="BR24" s="21">
        <v>3749748.5700000003</v>
      </c>
      <c r="BS24" s="21">
        <v>8033826.5699999202</v>
      </c>
      <c r="BT24" s="21">
        <v>0</v>
      </c>
      <c r="BU24" s="21">
        <v>0</v>
      </c>
      <c r="BV24" s="21">
        <v>0</v>
      </c>
      <c r="BW24" s="21">
        <v>0</v>
      </c>
      <c r="BX24" s="21">
        <v>3838217.7356500002</v>
      </c>
      <c r="BY24" s="21">
        <v>0</v>
      </c>
      <c r="BZ24" s="21">
        <v>0</v>
      </c>
      <c r="CA24" s="21">
        <v>36198193.910949998</v>
      </c>
      <c r="CB24" s="21">
        <v>1185523364.2811</v>
      </c>
      <c r="CC24" s="21">
        <v>5549719.5060999999</v>
      </c>
      <c r="CD24" s="21">
        <v>368169408.92629999</v>
      </c>
      <c r="CE24" s="21">
        <v>0</v>
      </c>
      <c r="CF24" s="21">
        <v>0</v>
      </c>
      <c r="CG24" s="21">
        <v>8086222.6189000001</v>
      </c>
      <c r="CH24" s="21">
        <v>61564033.521299995</v>
      </c>
      <c r="CI24" s="21">
        <v>3096</v>
      </c>
      <c r="CJ24" s="22">
        <v>171465216.91999701</v>
      </c>
      <c r="CK24" s="21">
        <v>3500</v>
      </c>
      <c r="CL24" s="21">
        <v>0</v>
      </c>
      <c r="CM24" s="22">
        <v>159071665.09999701</v>
      </c>
      <c r="CN24" s="21">
        <v>0</v>
      </c>
      <c r="CO24" s="21">
        <v>159071665.09999701</v>
      </c>
      <c r="CP24" s="22">
        <v>12390051.82</v>
      </c>
      <c r="CQ24" s="21">
        <v>590132.81999999995</v>
      </c>
      <c r="CR24" s="21">
        <v>11799919</v>
      </c>
      <c r="CS24" s="21">
        <v>86525.32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2249434667.9749994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1571.3600000000001</v>
      </c>
      <c r="E25" s="21">
        <v>1571.3600000000001</v>
      </c>
      <c r="F25" s="21">
        <v>0</v>
      </c>
      <c r="G25" s="21">
        <v>0</v>
      </c>
      <c r="H25" s="21">
        <v>0</v>
      </c>
      <c r="I25" s="21">
        <v>40488.350000000006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176023.53000000003</v>
      </c>
      <c r="U25" s="21">
        <v>0</v>
      </c>
      <c r="V25" s="21">
        <v>14933.06</v>
      </c>
      <c r="W25" s="21">
        <v>150476.82</v>
      </c>
      <c r="X25" s="21">
        <v>0</v>
      </c>
      <c r="Y25" s="21">
        <v>299.99</v>
      </c>
      <c r="Z25" s="21">
        <v>-319.97000000000003</v>
      </c>
      <c r="AA25" s="21">
        <v>0</v>
      </c>
      <c r="AB25" s="21">
        <v>0</v>
      </c>
      <c r="AC25" s="21">
        <v>65</v>
      </c>
      <c r="AD25" s="21">
        <v>4.5200000000000005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0.05</v>
      </c>
      <c r="AQ25" s="21">
        <v>0</v>
      </c>
      <c r="AR25" s="21">
        <v>0</v>
      </c>
      <c r="AS25" s="21">
        <v>0</v>
      </c>
      <c r="AT25" s="21">
        <v>23051.14</v>
      </c>
      <c r="AU25" s="21">
        <v>37.11</v>
      </c>
      <c r="AV25" s="21">
        <v>70.59</v>
      </c>
      <c r="AW25" s="21">
        <v>0</v>
      </c>
      <c r="AX25" s="21">
        <v>3.82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2485.4300000000003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214.46</v>
      </c>
      <c r="BO25" s="21">
        <v>0</v>
      </c>
      <c r="BP25" s="21">
        <v>39.76</v>
      </c>
      <c r="BQ25" s="21">
        <v>16530.55</v>
      </c>
      <c r="BR25" s="21">
        <v>397288.52</v>
      </c>
      <c r="BS25" s="21">
        <v>1065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38990.110000000044</v>
      </c>
      <c r="CK25" s="21">
        <v>0</v>
      </c>
      <c r="CL25" s="21">
        <v>4477.5</v>
      </c>
      <c r="CM25" s="22">
        <v>364712.35000000003</v>
      </c>
      <c r="CN25" s="21">
        <v>-4341.01</v>
      </c>
      <c r="CO25" s="21">
        <v>369053.36000000004</v>
      </c>
      <c r="CP25" s="22">
        <v>-330199.74</v>
      </c>
      <c r="CQ25" s="21">
        <v>0</v>
      </c>
      <c r="CR25" s="21">
        <v>-330199.74</v>
      </c>
      <c r="CS25" s="21">
        <v>3571.11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866890.31000000029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389207698.92605644</v>
      </c>
      <c r="E26" s="21">
        <v>2111578.2821434983</v>
      </c>
      <c r="F26" s="21">
        <v>372833477.37626112</v>
      </c>
      <c r="G26" s="21">
        <v>14262643.267651852</v>
      </c>
      <c r="H26" s="21">
        <v>121.89000424</v>
      </c>
      <c r="I26" s="21">
        <v>1054087.0699825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7068262.0797187388</v>
      </c>
      <c r="P26" s="21">
        <v>0</v>
      </c>
      <c r="Q26" s="21">
        <v>65742.989801999996</v>
      </c>
      <c r="R26" s="21">
        <v>0</v>
      </c>
      <c r="S26" s="21">
        <v>0</v>
      </c>
      <c r="T26" s="21">
        <v>219446740.80534509</v>
      </c>
      <c r="U26" s="21">
        <v>15454076.031762002</v>
      </c>
      <c r="V26" s="21">
        <v>1017265.1381624734</v>
      </c>
      <c r="W26" s="21">
        <v>7052340.5727362884</v>
      </c>
      <c r="X26" s="21">
        <v>0</v>
      </c>
      <c r="Y26" s="21">
        <v>135351.53707200001</v>
      </c>
      <c r="Z26" s="21">
        <v>5244284.9758086856</v>
      </c>
      <c r="AA26" s="21">
        <v>0</v>
      </c>
      <c r="AB26" s="21">
        <v>0</v>
      </c>
      <c r="AC26" s="21">
        <v>40841.859014932998</v>
      </c>
      <c r="AD26" s="21">
        <v>216238.21518580141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1544093.09</v>
      </c>
      <c r="AK26" s="21">
        <v>0</v>
      </c>
      <c r="AL26" s="21">
        <v>0</v>
      </c>
      <c r="AM26" s="21">
        <v>28500</v>
      </c>
      <c r="AN26" s="21">
        <v>0</v>
      </c>
      <c r="AO26" s="21">
        <v>0</v>
      </c>
      <c r="AP26" s="21">
        <v>20735.795321099999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151649.42120514152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5337.4401125292989</v>
      </c>
      <c r="BO26" s="21">
        <v>0</v>
      </c>
      <c r="BP26" s="21">
        <v>5354550.5499999989</v>
      </c>
      <c r="BQ26" s="21">
        <v>0</v>
      </c>
      <c r="BR26" s="21">
        <v>13881355.008265596</v>
      </c>
      <c r="BS26" s="21">
        <v>3055808.035979284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147683238.1388976</v>
      </c>
      <c r="CK26" s="21">
        <v>4500</v>
      </c>
      <c r="CL26" s="21">
        <v>4252.5</v>
      </c>
      <c r="CM26" s="22">
        <v>37468107.389999926</v>
      </c>
      <c r="CN26" s="21">
        <v>496963.29999999987</v>
      </c>
      <c r="CO26" s="21">
        <v>36971144.089999929</v>
      </c>
      <c r="CP26" s="22">
        <v>110206378.24889769</v>
      </c>
      <c r="CQ26" s="21">
        <v>4281324.7600000007</v>
      </c>
      <c r="CR26" s="21">
        <v>105925053.48889768</v>
      </c>
      <c r="CS26" s="21">
        <v>413702.85000000027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818142022.42043233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62311</v>
      </c>
      <c r="E27" s="21">
        <v>56076.53</v>
      </c>
      <c r="F27" s="21">
        <v>6234.47</v>
      </c>
      <c r="G27" s="21">
        <v>0</v>
      </c>
      <c r="H27" s="21">
        <v>0</v>
      </c>
      <c r="I27" s="21">
        <v>396310.74</v>
      </c>
      <c r="J27" s="21">
        <v>0</v>
      </c>
      <c r="K27" s="21">
        <v>1693286.61</v>
      </c>
      <c r="L27" s="21">
        <v>0</v>
      </c>
      <c r="M27" s="21">
        <v>0</v>
      </c>
      <c r="N27" s="21">
        <v>0</v>
      </c>
      <c r="O27" s="21">
        <v>0</v>
      </c>
      <c r="P27" s="21">
        <v>9889585.0700000003</v>
      </c>
      <c r="Q27" s="21">
        <v>0</v>
      </c>
      <c r="R27" s="21">
        <v>0</v>
      </c>
      <c r="S27" s="21">
        <v>0</v>
      </c>
      <c r="T27" s="21">
        <v>2377637.2599999998</v>
      </c>
      <c r="U27" s="21">
        <v>0</v>
      </c>
      <c r="V27" s="21">
        <v>1091550.82</v>
      </c>
      <c r="W27" s="21">
        <v>4256928.41</v>
      </c>
      <c r="X27" s="21">
        <v>0</v>
      </c>
      <c r="Y27" s="21">
        <v>13369.95</v>
      </c>
      <c r="Z27" s="21">
        <v>6840.82</v>
      </c>
      <c r="AA27" s="21">
        <v>0</v>
      </c>
      <c r="AB27" s="21">
        <v>0</v>
      </c>
      <c r="AC27" s="21">
        <v>834.39</v>
      </c>
      <c r="AD27" s="21">
        <v>1350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235498.73</v>
      </c>
      <c r="AN27" s="21">
        <v>0</v>
      </c>
      <c r="AO27" s="21">
        <v>0</v>
      </c>
      <c r="AP27" s="21">
        <v>2420</v>
      </c>
      <c r="AQ27" s="21">
        <v>0</v>
      </c>
      <c r="AR27" s="21">
        <v>0</v>
      </c>
      <c r="AS27" s="21">
        <v>0</v>
      </c>
      <c r="AT27" s="21">
        <v>1529572.03</v>
      </c>
      <c r="AU27" s="21">
        <v>475.69</v>
      </c>
      <c r="AV27" s="21">
        <v>818.51</v>
      </c>
      <c r="AW27" s="21">
        <v>0</v>
      </c>
      <c r="AX27" s="21">
        <v>802.31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412728.99</v>
      </c>
      <c r="BE27" s="21">
        <v>96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35863.89</v>
      </c>
      <c r="BO27" s="21">
        <v>0</v>
      </c>
      <c r="BP27" s="21">
        <v>254.83</v>
      </c>
      <c r="BQ27" s="21">
        <v>0</v>
      </c>
      <c r="BR27" s="21">
        <v>0</v>
      </c>
      <c r="BS27" s="21">
        <v>342580.74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0</v>
      </c>
      <c r="CB27" s="21">
        <v>37409.550000000003</v>
      </c>
      <c r="CC27" s="21">
        <v>0</v>
      </c>
      <c r="CD27" s="21">
        <v>0</v>
      </c>
      <c r="CE27" s="21">
        <v>0</v>
      </c>
      <c r="CF27" s="21">
        <v>0</v>
      </c>
      <c r="CG27" s="21">
        <v>0</v>
      </c>
      <c r="CH27" s="21">
        <v>0</v>
      </c>
      <c r="CI27" s="21">
        <v>16900</v>
      </c>
      <c r="CJ27" s="22">
        <v>701045534.45999992</v>
      </c>
      <c r="CK27" s="21">
        <v>0</v>
      </c>
      <c r="CL27" s="21">
        <v>0</v>
      </c>
      <c r="CM27" s="22">
        <v>1770863.53</v>
      </c>
      <c r="CN27" s="21">
        <v>0</v>
      </c>
      <c r="CO27" s="21">
        <v>1770863.53</v>
      </c>
      <c r="CP27" s="22">
        <v>699274670.92999995</v>
      </c>
      <c r="CQ27" s="21">
        <v>0</v>
      </c>
      <c r="CR27" s="21">
        <v>699274670.92999995</v>
      </c>
      <c r="CS27" s="21">
        <v>411786.68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723862747.4799999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7938579.3399999999</v>
      </c>
      <c r="E28" s="21">
        <v>335548.83</v>
      </c>
      <c r="F28" s="21">
        <v>671650.1</v>
      </c>
      <c r="G28" s="21">
        <v>6931380.4100000001</v>
      </c>
      <c r="H28" s="21">
        <v>0</v>
      </c>
      <c r="I28" s="21">
        <v>20292.599999999999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391546.02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15941.21</v>
      </c>
      <c r="W28" s="21">
        <v>198304.21</v>
      </c>
      <c r="X28" s="21">
        <v>0</v>
      </c>
      <c r="Y28" s="21">
        <v>106181.82</v>
      </c>
      <c r="Z28" s="21">
        <v>3851759.9</v>
      </c>
      <c r="AA28" s="21">
        <v>0</v>
      </c>
      <c r="AB28" s="21">
        <v>0</v>
      </c>
      <c r="AC28" s="21">
        <v>0</v>
      </c>
      <c r="AD28" s="21">
        <v>59.58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1319385.95</v>
      </c>
      <c r="AK28" s="21">
        <v>0</v>
      </c>
      <c r="AL28" s="21">
        <v>0</v>
      </c>
      <c r="AM28" s="21">
        <v>74318.100000000006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607.09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834.01</v>
      </c>
      <c r="BO28" s="21">
        <v>0</v>
      </c>
      <c r="BP28" s="21">
        <v>3508.34</v>
      </c>
      <c r="BQ28" s="21">
        <v>0</v>
      </c>
      <c r="BR28" s="21">
        <v>289.8</v>
      </c>
      <c r="BS28" s="21">
        <v>1863.09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3211.09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13926682.149999999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63646884.888000026</v>
      </c>
      <c r="E29" s="21">
        <v>6767811.3452504519</v>
      </c>
      <c r="F29" s="21">
        <v>40211069.980926827</v>
      </c>
      <c r="G29" s="21">
        <v>16668003.561822746</v>
      </c>
      <c r="H29" s="21">
        <v>12846906.085899999</v>
      </c>
      <c r="I29" s="21">
        <v>1104532.45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4607827.7300000014</v>
      </c>
      <c r="P29" s="21">
        <v>0</v>
      </c>
      <c r="Q29" s="21">
        <v>0</v>
      </c>
      <c r="R29" s="21">
        <v>0</v>
      </c>
      <c r="S29" s="21">
        <v>0</v>
      </c>
      <c r="T29" s="21">
        <v>320751334.32999998</v>
      </c>
      <c r="U29" s="21">
        <v>14526.620000000003</v>
      </c>
      <c r="V29" s="21">
        <v>654421.59999999986</v>
      </c>
      <c r="W29" s="21">
        <v>6455988.9199999999</v>
      </c>
      <c r="X29" s="21">
        <v>0</v>
      </c>
      <c r="Y29" s="21">
        <v>200713.36</v>
      </c>
      <c r="Z29" s="21">
        <v>20590663.730000004</v>
      </c>
      <c r="AA29" s="21">
        <v>0</v>
      </c>
      <c r="AB29" s="21">
        <v>0</v>
      </c>
      <c r="AC29" s="21">
        <v>92446.720000000001</v>
      </c>
      <c r="AD29" s="21">
        <v>4089202.3547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2513629.86</v>
      </c>
      <c r="AK29" s="21">
        <v>100</v>
      </c>
      <c r="AL29" s="21">
        <v>0</v>
      </c>
      <c r="AM29" s="21">
        <v>0</v>
      </c>
      <c r="AN29" s="21">
        <v>2247</v>
      </c>
      <c r="AO29" s="21">
        <v>0</v>
      </c>
      <c r="AP29" s="21">
        <v>581.79</v>
      </c>
      <c r="AQ29" s="21">
        <v>0</v>
      </c>
      <c r="AR29" s="21">
        <v>0</v>
      </c>
      <c r="AS29" s="21">
        <v>0</v>
      </c>
      <c r="AT29" s="21">
        <v>71560444.995399982</v>
      </c>
      <c r="AU29" s="21">
        <v>9320705.9208999984</v>
      </c>
      <c r="AV29" s="21">
        <v>18941924.0418</v>
      </c>
      <c r="AW29" s="21">
        <v>0</v>
      </c>
      <c r="AX29" s="21">
        <v>9455719.4508999996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6113945.9000000004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549333.05999999994</v>
      </c>
      <c r="BO29" s="21">
        <v>0</v>
      </c>
      <c r="BP29" s="21">
        <v>1009947.936499998</v>
      </c>
      <c r="BQ29" s="21">
        <v>832982.4</v>
      </c>
      <c r="BR29" s="21">
        <v>418611494.89000005</v>
      </c>
      <c r="BS29" s="21">
        <v>20499353.580000009</v>
      </c>
      <c r="BT29" s="21">
        <v>0</v>
      </c>
      <c r="BU29" s="21">
        <v>0</v>
      </c>
      <c r="BV29" s="21">
        <v>487542.55</v>
      </c>
      <c r="BW29" s="21">
        <v>0</v>
      </c>
      <c r="BX29" s="21">
        <v>958883.7</v>
      </c>
      <c r="BY29" s="21">
        <v>0</v>
      </c>
      <c r="BZ29" s="21">
        <v>0</v>
      </c>
      <c r="CA29" s="21">
        <v>9073687.9399999995</v>
      </c>
      <c r="CB29" s="21">
        <v>296849361.44999999</v>
      </c>
      <c r="CC29" s="21">
        <v>1388642.77</v>
      </c>
      <c r="CD29" s="21">
        <v>0</v>
      </c>
      <c r="CE29" s="21">
        <v>0</v>
      </c>
      <c r="CF29" s="21">
        <v>2024597.99</v>
      </c>
      <c r="CG29" s="21">
        <v>84393301.189999998</v>
      </c>
      <c r="CH29" s="21">
        <v>15340423.6</v>
      </c>
      <c r="CI29" s="21">
        <v>0</v>
      </c>
      <c r="CJ29" s="22">
        <v>103012507.57001144</v>
      </c>
      <c r="CK29" s="21">
        <v>0</v>
      </c>
      <c r="CL29" s="21">
        <v>0</v>
      </c>
      <c r="CM29" s="22">
        <v>4139535.28</v>
      </c>
      <c r="CN29" s="21">
        <v>83619.12000000001</v>
      </c>
      <c r="CO29" s="21">
        <v>4055916.1599999997</v>
      </c>
      <c r="CP29" s="22">
        <v>98872972.290011436</v>
      </c>
      <c r="CQ29" s="21">
        <v>1346264.3100000005</v>
      </c>
      <c r="CR29" s="21">
        <v>97526707.980011433</v>
      </c>
      <c r="CS29" s="21">
        <v>1212220.3600000001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1509209028.7341113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1832638.0417066747</v>
      </c>
      <c r="E30" s="21">
        <v>631051.85610666906</v>
      </c>
      <c r="F30" s="21">
        <v>590803.59280000289</v>
      </c>
      <c r="G30" s="21">
        <v>610782.59280000289</v>
      </c>
      <c r="H30" s="21">
        <v>321790.57</v>
      </c>
      <c r="I30" s="21">
        <v>338468.68999999994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35522.97</v>
      </c>
      <c r="P30" s="21">
        <v>0</v>
      </c>
      <c r="Q30" s="21">
        <v>390278.38</v>
      </c>
      <c r="R30" s="21">
        <v>0</v>
      </c>
      <c r="S30" s="21">
        <v>0</v>
      </c>
      <c r="T30" s="21">
        <v>113137454.80235504</v>
      </c>
      <c r="U30" s="21">
        <v>2270794.8300000019</v>
      </c>
      <c r="V30" s="21">
        <v>569108.21999999951</v>
      </c>
      <c r="W30" s="21">
        <v>6432835.4700000193</v>
      </c>
      <c r="X30" s="21">
        <v>0</v>
      </c>
      <c r="Y30" s="21">
        <v>59800.55</v>
      </c>
      <c r="Z30" s="21">
        <v>69661.63</v>
      </c>
      <c r="AA30" s="21">
        <v>0</v>
      </c>
      <c r="AB30" s="21">
        <v>0</v>
      </c>
      <c r="AC30" s="21">
        <v>111730.35000000002</v>
      </c>
      <c r="AD30" s="21">
        <v>35993.259999999973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1372234.74</v>
      </c>
      <c r="AK30" s="21">
        <v>149759.03999999992</v>
      </c>
      <c r="AL30" s="21">
        <v>0</v>
      </c>
      <c r="AM30" s="21">
        <v>0</v>
      </c>
      <c r="AN30" s="21">
        <v>0</v>
      </c>
      <c r="AO30" s="21">
        <v>0</v>
      </c>
      <c r="AP30" s="21">
        <v>1681341.42</v>
      </c>
      <c r="AQ30" s="21">
        <v>0</v>
      </c>
      <c r="AR30" s="21">
        <v>0</v>
      </c>
      <c r="AS30" s="21">
        <v>0</v>
      </c>
      <c r="AT30" s="21">
        <v>5234786.8500000006</v>
      </c>
      <c r="AU30" s="21">
        <v>204090.18000000002</v>
      </c>
      <c r="AV30" s="21">
        <v>406170.25999999983</v>
      </c>
      <c r="AW30" s="21">
        <v>0</v>
      </c>
      <c r="AX30" s="21">
        <v>202547.79000000004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-4461.5100000000184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277036.61</v>
      </c>
      <c r="BO30" s="21">
        <v>0</v>
      </c>
      <c r="BP30" s="21">
        <v>1283655.0199999998</v>
      </c>
      <c r="BQ30" s="21">
        <v>0</v>
      </c>
      <c r="BR30" s="21">
        <v>1152651.8299999998</v>
      </c>
      <c r="BS30" s="21">
        <v>1200266.1099999999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9088663.8699999899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9088663.8699999899</v>
      </c>
      <c r="CQ30" s="21">
        <v>0</v>
      </c>
      <c r="CR30" s="21">
        <v>9088663.8699999899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147854819.97406173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31501242.769016001</v>
      </c>
      <c r="E31" s="21">
        <v>377738.220501</v>
      </c>
      <c r="F31" s="21">
        <v>548537.57876900001</v>
      </c>
      <c r="G31" s="21">
        <v>30574966.969746001</v>
      </c>
      <c r="H31" s="21">
        <v>9940553.9266299997</v>
      </c>
      <c r="I31" s="21">
        <v>5692387.6900000004</v>
      </c>
      <c r="J31" s="21">
        <v>0</v>
      </c>
      <c r="K31" s="21">
        <v>-21927.31</v>
      </c>
      <c r="L31" s="21">
        <v>0</v>
      </c>
      <c r="M31" s="21">
        <v>0</v>
      </c>
      <c r="N31" s="21">
        <v>0</v>
      </c>
      <c r="O31" s="21">
        <v>799486.46922299999</v>
      </c>
      <c r="P31" s="21">
        <v>0</v>
      </c>
      <c r="Q31" s="21">
        <v>76401.119693000001</v>
      </c>
      <c r="R31" s="21">
        <v>0</v>
      </c>
      <c r="S31" s="21">
        <v>0</v>
      </c>
      <c r="T31" s="21">
        <v>84233517.13000001</v>
      </c>
      <c r="U31" s="21">
        <v>73236.290062999993</v>
      </c>
      <c r="V31" s="21">
        <v>6108889.2400000002</v>
      </c>
      <c r="W31" s="21">
        <v>51563064.200000003</v>
      </c>
      <c r="X31" s="21">
        <v>0</v>
      </c>
      <c r="Y31" s="21">
        <v>73146.319636999993</v>
      </c>
      <c r="Z31" s="21">
        <v>448460.47065999999</v>
      </c>
      <c r="AA31" s="21">
        <v>0</v>
      </c>
      <c r="AB31" s="21">
        <v>0</v>
      </c>
      <c r="AC31" s="21">
        <v>17626.790078999999</v>
      </c>
      <c r="AD31" s="21">
        <v>1138884.5934619999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8687.5</v>
      </c>
      <c r="AK31" s="21">
        <v>0</v>
      </c>
      <c r="AL31" s="21">
        <v>0</v>
      </c>
      <c r="AM31" s="21">
        <v>3583893.322501</v>
      </c>
      <c r="AN31" s="21">
        <v>0</v>
      </c>
      <c r="AO31" s="21">
        <v>0</v>
      </c>
      <c r="AP31" s="21">
        <v>20726.060000000001</v>
      </c>
      <c r="AQ31" s="21">
        <v>0</v>
      </c>
      <c r="AR31" s="21">
        <v>0</v>
      </c>
      <c r="AS31" s="21">
        <v>0</v>
      </c>
      <c r="AT31" s="21">
        <v>12173181.627211001</v>
      </c>
      <c r="AU31" s="21">
        <v>1023040.162823</v>
      </c>
      <c r="AV31" s="21">
        <v>795867.564182</v>
      </c>
      <c r="AW31" s="21">
        <v>0</v>
      </c>
      <c r="AX31" s="21">
        <v>806700.96417599998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28872.980060000002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2551.380079</v>
      </c>
      <c r="BM31" s="21">
        <v>0</v>
      </c>
      <c r="BN31" s="21">
        <v>1018562.90998</v>
      </c>
      <c r="BO31" s="21">
        <v>0</v>
      </c>
      <c r="BP31" s="21">
        <v>2773.76</v>
      </c>
      <c r="BQ31" s="21">
        <v>2565056.6748790001</v>
      </c>
      <c r="BR31" s="21">
        <v>11769044.205464</v>
      </c>
      <c r="BS31" s="21">
        <v>738915.06320999993</v>
      </c>
      <c r="BT31" s="21">
        <v>0</v>
      </c>
      <c r="BU31" s="21">
        <v>0</v>
      </c>
      <c r="BV31" s="21">
        <v>-873317.42689600005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-4.37</v>
      </c>
      <c r="CC31" s="21">
        <v>0</v>
      </c>
      <c r="CD31" s="21">
        <v>30.9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9112083.959999999</v>
      </c>
      <c r="CK31" s="21">
        <v>1718.82</v>
      </c>
      <c r="CL31" s="21">
        <v>0</v>
      </c>
      <c r="CM31" s="22">
        <v>9110365.1399999987</v>
      </c>
      <c r="CN31" s="21">
        <v>506054.03</v>
      </c>
      <c r="CO31" s="21">
        <v>8604311.1099999994</v>
      </c>
      <c r="CP31" s="22">
        <v>0</v>
      </c>
      <c r="CQ31" s="21">
        <v>0</v>
      </c>
      <c r="CR31" s="21">
        <v>0</v>
      </c>
      <c r="CS31" s="21">
        <v>6867837.8531290004</v>
      </c>
      <c r="CT31" s="21">
        <v>0</v>
      </c>
      <c r="CU31" s="21">
        <v>1130.08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241290604.86926109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17037362.750000019</v>
      </c>
      <c r="E32" s="21">
        <v>860215.73000000068</v>
      </c>
      <c r="F32" s="21">
        <v>14213063.489999998</v>
      </c>
      <c r="G32" s="21">
        <v>1964083.5300000198</v>
      </c>
      <c r="H32" s="21">
        <v>216725.69000000003</v>
      </c>
      <c r="I32" s="21">
        <v>749358.51</v>
      </c>
      <c r="J32" s="21">
        <v>0</v>
      </c>
      <c r="K32" s="21">
        <v>457396.01</v>
      </c>
      <c r="L32" s="21">
        <v>0</v>
      </c>
      <c r="M32" s="21">
        <v>0</v>
      </c>
      <c r="N32" s="21">
        <v>0</v>
      </c>
      <c r="O32" s="21">
        <v>199098.09</v>
      </c>
      <c r="P32" s="21">
        <v>0</v>
      </c>
      <c r="Q32" s="21">
        <v>38693486.930000044</v>
      </c>
      <c r="R32" s="21">
        <v>0</v>
      </c>
      <c r="S32" s="21">
        <v>0</v>
      </c>
      <c r="T32" s="21">
        <v>596837325.83999991</v>
      </c>
      <c r="U32" s="21">
        <v>25363852.130000003</v>
      </c>
      <c r="V32" s="21">
        <v>721456.3199999989</v>
      </c>
      <c r="W32" s="21">
        <v>14503508.230000006</v>
      </c>
      <c r="X32" s="21">
        <v>13975</v>
      </c>
      <c r="Y32" s="21">
        <v>332092.40000000002</v>
      </c>
      <c r="Z32" s="21">
        <v>992180.6399999999</v>
      </c>
      <c r="AA32" s="21">
        <v>0.5</v>
      </c>
      <c r="AB32" s="21">
        <v>0</v>
      </c>
      <c r="AC32" s="21">
        <v>33028.639999999999</v>
      </c>
      <c r="AD32" s="21">
        <v>88016.479999999967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1757597.24</v>
      </c>
      <c r="AK32" s="21">
        <v>6678.99</v>
      </c>
      <c r="AL32" s="21">
        <v>0</v>
      </c>
      <c r="AM32" s="21">
        <v>4761.8999999999996</v>
      </c>
      <c r="AN32" s="21">
        <v>0</v>
      </c>
      <c r="AO32" s="21">
        <v>0</v>
      </c>
      <c r="AP32" s="21">
        <v>14916.63</v>
      </c>
      <c r="AQ32" s="21">
        <v>0</v>
      </c>
      <c r="AR32" s="21">
        <v>0</v>
      </c>
      <c r="AS32" s="21">
        <v>0</v>
      </c>
      <c r="AT32" s="21">
        <v>39010076.699999966</v>
      </c>
      <c r="AU32" s="21">
        <v>254045.4800000001</v>
      </c>
      <c r="AV32" s="21">
        <v>97866.749999999913</v>
      </c>
      <c r="AW32" s="21">
        <v>0</v>
      </c>
      <c r="AX32" s="21">
        <v>1277858.29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-20698.230000000003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79915.10000000002</v>
      </c>
      <c r="BO32" s="21">
        <v>0</v>
      </c>
      <c r="BP32" s="21">
        <v>850152.22000000009</v>
      </c>
      <c r="BQ32" s="21">
        <v>0</v>
      </c>
      <c r="BR32" s="21">
        <v>10157.529999999999</v>
      </c>
      <c r="BS32" s="21">
        <v>35111.54000000003</v>
      </c>
      <c r="BT32" s="21">
        <v>0</v>
      </c>
      <c r="BU32" s="21">
        <v>0</v>
      </c>
      <c r="BV32" s="21">
        <v>0</v>
      </c>
      <c r="BW32" s="21">
        <v>0</v>
      </c>
      <c r="BX32" s="21">
        <v>957542.26</v>
      </c>
      <c r="BY32" s="21">
        <v>0</v>
      </c>
      <c r="BZ32" s="21">
        <v>0</v>
      </c>
      <c r="CA32" s="21">
        <v>9121966.8800000008</v>
      </c>
      <c r="CB32" s="21">
        <v>297820806.84999996</v>
      </c>
      <c r="CC32" s="21">
        <v>1388823.04</v>
      </c>
      <c r="CD32" s="21">
        <v>83700968.379999995</v>
      </c>
      <c r="CE32" s="21">
        <v>0</v>
      </c>
      <c r="CF32" s="21">
        <v>0</v>
      </c>
      <c r="CG32" s="21">
        <v>2030682.69</v>
      </c>
      <c r="CH32" s="21">
        <v>15247746.449999999</v>
      </c>
      <c r="CI32" s="21">
        <v>0</v>
      </c>
      <c r="CJ32" s="22">
        <v>8062608.700000003</v>
      </c>
      <c r="CK32" s="21">
        <v>39258.720000000001</v>
      </c>
      <c r="CL32" s="21">
        <v>3500</v>
      </c>
      <c r="CM32" s="22">
        <v>8019849.9800000032</v>
      </c>
      <c r="CN32" s="21">
        <v>81128.399999999994</v>
      </c>
      <c r="CO32" s="21">
        <v>7938721.5800000029</v>
      </c>
      <c r="CP32" s="22">
        <v>0</v>
      </c>
      <c r="CQ32" s="21">
        <v>0</v>
      </c>
      <c r="CR32" s="21">
        <v>0</v>
      </c>
      <c r="CS32" s="21">
        <v>147140.40999999997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1158095589.9599998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112243.18</v>
      </c>
      <c r="E33" s="21">
        <v>45340.520000000004</v>
      </c>
      <c r="F33" s="21">
        <v>0</v>
      </c>
      <c r="G33" s="21">
        <v>66902.659999999989</v>
      </c>
      <c r="H33" s="21">
        <v>40</v>
      </c>
      <c r="I33" s="21">
        <v>67499.100000000006</v>
      </c>
      <c r="J33" s="21">
        <v>0</v>
      </c>
      <c r="K33" s="21">
        <v>2999521.5999999912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4136706.1500000032</v>
      </c>
      <c r="U33" s="21">
        <v>14836.3</v>
      </c>
      <c r="V33" s="21">
        <v>53771.529999999977</v>
      </c>
      <c r="W33" s="21">
        <v>1850741.519999997</v>
      </c>
      <c r="X33" s="21">
        <v>0</v>
      </c>
      <c r="Y33" s="21">
        <v>625</v>
      </c>
      <c r="Z33" s="21">
        <v>-24388924.210000008</v>
      </c>
      <c r="AA33" s="21">
        <v>0</v>
      </c>
      <c r="AB33" s="21">
        <v>0</v>
      </c>
      <c r="AC33" s="21">
        <v>173.53</v>
      </c>
      <c r="AD33" s="21">
        <v>1575.6400000000003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1500</v>
      </c>
      <c r="AK33" s="21">
        <v>-1088.22</v>
      </c>
      <c r="AL33" s="21">
        <v>0</v>
      </c>
      <c r="AM33" s="21">
        <v>-8469992.120000001</v>
      </c>
      <c r="AN33" s="21">
        <v>0</v>
      </c>
      <c r="AO33" s="21">
        <v>0</v>
      </c>
      <c r="AP33" s="21">
        <v>205</v>
      </c>
      <c r="AQ33" s="21">
        <v>0</v>
      </c>
      <c r="AR33" s="21">
        <v>0</v>
      </c>
      <c r="AS33" s="21">
        <v>0</v>
      </c>
      <c r="AT33" s="21">
        <v>466394.91999999958</v>
      </c>
      <c r="AU33" s="21">
        <v>594.83000000000004</v>
      </c>
      <c r="AV33" s="21">
        <v>623.72</v>
      </c>
      <c r="AW33" s="21">
        <v>0</v>
      </c>
      <c r="AX33" s="21">
        <v>7271.6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8706.5999999999967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3596.7900000000004</v>
      </c>
      <c r="BO33" s="21">
        <v>0</v>
      </c>
      <c r="BP33" s="21">
        <v>6030.42</v>
      </c>
      <c r="BQ33" s="21">
        <v>0</v>
      </c>
      <c r="BR33" s="21">
        <v>1944.38</v>
      </c>
      <c r="BS33" s="21">
        <v>5984.23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1011376.6799999994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-22108041.830000021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3574474.6357999975</v>
      </c>
      <c r="E34" s="21">
        <v>644452.66870318167</v>
      </c>
      <c r="F34" s="21">
        <v>2930021.9670968158</v>
      </c>
      <c r="G34" s="21">
        <v>0</v>
      </c>
      <c r="H34" s="21">
        <v>85897503.705000013</v>
      </c>
      <c r="I34" s="21">
        <v>713722.81000000017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37540526.39859999</v>
      </c>
      <c r="P34" s="21">
        <v>0</v>
      </c>
      <c r="Q34" s="21">
        <v>340304.14</v>
      </c>
      <c r="R34" s="21">
        <v>0</v>
      </c>
      <c r="S34" s="21">
        <v>0</v>
      </c>
      <c r="T34" s="21">
        <v>17727.309999999998</v>
      </c>
      <c r="U34" s="21">
        <v>0</v>
      </c>
      <c r="V34" s="21">
        <v>104401.32999999999</v>
      </c>
      <c r="W34" s="21">
        <v>732964.99000000011</v>
      </c>
      <c r="X34" s="21">
        <v>0</v>
      </c>
      <c r="Y34" s="21">
        <v>1974771.9239000003</v>
      </c>
      <c r="Z34" s="21">
        <v>1541937.6448000001</v>
      </c>
      <c r="AA34" s="21">
        <v>0</v>
      </c>
      <c r="AB34" s="21">
        <v>0</v>
      </c>
      <c r="AC34" s="21">
        <v>364335.76200000028</v>
      </c>
      <c r="AD34" s="21">
        <v>6887006.4082999993</v>
      </c>
      <c r="AE34" s="21">
        <v>0</v>
      </c>
      <c r="AF34" s="21">
        <v>11682.25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11218516.606378</v>
      </c>
      <c r="AN34" s="21">
        <v>0</v>
      </c>
      <c r="AO34" s="21">
        <v>0</v>
      </c>
      <c r="AP34" s="21">
        <v>534463.51410000003</v>
      </c>
      <c r="AQ34" s="21">
        <v>0</v>
      </c>
      <c r="AR34" s="21">
        <v>0</v>
      </c>
      <c r="AS34" s="21">
        <v>0</v>
      </c>
      <c r="AT34" s="21">
        <v>43049607.026899993</v>
      </c>
      <c r="AU34" s="21">
        <v>326982.06930000003</v>
      </c>
      <c r="AV34" s="21">
        <v>272551.56869999995</v>
      </c>
      <c r="AW34" s="21">
        <v>0</v>
      </c>
      <c r="AX34" s="21">
        <v>30605.688699999999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2091539.9052000113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7676.9818999999998</v>
      </c>
      <c r="BO34" s="21">
        <v>0</v>
      </c>
      <c r="BP34" s="21">
        <v>746607.2</v>
      </c>
      <c r="BQ34" s="21">
        <v>0</v>
      </c>
      <c r="BR34" s="21">
        <v>22694.240000000002</v>
      </c>
      <c r="BS34" s="21">
        <v>1532097001.5185993</v>
      </c>
      <c r="BT34" s="21">
        <v>0</v>
      </c>
      <c r="BU34" s="21">
        <v>0</v>
      </c>
      <c r="BV34" s="21">
        <v>16714501.209999999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483178.39999999997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39002618.018600002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1786299903.2567773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1795945</v>
      </c>
      <c r="E35" s="21">
        <v>1126395</v>
      </c>
      <c r="F35" s="21">
        <v>304894</v>
      </c>
      <c r="G35" s="21">
        <v>364656</v>
      </c>
      <c r="H35" s="21">
        <v>0</v>
      </c>
      <c r="I35" s="21">
        <v>102593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3171301</v>
      </c>
      <c r="P35" s="21">
        <v>0</v>
      </c>
      <c r="Q35" s="21">
        <v>730330</v>
      </c>
      <c r="R35" s="21">
        <v>0</v>
      </c>
      <c r="S35" s="21">
        <v>0</v>
      </c>
      <c r="T35" s="21">
        <v>275281</v>
      </c>
      <c r="U35" s="21">
        <v>20579</v>
      </c>
      <c r="V35" s="21">
        <v>69988</v>
      </c>
      <c r="W35" s="21">
        <v>389002</v>
      </c>
      <c r="X35" s="21">
        <v>0</v>
      </c>
      <c r="Y35" s="21">
        <v>448</v>
      </c>
      <c r="Z35" s="21">
        <v>3747734</v>
      </c>
      <c r="AA35" s="21">
        <v>0</v>
      </c>
      <c r="AB35" s="21">
        <v>0</v>
      </c>
      <c r="AC35" s="21">
        <v>2061</v>
      </c>
      <c r="AD35" s="21">
        <v>2545</v>
      </c>
      <c r="AE35" s="21">
        <v>0</v>
      </c>
      <c r="AF35" s="21">
        <v>40000</v>
      </c>
      <c r="AG35" s="21">
        <v>0</v>
      </c>
      <c r="AH35" s="21">
        <v>0</v>
      </c>
      <c r="AI35" s="21">
        <v>0</v>
      </c>
      <c r="AJ35" s="21">
        <v>4200</v>
      </c>
      <c r="AK35" s="21">
        <v>0</v>
      </c>
      <c r="AL35" s="21">
        <v>0</v>
      </c>
      <c r="AM35" s="21">
        <v>793074</v>
      </c>
      <c r="AN35" s="21">
        <v>0</v>
      </c>
      <c r="AO35" s="21">
        <v>0</v>
      </c>
      <c r="AP35" s="21">
        <v>100</v>
      </c>
      <c r="AQ35" s="21">
        <v>0</v>
      </c>
      <c r="AR35" s="21">
        <v>0</v>
      </c>
      <c r="AS35" s="21">
        <v>0</v>
      </c>
      <c r="AT35" s="21">
        <v>490467</v>
      </c>
      <c r="AU35" s="21">
        <v>-11875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555510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25</v>
      </c>
      <c r="BQ35" s="21">
        <v>0</v>
      </c>
      <c r="BR35" s="21">
        <v>149568</v>
      </c>
      <c r="BS35" s="21">
        <v>10056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10028159.17</v>
      </c>
      <c r="CK35" s="21">
        <v>0</v>
      </c>
      <c r="CL35" s="21">
        <v>5316</v>
      </c>
      <c r="CM35" s="22">
        <v>10022843.17</v>
      </c>
      <c r="CN35" s="21">
        <v>0</v>
      </c>
      <c r="CO35" s="21">
        <v>10022843.17</v>
      </c>
      <c r="CP35" s="22">
        <v>0</v>
      </c>
      <c r="CQ35" s="21">
        <v>0</v>
      </c>
      <c r="CR35" s="21">
        <v>0</v>
      </c>
      <c r="CS35" s="21">
        <v>13172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22380263.170000002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489241449.59000003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682782.13</v>
      </c>
      <c r="AK36" s="21">
        <v>0</v>
      </c>
      <c r="AL36" s="21">
        <v>0</v>
      </c>
      <c r="AM36" s="21">
        <v>0</v>
      </c>
      <c r="AN36" s="21">
        <v>0</v>
      </c>
      <c r="AO36" s="21">
        <v>86433569.719999999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576357801.44000006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455188230.22000003</v>
      </c>
      <c r="E37" s="21">
        <v>1359272.89</v>
      </c>
      <c r="F37" s="21">
        <v>294500803.73000002</v>
      </c>
      <c r="G37" s="21">
        <v>159328153.59999999</v>
      </c>
      <c r="H37" s="21">
        <v>940152.36</v>
      </c>
      <c r="I37" s="21">
        <v>1018909.25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22054013.91</v>
      </c>
      <c r="P37" s="21">
        <v>0</v>
      </c>
      <c r="Q37" s="21">
        <v>1627183.14</v>
      </c>
      <c r="R37" s="21">
        <v>0</v>
      </c>
      <c r="S37" s="21">
        <v>0</v>
      </c>
      <c r="T37" s="21">
        <v>536116669.58999997</v>
      </c>
      <c r="U37" s="21">
        <v>0</v>
      </c>
      <c r="V37" s="21">
        <v>520628.27</v>
      </c>
      <c r="W37" s="21">
        <v>3078469.19</v>
      </c>
      <c r="X37" s="21">
        <v>0</v>
      </c>
      <c r="Y37" s="21">
        <v>2291875.62</v>
      </c>
      <c r="Z37" s="21">
        <v>15781227.119999999</v>
      </c>
      <c r="AA37" s="21">
        <v>0</v>
      </c>
      <c r="AB37" s="21">
        <v>0</v>
      </c>
      <c r="AC37" s="21">
        <v>274900.47999999998</v>
      </c>
      <c r="AD37" s="21">
        <v>7615230.5499999998</v>
      </c>
      <c r="AE37" s="21">
        <v>0</v>
      </c>
      <c r="AF37" s="21">
        <v>2511.6</v>
      </c>
      <c r="AG37" s="21">
        <v>0</v>
      </c>
      <c r="AH37" s="21">
        <v>0</v>
      </c>
      <c r="AI37" s="21">
        <v>0</v>
      </c>
      <c r="AJ37" s="21">
        <v>1711936.38</v>
      </c>
      <c r="AK37" s="21">
        <v>0</v>
      </c>
      <c r="AL37" s="21">
        <v>0</v>
      </c>
      <c r="AM37" s="21">
        <v>11357210.800000001</v>
      </c>
      <c r="AN37" s="21">
        <v>0</v>
      </c>
      <c r="AO37" s="21">
        <v>0</v>
      </c>
      <c r="AP37" s="21">
        <v>1544996.7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229810.36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10651.76</v>
      </c>
      <c r="BO37" s="21">
        <v>0</v>
      </c>
      <c r="BP37" s="21">
        <v>19545609.350000001</v>
      </c>
      <c r="BQ37" s="21">
        <v>8788944.0199999996</v>
      </c>
      <c r="BR37" s="21">
        <v>1512373.35</v>
      </c>
      <c r="BS37" s="21">
        <v>4934814.26</v>
      </c>
      <c r="BT37" s="21">
        <v>0</v>
      </c>
      <c r="BU37" s="21">
        <v>0</v>
      </c>
      <c r="BV37" s="21">
        <v>10087513.35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2549036.8700000201</v>
      </c>
      <c r="CF37" s="21">
        <v>0</v>
      </c>
      <c r="CG37" s="21">
        <v>0</v>
      </c>
      <c r="CH37" s="21">
        <v>0</v>
      </c>
      <c r="CI37" s="21">
        <v>0</v>
      </c>
      <c r="CJ37" s="22">
        <v>1434874.0399999977</v>
      </c>
      <c r="CK37" s="21">
        <v>0</v>
      </c>
      <c r="CL37" s="21">
        <v>0</v>
      </c>
      <c r="CM37" s="22">
        <v>1389496.6</v>
      </c>
      <c r="CN37" s="21">
        <v>1128763.3400000001</v>
      </c>
      <c r="CO37" s="21">
        <v>260733.26</v>
      </c>
      <c r="CP37" s="22">
        <v>45377.439999997616</v>
      </c>
      <c r="CQ37" s="21">
        <v>0</v>
      </c>
      <c r="CR37" s="21">
        <v>45377.439999997616</v>
      </c>
      <c r="CS37" s="21">
        <v>465279.109999999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1110683051.6499999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15404.14</v>
      </c>
      <c r="E38" s="21">
        <v>10743.59</v>
      </c>
      <c r="F38" s="21">
        <v>4660.55</v>
      </c>
      <c r="G38" s="21">
        <v>0</v>
      </c>
      <c r="H38" s="21">
        <v>0</v>
      </c>
      <c r="I38" s="21">
        <v>15041.33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12355972.859999999</v>
      </c>
      <c r="U38" s="21">
        <v>0</v>
      </c>
      <c r="V38" s="21">
        <v>85144.639999999999</v>
      </c>
      <c r="W38" s="21">
        <v>298027.90000000002</v>
      </c>
      <c r="X38" s="21">
        <v>0</v>
      </c>
      <c r="Y38" s="21">
        <v>0</v>
      </c>
      <c r="Z38" s="21">
        <v>11.96</v>
      </c>
      <c r="AA38" s="21">
        <v>0</v>
      </c>
      <c r="AB38" s="21">
        <v>0</v>
      </c>
      <c r="AC38" s="21">
        <v>233</v>
      </c>
      <c r="AD38" s="21">
        <v>169.66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13.69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1889.25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27152</v>
      </c>
      <c r="BO38" s="21">
        <v>0</v>
      </c>
      <c r="BP38" s="21">
        <v>0</v>
      </c>
      <c r="BQ38" s="21">
        <v>0</v>
      </c>
      <c r="BR38" s="21">
        <v>0</v>
      </c>
      <c r="BS38" s="21">
        <v>74.56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32553.68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12831688.670000002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184966.51</v>
      </c>
      <c r="E39" s="21">
        <v>65894.75</v>
      </c>
      <c r="F39" s="21">
        <v>119071.76</v>
      </c>
      <c r="G39" s="21">
        <v>0</v>
      </c>
      <c r="H39" s="21">
        <v>875750.84</v>
      </c>
      <c r="I39" s="21">
        <v>197400.34</v>
      </c>
      <c r="J39" s="21">
        <v>0</v>
      </c>
      <c r="K39" s="21">
        <v>3201853.65</v>
      </c>
      <c r="L39" s="21">
        <v>0</v>
      </c>
      <c r="M39" s="21">
        <v>1634285.71</v>
      </c>
      <c r="N39" s="21">
        <v>0</v>
      </c>
      <c r="O39" s="21">
        <v>10</v>
      </c>
      <c r="P39" s="21">
        <v>0</v>
      </c>
      <c r="Q39" s="21">
        <v>51194.926893000003</v>
      </c>
      <c r="R39" s="21">
        <v>0</v>
      </c>
      <c r="S39" s="21">
        <v>0</v>
      </c>
      <c r="T39" s="21">
        <v>689534354.78999996</v>
      </c>
      <c r="U39" s="21">
        <v>6534916.1699999999</v>
      </c>
      <c r="V39" s="21">
        <v>779871.43</v>
      </c>
      <c r="W39" s="21">
        <v>3705677.98</v>
      </c>
      <c r="X39" s="21">
        <v>0</v>
      </c>
      <c r="Y39" s="21">
        <v>12836.887500000001</v>
      </c>
      <c r="Z39" s="21">
        <v>36711.542194000001</v>
      </c>
      <c r="AA39" s="21">
        <v>0</v>
      </c>
      <c r="AB39" s="21">
        <v>0</v>
      </c>
      <c r="AC39" s="21">
        <v>16126.82375</v>
      </c>
      <c r="AD39" s="21">
        <v>15019.350194000001</v>
      </c>
      <c r="AE39" s="21">
        <v>0</v>
      </c>
      <c r="AF39" s="21">
        <v>1750</v>
      </c>
      <c r="AG39" s="21">
        <v>0</v>
      </c>
      <c r="AH39" s="21">
        <v>0</v>
      </c>
      <c r="AI39" s="21">
        <v>0</v>
      </c>
      <c r="AJ39" s="21">
        <v>4608288.0699999994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18609955.016993999</v>
      </c>
      <c r="AU39" s="21">
        <v>5788.459366</v>
      </c>
      <c r="AV39" s="21">
        <v>0</v>
      </c>
      <c r="AW39" s="21">
        <v>0</v>
      </c>
      <c r="AX39" s="21">
        <v>5836.2793659999998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13868.09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4660821.3449999997</v>
      </c>
      <c r="BO39" s="21">
        <v>0</v>
      </c>
      <c r="BP39" s="21">
        <v>51680.770250000001</v>
      </c>
      <c r="BQ39" s="21">
        <v>0</v>
      </c>
      <c r="BR39" s="21">
        <v>10</v>
      </c>
      <c r="BS39" s="21">
        <v>452458.90448500001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40957.480000000003</v>
      </c>
      <c r="CT39" s="21">
        <v>321573.21999999997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735553964.58599198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143207.73000000001</v>
      </c>
      <c r="E40" s="21">
        <v>22087.69</v>
      </c>
      <c r="F40" s="21">
        <v>92687.19</v>
      </c>
      <c r="G40" s="21">
        <v>28432.85</v>
      </c>
      <c r="H40" s="21">
        <v>0</v>
      </c>
      <c r="I40" s="21">
        <v>132056.60999999999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16251493.539999999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207968.96</v>
      </c>
      <c r="W40" s="21">
        <v>2033899.5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7678.2</v>
      </c>
      <c r="AD40" s="21">
        <v>7219.1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2108708.9500000002</v>
      </c>
      <c r="AU40" s="21">
        <v>12575.28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15136.49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13031.77</v>
      </c>
      <c r="BO40" s="21">
        <v>0</v>
      </c>
      <c r="BP40" s="21">
        <v>20126.54</v>
      </c>
      <c r="BQ40" s="21">
        <v>0</v>
      </c>
      <c r="BR40" s="21">
        <v>0</v>
      </c>
      <c r="BS40" s="21">
        <v>14875.74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5064.8900000000003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20973043.299999997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69407.47000000003</v>
      </c>
      <c r="E41" s="21">
        <v>28236.140000000014</v>
      </c>
      <c r="F41" s="21">
        <v>3118.1800000000003</v>
      </c>
      <c r="G41" s="21">
        <v>38053.150000000009</v>
      </c>
      <c r="H41" s="21">
        <v>0</v>
      </c>
      <c r="I41" s="21">
        <v>172731.88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-6192.86</v>
      </c>
      <c r="P41" s="21">
        <v>0</v>
      </c>
      <c r="Q41" s="21">
        <v>63477.79</v>
      </c>
      <c r="R41" s="21">
        <v>0</v>
      </c>
      <c r="S41" s="21">
        <v>0</v>
      </c>
      <c r="T41" s="21">
        <v>221981869.13999999</v>
      </c>
      <c r="U41" s="21">
        <v>40666398.159999996</v>
      </c>
      <c r="V41" s="21">
        <v>827457.23999999953</v>
      </c>
      <c r="W41" s="21">
        <v>26735228.779999983</v>
      </c>
      <c r="X41" s="21">
        <v>0</v>
      </c>
      <c r="Y41" s="21">
        <v>75</v>
      </c>
      <c r="Z41" s="21">
        <v>711.51999999999964</v>
      </c>
      <c r="AA41" s="21">
        <v>0</v>
      </c>
      <c r="AB41" s="21">
        <v>0</v>
      </c>
      <c r="AC41" s="21">
        <v>2417.0200000000004</v>
      </c>
      <c r="AD41" s="21">
        <v>555.78999999999985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1546721.67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390461.75999999989</v>
      </c>
      <c r="AU41" s="21">
        <v>102384.40000000002</v>
      </c>
      <c r="AV41" s="21">
        <v>868.8100000000004</v>
      </c>
      <c r="AW41" s="21">
        <v>0</v>
      </c>
      <c r="AX41" s="21">
        <v>6504.1599999999971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162017.36999999979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-1.9500000000000004</v>
      </c>
      <c r="BM41" s="21">
        <v>0</v>
      </c>
      <c r="BN41" s="21">
        <v>61089.720000000045</v>
      </c>
      <c r="BO41" s="21">
        <v>0</v>
      </c>
      <c r="BP41" s="21">
        <v>3327.5800000000008</v>
      </c>
      <c r="BQ41" s="21">
        <v>0</v>
      </c>
      <c r="BR41" s="21">
        <v>-155.89000000000001</v>
      </c>
      <c r="BS41" s="21">
        <v>1914.16</v>
      </c>
      <c r="BT41" s="21">
        <v>0</v>
      </c>
      <c r="BU41" s="21">
        <v>0</v>
      </c>
      <c r="BV41" s="21">
        <v>0</v>
      </c>
      <c r="BW41" s="21">
        <v>0</v>
      </c>
      <c r="BX41" s="21">
        <v>1915084.49</v>
      </c>
      <c r="BY41" s="21">
        <v>0</v>
      </c>
      <c r="BZ41" s="21">
        <v>0</v>
      </c>
      <c r="CA41" s="21">
        <v>18243933.739999998</v>
      </c>
      <c r="CB41" s="21">
        <v>595572158.88</v>
      </c>
      <c r="CC41" s="21">
        <v>2777646.08</v>
      </c>
      <c r="CD41" s="21">
        <v>167395606.75</v>
      </c>
      <c r="CE41" s="21">
        <v>0</v>
      </c>
      <c r="CF41" s="21">
        <v>0</v>
      </c>
      <c r="CG41" s="21">
        <v>4061365.37</v>
      </c>
      <c r="CH41" s="21">
        <v>30495492.870000001</v>
      </c>
      <c r="CI41" s="21">
        <v>0</v>
      </c>
      <c r="CJ41" s="22">
        <v>34379698.100000001</v>
      </c>
      <c r="CK41" s="21">
        <v>0</v>
      </c>
      <c r="CL41" s="21">
        <v>0</v>
      </c>
      <c r="CM41" s="22">
        <v>30280271.129999999</v>
      </c>
      <c r="CN41" s="21">
        <v>0</v>
      </c>
      <c r="CO41" s="21">
        <v>30280271.129999999</v>
      </c>
      <c r="CP41" s="22">
        <v>4099426.97</v>
      </c>
      <c r="CQ41" s="21">
        <v>0</v>
      </c>
      <c r="CR41" s="21">
        <v>4099426.97</v>
      </c>
      <c r="CS41" s="21">
        <v>54492.1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1147684747.0999997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2857.9600000000009</v>
      </c>
      <c r="E42" s="21">
        <v>2750.9600000000009</v>
      </c>
      <c r="F42" s="21">
        <v>0</v>
      </c>
      <c r="G42" s="21">
        <v>107</v>
      </c>
      <c r="H42" s="21">
        <v>0</v>
      </c>
      <c r="I42" s="21">
        <v>27925.119999999999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136214.57</v>
      </c>
      <c r="U42" s="21">
        <v>0</v>
      </c>
      <c r="V42" s="21">
        <v>45089.490000000005</v>
      </c>
      <c r="W42" s="21">
        <v>75892.160000000018</v>
      </c>
      <c r="X42" s="21">
        <v>0</v>
      </c>
      <c r="Y42" s="21">
        <v>0</v>
      </c>
      <c r="Z42" s="21">
        <v>31315.510000000002</v>
      </c>
      <c r="AA42" s="21">
        <v>0</v>
      </c>
      <c r="AB42" s="21">
        <v>0</v>
      </c>
      <c r="AC42" s="21">
        <v>264.3</v>
      </c>
      <c r="AD42" s="21">
        <v>385.33000000000004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82831.430000000008</v>
      </c>
      <c r="AU42" s="21">
        <v>85.740000000000009</v>
      </c>
      <c r="AV42" s="21">
        <v>85.740000000000009</v>
      </c>
      <c r="AW42" s="21">
        <v>0</v>
      </c>
      <c r="AX42" s="21">
        <v>85.740000000000009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267691.42999999993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381.02000000000004</v>
      </c>
      <c r="BO42" s="21">
        <v>0</v>
      </c>
      <c r="BP42" s="21">
        <v>176.23000000000002</v>
      </c>
      <c r="BQ42" s="21">
        <v>0</v>
      </c>
      <c r="BR42" s="21">
        <v>0</v>
      </c>
      <c r="BS42" s="21">
        <v>494.48999999999995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141329.28999999998</v>
      </c>
      <c r="CK42" s="21">
        <v>0</v>
      </c>
      <c r="CL42" s="21">
        <v>0</v>
      </c>
      <c r="CM42" s="22">
        <v>141329.28999999998</v>
      </c>
      <c r="CN42" s="21">
        <v>1152.300000000002</v>
      </c>
      <c r="CO42" s="21">
        <v>140176.99</v>
      </c>
      <c r="CP42" s="22">
        <v>0</v>
      </c>
      <c r="CQ42" s="21">
        <v>0</v>
      </c>
      <c r="CR42" s="21">
        <v>0</v>
      </c>
      <c r="CS42" s="21">
        <v>60177.639999999927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873283.19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-401482.67</v>
      </c>
      <c r="E43" s="21">
        <v>0</v>
      </c>
      <c r="F43" s="21">
        <v>-401482.67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-370507.99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-3025067.7199999997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-342603.05</v>
      </c>
      <c r="AV43" s="21">
        <v>-80.180000000000007</v>
      </c>
      <c r="AW43" s="21">
        <v>0</v>
      </c>
      <c r="AX43" s="21">
        <v>-80.180000000000007</v>
      </c>
      <c r="AY43" s="21">
        <v>0</v>
      </c>
      <c r="AZ43" s="21">
        <v>0</v>
      </c>
      <c r="BA43" s="21">
        <v>139458.06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-4000363.73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740.24999999999977</v>
      </c>
      <c r="E44" s="21">
        <v>750.40999999999974</v>
      </c>
      <c r="F44" s="21">
        <v>0</v>
      </c>
      <c r="G44" s="21">
        <v>-10.16</v>
      </c>
      <c r="H44" s="21">
        <v>-0.05</v>
      </c>
      <c r="I44" s="21">
        <v>8457.36</v>
      </c>
      <c r="J44" s="21">
        <v>0</v>
      </c>
      <c r="K44" s="21">
        <v>1920.0000000000146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11100</v>
      </c>
      <c r="W44" s="21">
        <v>22404.719999999998</v>
      </c>
      <c r="X44" s="21">
        <v>0</v>
      </c>
      <c r="Y44" s="21">
        <v>150214.79</v>
      </c>
      <c r="Z44" s="21">
        <v>1263140.6100000001</v>
      </c>
      <c r="AA44" s="21">
        <v>0</v>
      </c>
      <c r="AB44" s="21">
        <v>0</v>
      </c>
      <c r="AC44" s="21">
        <v>0.01</v>
      </c>
      <c r="AD44" s="21">
        <v>-0.14999999999999858</v>
      </c>
      <c r="AE44" s="21">
        <v>0</v>
      </c>
      <c r="AF44" s="21">
        <v>0</v>
      </c>
      <c r="AG44" s="21">
        <v>0</v>
      </c>
      <c r="AH44" s="21">
        <v>1996783.76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-0.08</v>
      </c>
      <c r="AQ44" s="21">
        <v>0</v>
      </c>
      <c r="AR44" s="21">
        <v>0</v>
      </c>
      <c r="AS44" s="21">
        <v>0</v>
      </c>
      <c r="AT44" s="21">
        <v>2242826.7700000005</v>
      </c>
      <c r="AU44" s="21">
        <v>115.10999999999999</v>
      </c>
      <c r="AV44" s="21">
        <v>-0.26000000000000156</v>
      </c>
      <c r="AW44" s="21">
        <v>0</v>
      </c>
      <c r="AX44" s="21">
        <v>-0.12999999999999901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10672.7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0.06</v>
      </c>
      <c r="BM44" s="21">
        <v>0</v>
      </c>
      <c r="BN44" s="21">
        <v>1230</v>
      </c>
      <c r="BO44" s="21">
        <v>0</v>
      </c>
      <c r="BP44" s="21">
        <v>-9.9999997764825821E-3</v>
      </c>
      <c r="BQ44" s="21">
        <v>0</v>
      </c>
      <c r="BR44" s="21">
        <v>385185.8</v>
      </c>
      <c r="BS44" s="21">
        <v>91.46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325139.93</v>
      </c>
      <c r="CK44" s="21">
        <v>0</v>
      </c>
      <c r="CL44" s="21">
        <v>0</v>
      </c>
      <c r="CM44" s="22">
        <v>325139.93</v>
      </c>
      <c r="CN44" s="21">
        <v>0</v>
      </c>
      <c r="CO44" s="21">
        <v>325139.93</v>
      </c>
      <c r="CP44" s="22">
        <v>0</v>
      </c>
      <c r="CQ44" s="21">
        <v>0</v>
      </c>
      <c r="CR44" s="21">
        <v>0</v>
      </c>
      <c r="CS44" s="21">
        <v>20349.390000000007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6440372.04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-3703639.16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-3703639.16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132745899.31</v>
      </c>
      <c r="U47" s="21">
        <v>5433645.0300000003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1319965.0900000001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139499509.43000001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8027.4399999999987</v>
      </c>
      <c r="E48" s="21">
        <v>0</v>
      </c>
      <c r="F48" s="21">
        <v>8027.4399999999987</v>
      </c>
      <c r="G48" s="21">
        <v>0</v>
      </c>
      <c r="H48" s="21">
        <v>0</v>
      </c>
      <c r="I48" s="21">
        <v>5451.08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-1121.26</v>
      </c>
      <c r="W48" s="21">
        <v>-6929.2199999999966</v>
      </c>
      <c r="X48" s="21">
        <v>0</v>
      </c>
      <c r="Y48" s="21">
        <v>0</v>
      </c>
      <c r="Z48" s="21">
        <v>55.81</v>
      </c>
      <c r="AA48" s="21">
        <v>0</v>
      </c>
      <c r="AB48" s="21">
        <v>0</v>
      </c>
      <c r="AC48" s="21">
        <v>150.29999999999998</v>
      </c>
      <c r="AD48" s="21">
        <v>-1.55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1549116.75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54974.49</v>
      </c>
      <c r="AU48" s="21">
        <v>1875.29</v>
      </c>
      <c r="AV48" s="21">
        <v>2147.23</v>
      </c>
      <c r="AW48" s="21">
        <v>0</v>
      </c>
      <c r="AX48" s="21">
        <v>669.34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-36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473.08000000000004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-110.74000000000001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1614742.0400000003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142179.63</v>
      </c>
      <c r="E49" s="21">
        <v>137027.04</v>
      </c>
      <c r="F49" s="21">
        <v>5152.59</v>
      </c>
      <c r="G49" s="21">
        <v>0</v>
      </c>
      <c r="H49" s="21">
        <v>0</v>
      </c>
      <c r="I49" s="21">
        <v>483288.83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1090.94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6671602.2599999998</v>
      </c>
      <c r="X49" s="21">
        <v>0</v>
      </c>
      <c r="Y49" s="21">
        <v>9296.7100000000009</v>
      </c>
      <c r="Z49" s="21">
        <v>30890.93</v>
      </c>
      <c r="AA49" s="21">
        <v>0</v>
      </c>
      <c r="AB49" s="21">
        <v>0</v>
      </c>
      <c r="AC49" s="21">
        <v>9507417.7399999984</v>
      </c>
      <c r="AD49" s="21">
        <v>28442.73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8977.2800000000007</v>
      </c>
      <c r="AQ49" s="21">
        <v>0</v>
      </c>
      <c r="AR49" s="21">
        <v>0</v>
      </c>
      <c r="AS49" s="21">
        <v>0</v>
      </c>
      <c r="AT49" s="21">
        <v>975291.87000000011</v>
      </c>
      <c r="AU49" s="21">
        <v>18664</v>
      </c>
      <c r="AV49" s="21">
        <v>17232.310000000001</v>
      </c>
      <c r="AW49" s="21">
        <v>0</v>
      </c>
      <c r="AX49" s="21">
        <v>6606.84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69265.960000000006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262.97000000000003</v>
      </c>
      <c r="BM49" s="21">
        <v>29280416.25</v>
      </c>
      <c r="BN49" s="21">
        <v>7003.5300000000007</v>
      </c>
      <c r="BO49" s="21">
        <v>0</v>
      </c>
      <c r="BP49" s="21">
        <v>4487</v>
      </c>
      <c r="BQ49" s="21">
        <v>0</v>
      </c>
      <c r="BR49" s="21">
        <v>17370</v>
      </c>
      <c r="BS49" s="21">
        <v>323350484.69999999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742391.66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59704.34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371432368.48000002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42115.9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15208357.920000002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76100.09</v>
      </c>
      <c r="BO50" s="21">
        <v>0</v>
      </c>
      <c r="BP50" s="21">
        <v>0</v>
      </c>
      <c r="BQ50" s="21">
        <v>0</v>
      </c>
      <c r="BR50" s="21">
        <v>0</v>
      </c>
      <c r="BS50" s="21">
        <v>157710188.19999999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4839331.0100000007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177876093.11999997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4260433451.5499992</v>
      </c>
      <c r="CK52" s="21">
        <v>0</v>
      </c>
      <c r="CL52" s="21">
        <v>0</v>
      </c>
      <c r="CM52" s="22">
        <v>1464210656.9899995</v>
      </c>
      <c r="CN52" s="21">
        <v>124276585.32084878</v>
      </c>
      <c r="CO52" s="21">
        <v>1339934071.6691508</v>
      </c>
      <c r="CP52" s="22">
        <v>2796222794.5599995</v>
      </c>
      <c r="CQ52" s="21">
        <v>650783831.63994503</v>
      </c>
      <c r="CR52" s="21">
        <v>2145438962.9200544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4260433451.5499992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7556304121.4413872</v>
      </c>
      <c r="CK53" s="21">
        <v>-4004.7700000000023</v>
      </c>
      <c r="CL53" s="21">
        <v>0</v>
      </c>
      <c r="CM53" s="22">
        <v>2816612917.1059484</v>
      </c>
      <c r="CN53" s="21">
        <v>5125054.8210000033</v>
      </c>
      <c r="CO53" s="21">
        <v>2811487862.2849483</v>
      </c>
      <c r="CP53" s="22">
        <v>4739695209.1054382</v>
      </c>
      <c r="CQ53" s="21">
        <v>12216066.250000002</v>
      </c>
      <c r="CR53" s="21">
        <v>4727479142.8554382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7556304121.4413891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2599639.0299999714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363.48571428571427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2010291012.9002938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2012891015.416008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375329.45999999734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413039359.53999996</v>
      </c>
      <c r="CK55" s="21">
        <v>0</v>
      </c>
      <c r="CL55" s="21">
        <v>1350</v>
      </c>
      <c r="CM55" s="22">
        <v>379301650.06999999</v>
      </c>
      <c r="CN55" s="21">
        <v>564817.04</v>
      </c>
      <c r="CO55" s="21">
        <v>378736833.02999997</v>
      </c>
      <c r="CP55" s="22">
        <v>33736359.469999999</v>
      </c>
      <c r="CQ55" s="21">
        <v>11661486.700000001</v>
      </c>
      <c r="CR55" s="21">
        <v>22074872.77</v>
      </c>
      <c r="CS55" s="21">
        <v>13209022.449999999</v>
      </c>
      <c r="CT55" s="21">
        <v>0</v>
      </c>
      <c r="CU55" s="21">
        <v>0</v>
      </c>
      <c r="CV55" s="21">
        <v>0</v>
      </c>
      <c r="CW55" s="21">
        <v>25444.02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426649155.47000009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76.19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-11106.76</v>
      </c>
      <c r="CK56" s="21">
        <v>0</v>
      </c>
      <c r="CL56" s="21">
        <v>0</v>
      </c>
      <c r="CM56" s="22">
        <v>-11106.76</v>
      </c>
      <c r="CN56" s="21">
        <v>0</v>
      </c>
      <c r="CO56" s="21">
        <v>-11106.76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18467613.319999896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18456582.749999899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1733619.4300000162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1733619.4300000162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66027990.219999999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66027990.219999999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174529472.29050002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174529472.29050002</v>
      </c>
      <c r="CQ59" s="21">
        <v>0</v>
      </c>
      <c r="CR59" s="21">
        <v>174529472.29050002</v>
      </c>
      <c r="CS59" s="21">
        <v>0</v>
      </c>
      <c r="CT59" s="21">
        <v>0</v>
      </c>
      <c r="CU59" s="21">
        <v>0</v>
      </c>
      <c r="CV59" s="21">
        <v>0</v>
      </c>
      <c r="CW59" s="21">
        <v>7529742465.1416473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7704271937.432148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1034085.16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-24569.620000000003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1009515.54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2098.1999999999998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723439552.75999975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723441650.9599998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322410.45999999985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16648851.399999999</v>
      </c>
      <c r="CW62" s="21">
        <v>85569001.339999959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102540263.19999996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2989278.74000001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2989278.74000001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5326509.99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65886800.520000011</v>
      </c>
      <c r="CK64" s="21">
        <v>0</v>
      </c>
      <c r="CL64" s="21">
        <v>0</v>
      </c>
      <c r="CM64" s="22">
        <v>65886800.520000011</v>
      </c>
      <c r="CN64" s="21">
        <v>2133319.379999999</v>
      </c>
      <c r="CO64" s="21">
        <v>63753481.140000008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3510237853.7182541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3581451164.2282543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232335.57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23770481.57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24002817.140000001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682265.96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2815637.67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3497903.63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1829778.2499999998</v>
      </c>
      <c r="BE67" s="21">
        <v>93333.400000000009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3463695.7199999997</v>
      </c>
      <c r="CK67" s="21">
        <v>0</v>
      </c>
      <c r="CL67" s="21">
        <v>0</v>
      </c>
      <c r="CM67" s="22">
        <v>3463695.7199999997</v>
      </c>
      <c r="CN67" s="21">
        <v>105798.8</v>
      </c>
      <c r="CO67" s="21">
        <v>3357896.92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170927703.58000001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176314510.95000002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266731.87420199998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428056657</v>
      </c>
      <c r="CK68" s="21">
        <v>0</v>
      </c>
      <c r="CL68" s="21">
        <v>0</v>
      </c>
      <c r="CM68" s="22">
        <v>428056657</v>
      </c>
      <c r="CN68" s="21">
        <v>0</v>
      </c>
      <c r="CO68" s="21">
        <v>428056657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23120849.494323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451444238.36852503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38064.379999999997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5549595.29</v>
      </c>
      <c r="CK69" s="21">
        <v>0</v>
      </c>
      <c r="CL69" s="21">
        <v>0</v>
      </c>
      <c r="CM69" s="22">
        <v>5549595.29</v>
      </c>
      <c r="CN69" s="21">
        <v>171905.56000000003</v>
      </c>
      <c r="CO69" s="21">
        <v>5377689.7300000004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118419013.68999998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124006673.35999998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1488991.08999974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987401105.31001341</v>
      </c>
      <c r="CK70" s="21">
        <v>0</v>
      </c>
      <c r="CL70" s="21">
        <v>0</v>
      </c>
      <c r="CM70" s="22">
        <v>29437612.65000001</v>
      </c>
      <c r="CN70" s="21">
        <v>238759.35000000006</v>
      </c>
      <c r="CO70" s="21">
        <v>29198853.300000008</v>
      </c>
      <c r="CP70" s="22">
        <v>957963492.66001344</v>
      </c>
      <c r="CQ70" s="21">
        <v>467644.75999999995</v>
      </c>
      <c r="CR70" s="21">
        <v>957495847.90001345</v>
      </c>
      <c r="CS70" s="21">
        <v>65995.839999999924</v>
      </c>
      <c r="CT70" s="21">
        <v>0</v>
      </c>
      <c r="CU70" s="21">
        <v>0</v>
      </c>
      <c r="CV70" s="21">
        <v>0</v>
      </c>
      <c r="CW70" s="21">
        <v>18730061.4100044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1007686153.6500177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200674.15000000002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5106571.2600000026</v>
      </c>
      <c r="CK71" s="21">
        <v>0</v>
      </c>
      <c r="CL71" s="21">
        <v>0</v>
      </c>
      <c r="CM71" s="22">
        <v>5106571.2600000026</v>
      </c>
      <c r="CN71" s="21">
        <v>8980.32</v>
      </c>
      <c r="CO71" s="21">
        <v>5097590.9400000023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42092502.05999998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47399747.469999976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825689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296042184.66999954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296867873.66999954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8786820305.8845787</v>
      </c>
      <c r="E73" s="56">
        <v>504759298.61821955</v>
      </c>
      <c r="F73" s="56">
        <v>3581062844.2118378</v>
      </c>
      <c r="G73" s="56">
        <v>4700998163.0545225</v>
      </c>
      <c r="H73" s="56">
        <v>593468193.68753457</v>
      </c>
      <c r="I73" s="56">
        <v>37220741.509982489</v>
      </c>
      <c r="J73" s="56">
        <v>175280.47</v>
      </c>
      <c r="K73" s="56">
        <v>29490968.179999992</v>
      </c>
      <c r="L73" s="56">
        <v>3193716.65</v>
      </c>
      <c r="M73" s="56">
        <v>1634285.71</v>
      </c>
      <c r="N73" s="56">
        <v>0</v>
      </c>
      <c r="O73" s="56">
        <v>798576631.71754169</v>
      </c>
      <c r="P73" s="56">
        <v>9889585.0700000003</v>
      </c>
      <c r="Q73" s="56">
        <v>1060918161.086388</v>
      </c>
      <c r="R73" s="56">
        <v>0</v>
      </c>
      <c r="S73" s="56">
        <v>0</v>
      </c>
      <c r="T73" s="56">
        <v>7674895874.0377007</v>
      </c>
      <c r="U73" s="56">
        <v>597085788.82246089</v>
      </c>
      <c r="V73" s="56">
        <v>430580739.99816543</v>
      </c>
      <c r="W73" s="56">
        <v>1114253615.0427363</v>
      </c>
      <c r="X73" s="56">
        <v>2743757.71</v>
      </c>
      <c r="Y73" s="56">
        <v>224380281.91810903</v>
      </c>
      <c r="Z73" s="56">
        <v>951068534.30816948</v>
      </c>
      <c r="AA73" s="56">
        <v>3470.019999999553</v>
      </c>
      <c r="AB73" s="56">
        <v>0</v>
      </c>
      <c r="AC73" s="56">
        <v>12118926.707843941</v>
      </c>
      <c r="AD73" s="56">
        <v>35689561.114041828</v>
      </c>
      <c r="AE73" s="56">
        <v>0</v>
      </c>
      <c r="AF73" s="56">
        <v>18318488.34</v>
      </c>
      <c r="AG73" s="56">
        <v>722490148.21000004</v>
      </c>
      <c r="AH73" s="56">
        <v>252093802.88</v>
      </c>
      <c r="AI73" s="56">
        <v>22106814.699999999</v>
      </c>
      <c r="AJ73" s="56">
        <v>80271279.334702432</v>
      </c>
      <c r="AK73" s="56">
        <v>311795.1100000001</v>
      </c>
      <c r="AL73" s="56">
        <v>0</v>
      </c>
      <c r="AM73" s="56">
        <v>200780811.888879</v>
      </c>
      <c r="AN73" s="56">
        <v>21319032.719999999</v>
      </c>
      <c r="AO73" s="56">
        <v>86433569.719999999</v>
      </c>
      <c r="AP73" s="56">
        <v>8304613.9494211022</v>
      </c>
      <c r="AQ73" s="56">
        <v>0</v>
      </c>
      <c r="AR73" s="56">
        <v>0</v>
      </c>
      <c r="AS73" s="56">
        <v>0</v>
      </c>
      <c r="AT73" s="56">
        <v>780217656.40100479</v>
      </c>
      <c r="AU73" s="56">
        <v>322458414.92278916</v>
      </c>
      <c r="AV73" s="56">
        <v>35400432.784681991</v>
      </c>
      <c r="AW73" s="56">
        <v>0</v>
      </c>
      <c r="AX73" s="56">
        <v>18293392.273542002</v>
      </c>
      <c r="AY73" s="56">
        <v>0</v>
      </c>
      <c r="AZ73" s="56">
        <v>0</v>
      </c>
      <c r="BA73" s="56">
        <v>139458.06</v>
      </c>
      <c r="BB73" s="56">
        <v>0</v>
      </c>
      <c r="BC73" s="56">
        <v>0</v>
      </c>
      <c r="BD73" s="56">
        <v>122532521.18016486</v>
      </c>
      <c r="BE73" s="56">
        <v>96</v>
      </c>
      <c r="BF73" s="56">
        <v>0</v>
      </c>
      <c r="BG73" s="56">
        <v>0</v>
      </c>
      <c r="BH73" s="56">
        <v>7521.44</v>
      </c>
      <c r="BI73" s="56">
        <v>325665916.68958676</v>
      </c>
      <c r="BJ73" s="56">
        <v>56649821.746249996</v>
      </c>
      <c r="BK73" s="56">
        <v>0</v>
      </c>
      <c r="BL73" s="56">
        <v>7790.6000790000007</v>
      </c>
      <c r="BM73" s="56">
        <v>103630671.58</v>
      </c>
      <c r="BN73" s="56">
        <v>175580516.83699253</v>
      </c>
      <c r="BO73" s="56">
        <v>0</v>
      </c>
      <c r="BP73" s="56">
        <v>2156178436.3367491</v>
      </c>
      <c r="BQ73" s="56">
        <v>117935530.70487882</v>
      </c>
      <c r="BR73" s="56">
        <v>3994342156.7737288</v>
      </c>
      <c r="BS73" s="56">
        <v>5617599940.9773521</v>
      </c>
      <c r="BT73" s="56">
        <v>0</v>
      </c>
      <c r="BU73" s="56">
        <v>0</v>
      </c>
      <c r="BV73" s="56">
        <v>47218549.503104001</v>
      </c>
      <c r="BW73" s="56">
        <v>0</v>
      </c>
      <c r="BX73" s="56">
        <v>23911235.975649979</v>
      </c>
      <c r="BY73" s="56">
        <v>0</v>
      </c>
      <c r="BZ73" s="56">
        <v>197948773.82999998</v>
      </c>
      <c r="CA73" s="56">
        <v>231719728.55095002</v>
      </c>
      <c r="CB73" s="56">
        <v>7578936521.401103</v>
      </c>
      <c r="CC73" s="56">
        <v>36809567.54610002</v>
      </c>
      <c r="CD73" s="56">
        <v>2066859655.1862998</v>
      </c>
      <c r="CE73" s="56">
        <v>4613803.5600000191</v>
      </c>
      <c r="CF73" s="56">
        <v>2024597.99</v>
      </c>
      <c r="CG73" s="56">
        <v>132767930.18889999</v>
      </c>
      <c r="CH73" s="56">
        <v>385036612.22130013</v>
      </c>
      <c r="CI73" s="56">
        <v>5346591.1404761914</v>
      </c>
      <c r="CJ73" s="56">
        <v>19782189884.021568</v>
      </c>
      <c r="CK73" s="56">
        <v>119973.95000068641</v>
      </c>
      <c r="CL73" s="56">
        <v>115750.36</v>
      </c>
      <c r="CM73" s="56">
        <v>6544835519.4359293</v>
      </c>
      <c r="CN73" s="56">
        <v>303791076.99332577</v>
      </c>
      <c r="CO73" s="56">
        <v>6241044442.4426031</v>
      </c>
      <c r="CP73" s="56">
        <v>13237118640.275637</v>
      </c>
      <c r="CQ73" s="56">
        <v>1040175747.3605897</v>
      </c>
      <c r="CR73" s="56">
        <v>12196942892.915047</v>
      </c>
      <c r="CS73" s="56">
        <v>88713525.601728708</v>
      </c>
      <c r="CT73" s="56">
        <v>1396374.86</v>
      </c>
      <c r="CU73" s="56">
        <v>1130.08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68188773533.463242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15224678.76420171</v>
      </c>
      <c r="BE74" s="56">
        <v>93333.400000000009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363.48571428571427</v>
      </c>
      <c r="CJ74" s="56">
        <v>2083022150.1705134</v>
      </c>
      <c r="CK74" s="56">
        <v>0</v>
      </c>
      <c r="CL74" s="56">
        <v>1350</v>
      </c>
      <c r="CM74" s="56">
        <v>916791475.75</v>
      </c>
      <c r="CN74" s="56">
        <v>3223580.4499999988</v>
      </c>
      <c r="CO74" s="56">
        <v>913567895.29999995</v>
      </c>
      <c r="CP74" s="56">
        <v>1166229324.4205134</v>
      </c>
      <c r="CQ74" s="56">
        <v>12129131.460000001</v>
      </c>
      <c r="CR74" s="56">
        <v>1154100192.9605134</v>
      </c>
      <c r="CS74" s="56">
        <v>13275018.289999999</v>
      </c>
      <c r="CT74" s="56">
        <v>0</v>
      </c>
      <c r="CU74" s="56">
        <v>0</v>
      </c>
      <c r="CV74" s="56">
        <v>16648851.399999999</v>
      </c>
      <c r="CW74" s="56">
        <v>14644417696.114521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16772682091.62495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8786820305.8845787</v>
      </c>
      <c r="E75" s="56">
        <v>504759298.61821955</v>
      </c>
      <c r="F75" s="56">
        <v>3581062844.2118378</v>
      </c>
      <c r="G75" s="56">
        <v>4700998163.0545225</v>
      </c>
      <c r="H75" s="56">
        <v>593468193.68753457</v>
      </c>
      <c r="I75" s="56">
        <v>37220741.509982489</v>
      </c>
      <c r="J75" s="56">
        <v>175280.47</v>
      </c>
      <c r="K75" s="56">
        <v>29490968.179999992</v>
      </c>
      <c r="L75" s="56">
        <v>3193716.65</v>
      </c>
      <c r="M75" s="56">
        <v>1634285.71</v>
      </c>
      <c r="N75" s="56">
        <v>0</v>
      </c>
      <c r="O75" s="56">
        <v>798576631.71754169</v>
      </c>
      <c r="P75" s="56">
        <v>9889585.0700000003</v>
      </c>
      <c r="Q75" s="56">
        <v>1060918161.086388</v>
      </c>
      <c r="R75" s="56">
        <v>0</v>
      </c>
      <c r="S75" s="56">
        <v>0</v>
      </c>
      <c r="T75" s="56">
        <v>7674895874.0377007</v>
      </c>
      <c r="U75" s="56">
        <v>597085788.82246089</v>
      </c>
      <c r="V75" s="56">
        <v>430580739.99816543</v>
      </c>
      <c r="W75" s="56">
        <v>1114253615.0427363</v>
      </c>
      <c r="X75" s="56">
        <v>2743757.71</v>
      </c>
      <c r="Y75" s="56">
        <v>224380281.91810903</v>
      </c>
      <c r="Z75" s="56">
        <v>951068534.30816948</v>
      </c>
      <c r="AA75" s="56">
        <v>3470.019999999553</v>
      </c>
      <c r="AB75" s="56">
        <v>0</v>
      </c>
      <c r="AC75" s="56">
        <v>12118926.707843941</v>
      </c>
      <c r="AD75" s="56">
        <v>35689561.114041828</v>
      </c>
      <c r="AE75" s="56">
        <v>0</v>
      </c>
      <c r="AF75" s="56">
        <v>18318488.34</v>
      </c>
      <c r="AG75" s="56">
        <v>722490148.21000004</v>
      </c>
      <c r="AH75" s="56">
        <v>252093802.88</v>
      </c>
      <c r="AI75" s="56">
        <v>22106814.699999999</v>
      </c>
      <c r="AJ75" s="56">
        <v>80271279.334702432</v>
      </c>
      <c r="AK75" s="56">
        <v>311795.1100000001</v>
      </c>
      <c r="AL75" s="56">
        <v>0</v>
      </c>
      <c r="AM75" s="56">
        <v>200780811.888879</v>
      </c>
      <c r="AN75" s="56">
        <v>21319032.719999999</v>
      </c>
      <c r="AO75" s="56">
        <v>86433569.719999999</v>
      </c>
      <c r="AP75" s="56">
        <v>8304613.9494211022</v>
      </c>
      <c r="AQ75" s="56">
        <v>0</v>
      </c>
      <c r="AR75" s="56">
        <v>0</v>
      </c>
      <c r="AS75" s="56">
        <v>0</v>
      </c>
      <c r="AT75" s="56">
        <v>780217656.40100479</v>
      </c>
      <c r="AU75" s="56">
        <v>322458414.92278916</v>
      </c>
      <c r="AV75" s="56">
        <v>35400432.784681991</v>
      </c>
      <c r="AW75" s="56">
        <v>0</v>
      </c>
      <c r="AX75" s="56">
        <v>18293392.273542002</v>
      </c>
      <c r="AY75" s="56">
        <v>0</v>
      </c>
      <c r="AZ75" s="56">
        <v>0</v>
      </c>
      <c r="BA75" s="56">
        <v>139458.06</v>
      </c>
      <c r="BB75" s="56">
        <v>0</v>
      </c>
      <c r="BC75" s="56">
        <v>0</v>
      </c>
      <c r="BD75" s="56">
        <v>137757199.94436657</v>
      </c>
      <c r="BE75" s="56">
        <v>93429.400000000009</v>
      </c>
      <c r="BF75" s="56">
        <v>0</v>
      </c>
      <c r="BG75" s="56">
        <v>0</v>
      </c>
      <c r="BH75" s="56">
        <v>7521.44</v>
      </c>
      <c r="BI75" s="56">
        <v>325665916.68958676</v>
      </c>
      <c r="BJ75" s="56">
        <v>56649821.746249996</v>
      </c>
      <c r="BK75" s="56">
        <v>0</v>
      </c>
      <c r="BL75" s="56">
        <v>7790.6000790000007</v>
      </c>
      <c r="BM75" s="56">
        <v>103630671.58</v>
      </c>
      <c r="BN75" s="56">
        <v>175580516.83699253</v>
      </c>
      <c r="BO75" s="56">
        <v>0</v>
      </c>
      <c r="BP75" s="56">
        <v>2156178436.3367491</v>
      </c>
      <c r="BQ75" s="56">
        <v>117935530.70487882</v>
      </c>
      <c r="BR75" s="56">
        <v>3994342156.7737288</v>
      </c>
      <c r="BS75" s="56">
        <v>5617599940.9773521</v>
      </c>
      <c r="BT75" s="56">
        <v>0</v>
      </c>
      <c r="BU75" s="56">
        <v>0</v>
      </c>
      <c r="BV75" s="56">
        <v>47218549.503104001</v>
      </c>
      <c r="BW75" s="56">
        <v>0</v>
      </c>
      <c r="BX75" s="56">
        <v>23911235.975649979</v>
      </c>
      <c r="BY75" s="56">
        <v>0</v>
      </c>
      <c r="BZ75" s="56">
        <v>197948773.82999998</v>
      </c>
      <c r="CA75" s="56">
        <v>231719728.55095002</v>
      </c>
      <c r="CB75" s="56">
        <v>7578936521.401103</v>
      </c>
      <c r="CC75" s="56">
        <v>36809567.54610002</v>
      </c>
      <c r="CD75" s="56">
        <v>2066859655.1862998</v>
      </c>
      <c r="CE75" s="56">
        <v>4613803.5600000191</v>
      </c>
      <c r="CF75" s="56">
        <v>2024597.99</v>
      </c>
      <c r="CG75" s="56">
        <v>132767930.18889999</v>
      </c>
      <c r="CH75" s="56">
        <v>385036612.22130013</v>
      </c>
      <c r="CI75" s="56">
        <v>5346954.6261904771</v>
      </c>
      <c r="CJ75" s="56">
        <v>21865212034.192081</v>
      </c>
      <c r="CK75" s="56">
        <v>119973.95000068641</v>
      </c>
      <c r="CL75" s="56">
        <v>117100.36</v>
      </c>
      <c r="CM75" s="56">
        <v>7461626995.1859293</v>
      </c>
      <c r="CN75" s="56">
        <v>307014657.44332576</v>
      </c>
      <c r="CO75" s="56">
        <v>7154612337.7426033</v>
      </c>
      <c r="CP75" s="56">
        <v>14403347964.69615</v>
      </c>
      <c r="CQ75" s="56">
        <v>1052304878.8205898</v>
      </c>
      <c r="CR75" s="56">
        <v>13351043085.875561</v>
      </c>
      <c r="CS75" s="56">
        <v>101988543.8917287</v>
      </c>
      <c r="CT75" s="56">
        <v>1396374.86</v>
      </c>
      <c r="CU75" s="56">
        <v>1130.08</v>
      </c>
      <c r="CV75" s="56">
        <v>16648851.399999999</v>
      </c>
      <c r="CW75" s="56">
        <v>14644417696.114521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84961455625.088196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189BF-3642-420A-9D72-56AEA3FB46E4}">
  <dimension ref="A1:DM141"/>
  <sheetViews>
    <sheetView showGridLines="0" zoomScale="80" zoomScaleNormal="80" workbookViewId="0">
      <pane xSplit="3" ySplit="6" topLeftCell="D7" activePane="bottomRight" state="frozen"/>
      <selection activeCell="DB63" sqref="DB63"/>
      <selection pane="topRight" activeCell="DB63" sqref="DB63"/>
      <selection pane="bottomLeft" activeCell="DB63" sqref="DB6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9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2894.64</v>
      </c>
      <c r="K7" s="21">
        <v>0</v>
      </c>
      <c r="L7" s="21">
        <v>0</v>
      </c>
      <c r="M7" s="21">
        <v>0</v>
      </c>
      <c r="N7" s="21">
        <v>0</v>
      </c>
      <c r="O7" s="21">
        <v>2552056.39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7648280.3899999997</v>
      </c>
      <c r="Z7" s="21">
        <v>32763317.82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10849043.02</v>
      </c>
      <c r="AN7" s="21">
        <v>0</v>
      </c>
      <c r="AO7" s="21">
        <v>0</v>
      </c>
      <c r="AP7" s="21">
        <v>51147.86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37293801.43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331332.53000000003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91491874.080000013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1549006674.6399999</v>
      </c>
      <c r="E8" s="21">
        <v>387671017.50999999</v>
      </c>
      <c r="F8" s="21">
        <v>781421126.23000002</v>
      </c>
      <c r="G8" s="21">
        <v>379914530.89999998</v>
      </c>
      <c r="H8" s="21">
        <v>115951563.02</v>
      </c>
      <c r="I8" s="21">
        <v>751222668.35000002</v>
      </c>
      <c r="J8" s="21">
        <v>10479415.59</v>
      </c>
      <c r="K8" s="21">
        <v>0</v>
      </c>
      <c r="L8" s="21">
        <v>0</v>
      </c>
      <c r="M8" s="21">
        <v>0</v>
      </c>
      <c r="N8" s="21">
        <v>634389.65</v>
      </c>
      <c r="O8" s="21">
        <v>152567893.34</v>
      </c>
      <c r="P8" s="21">
        <v>0</v>
      </c>
      <c r="Q8" s="21">
        <v>114155935.27</v>
      </c>
      <c r="R8" s="21">
        <v>0</v>
      </c>
      <c r="S8" s="21">
        <v>0</v>
      </c>
      <c r="T8" s="21">
        <v>2479852854.4000001</v>
      </c>
      <c r="U8" s="21">
        <v>0</v>
      </c>
      <c r="V8" s="21">
        <v>514935274.18000001</v>
      </c>
      <c r="W8" s="21">
        <v>1709773420.6199999</v>
      </c>
      <c r="X8" s="21">
        <v>311975.96000000002</v>
      </c>
      <c r="Y8" s="21">
        <v>64712734.539999999</v>
      </c>
      <c r="Z8" s="21">
        <v>42220985.670000002</v>
      </c>
      <c r="AA8" s="21">
        <v>68437.25</v>
      </c>
      <c r="AB8" s="21">
        <v>0</v>
      </c>
      <c r="AC8" s="21">
        <v>11493337.83</v>
      </c>
      <c r="AD8" s="21">
        <v>4647318.53</v>
      </c>
      <c r="AE8" s="21">
        <v>0</v>
      </c>
      <c r="AF8" s="21">
        <v>17599525.899999999</v>
      </c>
      <c r="AG8" s="21">
        <v>4722546.87</v>
      </c>
      <c r="AH8" s="21">
        <v>294534.5</v>
      </c>
      <c r="AI8" s="21">
        <v>0</v>
      </c>
      <c r="AJ8" s="21">
        <v>799487.71</v>
      </c>
      <c r="AK8" s="21">
        <v>622750.57999999996</v>
      </c>
      <c r="AL8" s="21">
        <v>0</v>
      </c>
      <c r="AM8" s="21">
        <v>60557663.710000001</v>
      </c>
      <c r="AN8" s="21">
        <v>0</v>
      </c>
      <c r="AO8" s="21">
        <v>0</v>
      </c>
      <c r="AP8" s="21">
        <v>4315180.2300000004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60268443.479999997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20562659.719999999</v>
      </c>
      <c r="BN8" s="21">
        <v>8524035.2799999993</v>
      </c>
      <c r="BO8" s="21">
        <v>0</v>
      </c>
      <c r="BP8" s="21">
        <v>202454938.44</v>
      </c>
      <c r="BQ8" s="21">
        <v>545683.06999999995</v>
      </c>
      <c r="BR8" s="21">
        <v>13477084.810000001</v>
      </c>
      <c r="BS8" s="21">
        <v>60759581.579999998</v>
      </c>
      <c r="BT8" s="21">
        <v>0</v>
      </c>
      <c r="BU8" s="21">
        <v>0</v>
      </c>
      <c r="BV8" s="21">
        <v>41112542.090000004</v>
      </c>
      <c r="BW8" s="21">
        <v>0</v>
      </c>
      <c r="BX8" s="21">
        <v>60787.75</v>
      </c>
      <c r="BY8" s="21">
        <v>0</v>
      </c>
      <c r="BZ8" s="21">
        <v>0</v>
      </c>
      <c r="CA8" s="21">
        <v>1808635.44</v>
      </c>
      <c r="CB8" s="21">
        <v>232148400.22999999</v>
      </c>
      <c r="CC8" s="21">
        <v>0</v>
      </c>
      <c r="CD8" s="21">
        <v>3370509.26</v>
      </c>
      <c r="CE8" s="21">
        <v>762552.01</v>
      </c>
      <c r="CF8" s="21">
        <v>0</v>
      </c>
      <c r="CG8" s="21">
        <v>1404262.74</v>
      </c>
      <c r="CH8" s="21">
        <v>355799.48</v>
      </c>
      <c r="CI8" s="21">
        <v>42662516.960000001</v>
      </c>
      <c r="CJ8" s="22">
        <v>2068874909.02</v>
      </c>
      <c r="CK8" s="21">
        <v>10356.42</v>
      </c>
      <c r="CL8" s="21">
        <v>577907.80999999994</v>
      </c>
      <c r="CM8" s="22">
        <v>907434383.46000004</v>
      </c>
      <c r="CN8" s="21">
        <v>13753827.439999999</v>
      </c>
      <c r="CO8" s="21">
        <v>893680556.01999998</v>
      </c>
      <c r="CP8" s="22">
        <v>1160852261.3299999</v>
      </c>
      <c r="CQ8" s="21">
        <v>541372564.26999998</v>
      </c>
      <c r="CR8" s="21">
        <v>619479697.05999994</v>
      </c>
      <c r="CS8" s="21">
        <v>32345997.530000001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10402445907.229998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2923959365.8979993</v>
      </c>
      <c r="E9" s="21">
        <v>1179923813.4800005</v>
      </c>
      <c r="F9" s="21">
        <v>1172362114.6039994</v>
      </c>
      <c r="G9" s="21">
        <v>571673437.81399977</v>
      </c>
      <c r="H9" s="21">
        <v>47575235.560000025</v>
      </c>
      <c r="I9" s="21">
        <v>591278595.78999996</v>
      </c>
      <c r="J9" s="21">
        <v>4054044.8600000003</v>
      </c>
      <c r="K9" s="21">
        <v>0</v>
      </c>
      <c r="L9" s="21">
        <v>0</v>
      </c>
      <c r="M9" s="21">
        <v>0</v>
      </c>
      <c r="N9" s="21">
        <v>407231.22</v>
      </c>
      <c r="O9" s="21">
        <v>335813758.66500002</v>
      </c>
      <c r="P9" s="21">
        <v>0</v>
      </c>
      <c r="Q9" s="21">
        <v>218860875.47999999</v>
      </c>
      <c r="R9" s="21">
        <v>0</v>
      </c>
      <c r="S9" s="21">
        <v>0</v>
      </c>
      <c r="T9" s="21">
        <v>7373584353.1999998</v>
      </c>
      <c r="U9" s="21">
        <v>85765270.590000004</v>
      </c>
      <c r="V9" s="21">
        <v>871579497.72999966</v>
      </c>
      <c r="W9" s="21">
        <v>5464139018.9699955</v>
      </c>
      <c r="X9" s="21">
        <v>10817416.190000001</v>
      </c>
      <c r="Y9" s="21">
        <v>80327839.759999976</v>
      </c>
      <c r="Z9" s="21">
        <v>41675275.900000021</v>
      </c>
      <c r="AA9" s="21">
        <v>128621.71999999999</v>
      </c>
      <c r="AB9" s="21">
        <v>0</v>
      </c>
      <c r="AC9" s="21">
        <v>2795109.6799999992</v>
      </c>
      <c r="AD9" s="21">
        <v>18217393.099999998</v>
      </c>
      <c r="AE9" s="21">
        <v>0</v>
      </c>
      <c r="AF9" s="21">
        <v>74698189.910000011</v>
      </c>
      <c r="AG9" s="21">
        <v>6542083.21</v>
      </c>
      <c r="AH9" s="21">
        <v>9627662.8300000001</v>
      </c>
      <c r="AI9" s="21">
        <v>10011218.189999999</v>
      </c>
      <c r="AJ9" s="21">
        <v>7775617.2799999993</v>
      </c>
      <c r="AK9" s="21">
        <v>1037930.4800000001</v>
      </c>
      <c r="AL9" s="21">
        <v>0</v>
      </c>
      <c r="AM9" s="21">
        <v>13656472.870000003</v>
      </c>
      <c r="AN9" s="21">
        <v>205083.33000000002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90074998.86739704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14098586.570000002</v>
      </c>
      <c r="BN9" s="21">
        <v>2295982.9400000009</v>
      </c>
      <c r="BO9" s="21">
        <v>0</v>
      </c>
      <c r="BP9" s="21">
        <v>583125481.48000014</v>
      </c>
      <c r="BQ9" s="21">
        <v>8726991.4700000007</v>
      </c>
      <c r="BR9" s="21">
        <v>31139448.159999996</v>
      </c>
      <c r="BS9" s="21">
        <v>116023675.51999991</v>
      </c>
      <c r="BT9" s="21">
        <v>0</v>
      </c>
      <c r="BU9" s="21">
        <v>0</v>
      </c>
      <c r="BV9" s="21">
        <v>37812154.339999996</v>
      </c>
      <c r="BW9" s="21">
        <v>0</v>
      </c>
      <c r="BX9" s="21">
        <v>2492.3000000000002</v>
      </c>
      <c r="BY9" s="21">
        <v>0</v>
      </c>
      <c r="BZ9" s="21">
        <v>0</v>
      </c>
      <c r="CA9" s="21">
        <v>267256.7</v>
      </c>
      <c r="CB9" s="21">
        <v>60064965.150000006</v>
      </c>
      <c r="CC9" s="21">
        <v>0</v>
      </c>
      <c r="CD9" s="21">
        <v>464794.90999999107</v>
      </c>
      <c r="CE9" s="21">
        <v>0</v>
      </c>
      <c r="CF9" s="21">
        <v>0</v>
      </c>
      <c r="CG9" s="21">
        <v>0</v>
      </c>
      <c r="CH9" s="21">
        <v>33969.79</v>
      </c>
      <c r="CI9" s="21">
        <v>0</v>
      </c>
      <c r="CJ9" s="22">
        <v>32281065308.834831</v>
      </c>
      <c r="CK9" s="21">
        <v>0</v>
      </c>
      <c r="CL9" s="21">
        <v>10856659.879999997</v>
      </c>
      <c r="CM9" s="22">
        <v>10782900841.529821</v>
      </c>
      <c r="CN9" s="21">
        <v>2111860547.0899882</v>
      </c>
      <c r="CO9" s="21">
        <v>8671040294.4398327</v>
      </c>
      <c r="CP9" s="22">
        <v>21487307807.425011</v>
      </c>
      <c r="CQ9" s="21">
        <v>7171787404.920042</v>
      </c>
      <c r="CR9" s="21">
        <v>14315520402.504971</v>
      </c>
      <c r="CS9" s="21">
        <v>153055584.83000001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51572784854.275238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5032454291.7999992</v>
      </c>
      <c r="E10" s="21">
        <v>1005106705.1799999</v>
      </c>
      <c r="F10" s="21">
        <v>2350033940.0899997</v>
      </c>
      <c r="G10" s="21">
        <v>1677313646.5300002</v>
      </c>
      <c r="H10" s="21">
        <v>46873704.479999803</v>
      </c>
      <c r="I10" s="21">
        <v>604785110.21005297</v>
      </c>
      <c r="J10" s="21">
        <v>45473180.999999903</v>
      </c>
      <c r="K10" s="21">
        <v>1863693.32</v>
      </c>
      <c r="L10" s="21">
        <v>0</v>
      </c>
      <c r="M10" s="21">
        <v>0</v>
      </c>
      <c r="N10" s="21">
        <v>0</v>
      </c>
      <c r="O10" s="21">
        <v>607543241.27999902</v>
      </c>
      <c r="P10" s="21">
        <v>636903.49</v>
      </c>
      <c r="Q10" s="21">
        <v>559371379.07999909</v>
      </c>
      <c r="R10" s="21">
        <v>0</v>
      </c>
      <c r="S10" s="21">
        <v>0</v>
      </c>
      <c r="T10" s="21">
        <v>4131969879.6000004</v>
      </c>
      <c r="U10" s="21">
        <v>514404952.33000004</v>
      </c>
      <c r="V10" s="21">
        <v>741839077.06014299</v>
      </c>
      <c r="W10" s="21">
        <v>7963593230.8799</v>
      </c>
      <c r="X10" s="21">
        <v>48793283.590006597</v>
      </c>
      <c r="Y10" s="21">
        <v>255157116.00999901</v>
      </c>
      <c r="Z10" s="21">
        <v>440068700.10040402</v>
      </c>
      <c r="AA10" s="21">
        <v>436225.69</v>
      </c>
      <c r="AB10" s="21">
        <v>0</v>
      </c>
      <c r="AC10" s="21">
        <v>41471278.410000101</v>
      </c>
      <c r="AD10" s="21">
        <v>85164892.970005408</v>
      </c>
      <c r="AE10" s="21">
        <v>20157169.02</v>
      </c>
      <c r="AF10" s="21">
        <v>57368233.789999202</v>
      </c>
      <c r="AG10" s="21">
        <v>77303411.409999996</v>
      </c>
      <c r="AH10" s="21">
        <v>89242627.989999905</v>
      </c>
      <c r="AI10" s="21">
        <v>2179573.63</v>
      </c>
      <c r="AJ10" s="21">
        <v>32840886.780000001</v>
      </c>
      <c r="AK10" s="21">
        <v>9197058.1899999194</v>
      </c>
      <c r="AL10" s="21">
        <v>0</v>
      </c>
      <c r="AM10" s="21">
        <v>161608861.49000001</v>
      </c>
      <c r="AN10" s="21">
        <v>9629379.9900000002</v>
      </c>
      <c r="AO10" s="21">
        <v>0</v>
      </c>
      <c r="AP10" s="21">
        <v>1335813.72000001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423008648.610313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2671901.84</v>
      </c>
      <c r="BK10" s="21">
        <v>0</v>
      </c>
      <c r="BL10" s="21">
        <v>0</v>
      </c>
      <c r="BM10" s="21">
        <v>33453346.0200001</v>
      </c>
      <c r="BN10" s="21">
        <v>171559006.56000099</v>
      </c>
      <c r="BO10" s="21">
        <v>0</v>
      </c>
      <c r="BP10" s="21">
        <v>687582173.35998404</v>
      </c>
      <c r="BQ10" s="21">
        <v>25575386.66</v>
      </c>
      <c r="BR10" s="21">
        <v>161362190.21000001</v>
      </c>
      <c r="BS10" s="21">
        <v>170019414.65999001</v>
      </c>
      <c r="BT10" s="21">
        <v>0</v>
      </c>
      <c r="BU10" s="21">
        <v>0</v>
      </c>
      <c r="BV10" s="21">
        <v>46129303.090000004</v>
      </c>
      <c r="BW10" s="21">
        <v>0</v>
      </c>
      <c r="BX10" s="21">
        <v>89055.73</v>
      </c>
      <c r="BY10" s="21">
        <v>0</v>
      </c>
      <c r="BZ10" s="21">
        <v>0</v>
      </c>
      <c r="CA10" s="21">
        <v>10328202.24</v>
      </c>
      <c r="CB10" s="21">
        <v>414751446.049999</v>
      </c>
      <c r="CC10" s="21">
        <v>74060793.440000102</v>
      </c>
      <c r="CD10" s="21">
        <v>51497249.669999897</v>
      </c>
      <c r="CE10" s="21">
        <v>0</v>
      </c>
      <c r="CF10" s="21">
        <v>0</v>
      </c>
      <c r="CG10" s="21">
        <v>326592</v>
      </c>
      <c r="CH10" s="21">
        <v>1301727.25</v>
      </c>
      <c r="CI10" s="21">
        <v>1334457.1499999999</v>
      </c>
      <c r="CJ10" s="22">
        <v>8055039516.0423088</v>
      </c>
      <c r="CK10" s="21">
        <v>2516867</v>
      </c>
      <c r="CL10" s="21">
        <v>2331648.7599999998</v>
      </c>
      <c r="CM10" s="22">
        <v>3867954516.9297771</v>
      </c>
      <c r="CN10" s="21">
        <v>1678049503.3100793</v>
      </c>
      <c r="CO10" s="21">
        <v>2189905013.6196976</v>
      </c>
      <c r="CP10" s="22">
        <v>4182236483.352531</v>
      </c>
      <c r="CQ10" s="21">
        <v>1919987536.9312654</v>
      </c>
      <c r="CR10" s="21">
        <v>2262248946.4212656</v>
      </c>
      <c r="CS10" s="21">
        <v>25373952.100000098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31938227519.993095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23130696.759999998</v>
      </c>
      <c r="E11" s="21">
        <v>12364106.42</v>
      </c>
      <c r="F11" s="21">
        <v>10005089.699999999</v>
      </c>
      <c r="G11" s="21">
        <v>761500.64</v>
      </c>
      <c r="H11" s="21">
        <v>0</v>
      </c>
      <c r="I11" s="21">
        <v>350284632.26999998</v>
      </c>
      <c r="J11" s="21">
        <v>0</v>
      </c>
      <c r="K11" s="21">
        <v>10271483</v>
      </c>
      <c r="L11" s="21">
        <v>0</v>
      </c>
      <c r="M11" s="21">
        <v>0</v>
      </c>
      <c r="N11" s="21">
        <v>0</v>
      </c>
      <c r="O11" s="21">
        <v>80305.69</v>
      </c>
      <c r="P11" s="21">
        <v>0</v>
      </c>
      <c r="Q11" s="21">
        <v>0</v>
      </c>
      <c r="R11" s="21">
        <v>0</v>
      </c>
      <c r="S11" s="21">
        <v>0</v>
      </c>
      <c r="T11" s="21">
        <v>4316278779.9400005</v>
      </c>
      <c r="U11" s="21">
        <v>23592452.859999999</v>
      </c>
      <c r="V11" s="21">
        <v>276057723.43000001</v>
      </c>
      <c r="W11" s="21">
        <v>1092470834.02</v>
      </c>
      <c r="X11" s="21">
        <v>0</v>
      </c>
      <c r="Y11" s="21">
        <v>264368.52</v>
      </c>
      <c r="Z11" s="21">
        <v>1140085.68</v>
      </c>
      <c r="AA11" s="21">
        <v>150</v>
      </c>
      <c r="AB11" s="21">
        <v>0</v>
      </c>
      <c r="AC11" s="21">
        <v>0</v>
      </c>
      <c r="AD11" s="21">
        <v>655559.35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117178.48</v>
      </c>
      <c r="AL11" s="21">
        <v>0</v>
      </c>
      <c r="AM11" s="21">
        <v>5586802.54</v>
      </c>
      <c r="AN11" s="21">
        <v>0</v>
      </c>
      <c r="AO11" s="21">
        <v>0</v>
      </c>
      <c r="AP11" s="21">
        <v>42447.57</v>
      </c>
      <c r="AQ11" s="21">
        <v>0</v>
      </c>
      <c r="AR11" s="21">
        <v>0</v>
      </c>
      <c r="AS11" s="21">
        <v>0</v>
      </c>
      <c r="AT11" s="21">
        <v>85774114.75</v>
      </c>
      <c r="AU11" s="21">
        <v>1356170.62</v>
      </c>
      <c r="AV11" s="21">
        <v>841598.27</v>
      </c>
      <c r="AW11" s="21">
        <v>0</v>
      </c>
      <c r="AX11" s="21">
        <v>559896.94999999995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23855451.34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73893.09</v>
      </c>
      <c r="BM11" s="21">
        <v>0</v>
      </c>
      <c r="BN11" s="21">
        <v>592281556.26999998</v>
      </c>
      <c r="BO11" s="21">
        <v>0</v>
      </c>
      <c r="BP11" s="21">
        <v>1145292.5</v>
      </c>
      <c r="BQ11" s="21">
        <v>1491687.23</v>
      </c>
      <c r="BR11" s="21">
        <v>147626.89000000001</v>
      </c>
      <c r="BS11" s="21">
        <v>1867346.9</v>
      </c>
      <c r="BT11" s="21">
        <v>0</v>
      </c>
      <c r="BU11" s="21">
        <v>0</v>
      </c>
      <c r="BV11" s="21">
        <v>0</v>
      </c>
      <c r="BW11" s="21">
        <v>0</v>
      </c>
      <c r="BX11" s="21">
        <v>144080.51</v>
      </c>
      <c r="BY11" s="21">
        <v>0</v>
      </c>
      <c r="BZ11" s="21">
        <v>0</v>
      </c>
      <c r="CA11" s="21">
        <v>2301822.98</v>
      </c>
      <c r="CB11" s="21">
        <v>951679786.54999995</v>
      </c>
      <c r="CC11" s="21">
        <v>0</v>
      </c>
      <c r="CD11" s="21">
        <v>34596158.590000004</v>
      </c>
      <c r="CE11" s="21">
        <v>0</v>
      </c>
      <c r="CF11" s="21">
        <v>0</v>
      </c>
      <c r="CG11" s="21">
        <v>103500</v>
      </c>
      <c r="CH11" s="21">
        <v>1188033.55</v>
      </c>
      <c r="CI11" s="21">
        <v>54282143.140000001</v>
      </c>
      <c r="CJ11" s="22">
        <v>75549680.99000001</v>
      </c>
      <c r="CK11" s="21">
        <v>9634023.8499999996</v>
      </c>
      <c r="CL11" s="21">
        <v>10795653.5</v>
      </c>
      <c r="CM11" s="22">
        <v>53674414.170000002</v>
      </c>
      <c r="CN11" s="21">
        <v>0</v>
      </c>
      <c r="CO11" s="21">
        <v>53674414.170000002</v>
      </c>
      <c r="CP11" s="22">
        <v>1445589.47</v>
      </c>
      <c r="CQ11" s="21">
        <v>0</v>
      </c>
      <c r="CR11" s="21">
        <v>1445589.47</v>
      </c>
      <c r="CS11" s="21">
        <v>3552667.73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7932766008.960001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1783924.1904222504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1783924.1904222504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368589993.14999998</v>
      </c>
      <c r="E13" s="21">
        <v>63200315.189999998</v>
      </c>
      <c r="F13" s="21">
        <v>128226207.87</v>
      </c>
      <c r="G13" s="21">
        <v>177163470.09</v>
      </c>
      <c r="H13" s="21">
        <v>10306402.17</v>
      </c>
      <c r="I13" s="21">
        <v>216396179.47999999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67398187.340000004</v>
      </c>
      <c r="P13" s="21">
        <v>0</v>
      </c>
      <c r="Q13" s="21">
        <v>22057864.129999999</v>
      </c>
      <c r="R13" s="21">
        <v>0</v>
      </c>
      <c r="S13" s="21">
        <v>0</v>
      </c>
      <c r="T13" s="21">
        <v>5399422366.325942</v>
      </c>
      <c r="U13" s="21">
        <v>1502807.8540585001</v>
      </c>
      <c r="V13" s="21">
        <v>268986939.49000001</v>
      </c>
      <c r="W13" s="21">
        <v>2382056036.3800001</v>
      </c>
      <c r="X13" s="21">
        <v>0</v>
      </c>
      <c r="Y13" s="21">
        <v>27993872.329999998</v>
      </c>
      <c r="Z13" s="21">
        <v>21438541.719999999</v>
      </c>
      <c r="AA13" s="21">
        <v>0</v>
      </c>
      <c r="AB13" s="21">
        <v>0</v>
      </c>
      <c r="AC13" s="21">
        <v>653317.6</v>
      </c>
      <c r="AD13" s="21">
        <v>10417875.699999999</v>
      </c>
      <c r="AE13" s="21">
        <v>0</v>
      </c>
      <c r="AF13" s="21">
        <v>244894.71</v>
      </c>
      <c r="AG13" s="21">
        <v>0</v>
      </c>
      <c r="AH13" s="21">
        <v>61131.57</v>
      </c>
      <c r="AI13" s="21">
        <v>0</v>
      </c>
      <c r="AJ13" s="21">
        <v>0</v>
      </c>
      <c r="AK13" s="21">
        <v>19977.68</v>
      </c>
      <c r="AL13" s="21">
        <v>0</v>
      </c>
      <c r="AM13" s="21">
        <v>15386386.98</v>
      </c>
      <c r="AN13" s="21">
        <v>37500</v>
      </c>
      <c r="AO13" s="21">
        <v>0</v>
      </c>
      <c r="AP13" s="21">
        <v>61481.41</v>
      </c>
      <c r="AQ13" s="21">
        <v>0</v>
      </c>
      <c r="AR13" s="21">
        <v>0</v>
      </c>
      <c r="AS13" s="21">
        <v>0</v>
      </c>
      <c r="AT13" s="21">
        <v>0</v>
      </c>
      <c r="AU13" s="21">
        <v>12563009.23</v>
      </c>
      <c r="AV13" s="21">
        <v>14962890.6</v>
      </c>
      <c r="AW13" s="21">
        <v>0</v>
      </c>
      <c r="AX13" s="21">
        <v>11504888.550000001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31897357.890000001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6237779.79</v>
      </c>
      <c r="BO13" s="21">
        <v>0</v>
      </c>
      <c r="BP13" s="21">
        <v>23095319.59</v>
      </c>
      <c r="BQ13" s="21">
        <v>3441282.43</v>
      </c>
      <c r="BR13" s="21">
        <v>108194582.86</v>
      </c>
      <c r="BS13" s="21">
        <v>18571478.739999998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12583449.380000001</v>
      </c>
      <c r="CJ13" s="22">
        <v>102604980.41000004</v>
      </c>
      <c r="CK13" s="21">
        <v>0</v>
      </c>
      <c r="CL13" s="21">
        <v>0</v>
      </c>
      <c r="CM13" s="22">
        <v>102005408.94000004</v>
      </c>
      <c r="CN13" s="21">
        <v>1483990.5999999999</v>
      </c>
      <c r="CO13" s="21">
        <v>100521418.34000005</v>
      </c>
      <c r="CP13" s="22">
        <v>599571.47000000009</v>
      </c>
      <c r="CQ13" s="21">
        <v>599571.47000000009</v>
      </c>
      <c r="CR13" s="21">
        <v>0</v>
      </c>
      <c r="CS13" s="21">
        <v>9787353.0500000007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9168476128.5399971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5931202582.1700048</v>
      </c>
      <c r="E14" s="21">
        <v>1606041671.9400027</v>
      </c>
      <c r="F14" s="21">
        <v>1666105093.940001</v>
      </c>
      <c r="G14" s="21">
        <v>2659055816.2900009</v>
      </c>
      <c r="H14" s="21">
        <v>196516216.37999997</v>
      </c>
      <c r="I14" s="21">
        <v>771256064.07000017</v>
      </c>
      <c r="J14" s="21">
        <v>124239.72</v>
      </c>
      <c r="K14" s="21">
        <v>0</v>
      </c>
      <c r="L14" s="21">
        <v>0</v>
      </c>
      <c r="M14" s="21">
        <v>0</v>
      </c>
      <c r="N14" s="21">
        <v>689804.5</v>
      </c>
      <c r="O14" s="21">
        <v>415043158.80000001</v>
      </c>
      <c r="P14" s="21">
        <v>0</v>
      </c>
      <c r="Q14" s="21">
        <v>180626076.22</v>
      </c>
      <c r="R14" s="21">
        <v>0</v>
      </c>
      <c r="S14" s="21">
        <v>0</v>
      </c>
      <c r="T14" s="21">
        <v>8926318285.4400196</v>
      </c>
      <c r="U14" s="21">
        <v>63451291.159999907</v>
      </c>
      <c r="V14" s="21">
        <v>816609259.26999986</v>
      </c>
      <c r="W14" s="21">
        <v>6393763383.1499949</v>
      </c>
      <c r="X14" s="21">
        <v>245368</v>
      </c>
      <c r="Y14" s="21">
        <v>242512317.86000001</v>
      </c>
      <c r="Z14" s="21">
        <v>149491753.44999999</v>
      </c>
      <c r="AA14" s="21">
        <v>15096.2</v>
      </c>
      <c r="AB14" s="21">
        <v>0</v>
      </c>
      <c r="AC14" s="21">
        <v>37321028.449999996</v>
      </c>
      <c r="AD14" s="21">
        <v>100814662.72999938</v>
      </c>
      <c r="AE14" s="21">
        <v>139377.09</v>
      </c>
      <c r="AF14" s="21">
        <v>7957884.1799999988</v>
      </c>
      <c r="AG14" s="21">
        <v>0</v>
      </c>
      <c r="AH14" s="21">
        <v>0</v>
      </c>
      <c r="AI14" s="21">
        <v>0</v>
      </c>
      <c r="AJ14" s="21">
        <v>2371360.54</v>
      </c>
      <c r="AK14" s="21">
        <v>428757.32999999996</v>
      </c>
      <c r="AL14" s="21">
        <v>0</v>
      </c>
      <c r="AM14" s="21">
        <v>27207901.340000048</v>
      </c>
      <c r="AN14" s="21">
        <v>203666.66</v>
      </c>
      <c r="AO14" s="21">
        <v>0</v>
      </c>
      <c r="AP14" s="21">
        <v>17365580.189999998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123952779.57000029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17861307.879999995</v>
      </c>
      <c r="BN14" s="21">
        <v>48491662.639999919</v>
      </c>
      <c r="BO14" s="21">
        <v>0</v>
      </c>
      <c r="BP14" s="21">
        <v>357234265.04000014</v>
      </c>
      <c r="BQ14" s="21">
        <v>135037074.79999998</v>
      </c>
      <c r="BR14" s="21">
        <v>292020335.57999992</v>
      </c>
      <c r="BS14" s="21">
        <v>498013271.72999984</v>
      </c>
      <c r="BT14" s="21">
        <v>0</v>
      </c>
      <c r="BU14" s="21">
        <v>0</v>
      </c>
      <c r="BV14" s="21">
        <v>233827924.84000006</v>
      </c>
      <c r="BW14" s="21">
        <v>0</v>
      </c>
      <c r="BX14" s="21">
        <v>43571.64</v>
      </c>
      <c r="BY14" s="21">
        <v>0</v>
      </c>
      <c r="BZ14" s="21">
        <v>0</v>
      </c>
      <c r="CA14" s="21">
        <v>2222149.1800000002</v>
      </c>
      <c r="CB14" s="21">
        <v>1062777798.4800001</v>
      </c>
      <c r="CC14" s="21">
        <v>2872589.96</v>
      </c>
      <c r="CD14" s="21">
        <v>12348749.719999999</v>
      </c>
      <c r="CE14" s="21">
        <v>138679.52000000002</v>
      </c>
      <c r="CF14" s="21">
        <v>0</v>
      </c>
      <c r="CG14" s="21">
        <v>0</v>
      </c>
      <c r="CH14" s="21">
        <v>1212316.1200000001</v>
      </c>
      <c r="CI14" s="21">
        <v>178340.78</v>
      </c>
      <c r="CJ14" s="22">
        <v>10139036416.419983</v>
      </c>
      <c r="CK14" s="21">
        <v>210815.38</v>
      </c>
      <c r="CL14" s="21">
        <v>401347.59</v>
      </c>
      <c r="CM14" s="22">
        <v>6701318982.5999842</v>
      </c>
      <c r="CN14" s="21">
        <v>87263177.499999762</v>
      </c>
      <c r="CO14" s="21">
        <v>6614055805.0999842</v>
      </c>
      <c r="CP14" s="22">
        <v>3437105270.8499994</v>
      </c>
      <c r="CQ14" s="21">
        <v>1357762281.9900002</v>
      </c>
      <c r="CR14" s="21">
        <v>2079342988.8599992</v>
      </c>
      <c r="CS14" s="21">
        <v>58053872.580000013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37266998221.380005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4641.58</v>
      </c>
      <c r="BE15" s="21">
        <v>19491593.550000004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39176745.6590477</v>
      </c>
      <c r="BN15" s="21">
        <v>0</v>
      </c>
      <c r="BO15" s="21">
        <v>0</v>
      </c>
      <c r="BP15" s="21">
        <v>90073408.700001031</v>
      </c>
      <c r="BQ15" s="21">
        <v>0</v>
      </c>
      <c r="BR15" s="21">
        <v>0</v>
      </c>
      <c r="BS15" s="21">
        <v>210038.39047622681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148956427.87952495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55025377.348021999</v>
      </c>
      <c r="BJ16" s="21">
        <v>7436392.2522340007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62461769.600255996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17195175.780000001</v>
      </c>
      <c r="E17" s="21">
        <v>1740111.75</v>
      </c>
      <c r="F17" s="21">
        <v>6061511</v>
      </c>
      <c r="G17" s="21">
        <v>9393553.0299999993</v>
      </c>
      <c r="H17" s="21">
        <v>5422916.54</v>
      </c>
      <c r="I17" s="21">
        <v>8937204.1099999994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44382441.530000001</v>
      </c>
      <c r="P17" s="21">
        <v>0</v>
      </c>
      <c r="Q17" s="21">
        <v>13885424.98</v>
      </c>
      <c r="R17" s="21">
        <v>0</v>
      </c>
      <c r="S17" s="21">
        <v>0</v>
      </c>
      <c r="T17" s="21">
        <v>2266474573.9699998</v>
      </c>
      <c r="U17" s="21">
        <v>0</v>
      </c>
      <c r="V17" s="21">
        <v>46013494.310000002</v>
      </c>
      <c r="W17" s="21">
        <v>3346041.1300000004</v>
      </c>
      <c r="X17" s="21">
        <v>0</v>
      </c>
      <c r="Y17" s="21">
        <v>52205127</v>
      </c>
      <c r="Z17" s="21">
        <v>22763099.780000001</v>
      </c>
      <c r="AA17" s="21">
        <v>0</v>
      </c>
      <c r="AB17" s="21">
        <v>0</v>
      </c>
      <c r="AC17" s="21">
        <v>559780.75</v>
      </c>
      <c r="AD17" s="21">
        <v>449160</v>
      </c>
      <c r="AE17" s="21">
        <v>0</v>
      </c>
      <c r="AF17" s="21">
        <v>270417.34000000003</v>
      </c>
      <c r="AG17" s="21">
        <v>-833061.33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5804370.5800000001</v>
      </c>
      <c r="AN17" s="21">
        <v>0</v>
      </c>
      <c r="AO17" s="21">
        <v>0</v>
      </c>
      <c r="AP17" s="21">
        <v>457013.64</v>
      </c>
      <c r="AQ17" s="21">
        <v>0</v>
      </c>
      <c r="AR17" s="21">
        <v>0</v>
      </c>
      <c r="AS17" s="21">
        <v>0</v>
      </c>
      <c r="AT17" s="21">
        <v>268817481.22000003</v>
      </c>
      <c r="AU17" s="21">
        <v>1614695.82</v>
      </c>
      <c r="AV17" s="21">
        <v>718506.64</v>
      </c>
      <c r="AW17" s="21">
        <v>0</v>
      </c>
      <c r="AX17" s="21">
        <v>916533.29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9381040.6400000006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6712968</v>
      </c>
      <c r="BO17" s="21">
        <v>0</v>
      </c>
      <c r="BP17" s="21">
        <v>20243846.969999999</v>
      </c>
      <c r="BQ17" s="21">
        <v>1239827.51</v>
      </c>
      <c r="BR17" s="21">
        <v>194626923.46000001</v>
      </c>
      <c r="BS17" s="21">
        <v>8555798.8200000003</v>
      </c>
      <c r="BT17" s="21">
        <v>0</v>
      </c>
      <c r="BU17" s="21">
        <v>0</v>
      </c>
      <c r="BV17" s="21">
        <v>14985747.550000001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126476.42</v>
      </c>
      <c r="CT17" s="21">
        <v>159074096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3174347122.4500003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33542447.773986697</v>
      </c>
      <c r="E18" s="21">
        <v>1321130.1498186516</v>
      </c>
      <c r="F18" s="21">
        <v>21622715.377468068</v>
      </c>
      <c r="G18" s="21">
        <v>10598602.246699976</v>
      </c>
      <c r="H18" s="21">
        <v>15417431.281400001</v>
      </c>
      <c r="I18" s="21">
        <v>6550359.3099999996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70140977.911799997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41696399.4296</v>
      </c>
      <c r="Z18" s="21">
        <v>36039794.476000004</v>
      </c>
      <c r="AA18" s="21">
        <v>0</v>
      </c>
      <c r="AB18" s="21">
        <v>0</v>
      </c>
      <c r="AC18" s="21">
        <v>1469823.4761999999</v>
      </c>
      <c r="AD18" s="21">
        <v>1221047.5978000001</v>
      </c>
      <c r="AE18" s="21">
        <v>0</v>
      </c>
      <c r="AF18" s="21">
        <v>3886308.67</v>
      </c>
      <c r="AG18" s="21">
        <v>0</v>
      </c>
      <c r="AH18" s="21">
        <v>0</v>
      </c>
      <c r="AI18" s="21">
        <v>0</v>
      </c>
      <c r="AJ18" s="21">
        <v>0</v>
      </c>
      <c r="AK18" s="21">
        <v>282197.08</v>
      </c>
      <c r="AL18" s="21">
        <v>0</v>
      </c>
      <c r="AM18" s="21">
        <v>9633669.9700000007</v>
      </c>
      <c r="AN18" s="21">
        <v>160424</v>
      </c>
      <c r="AO18" s="21">
        <v>0</v>
      </c>
      <c r="AP18" s="21">
        <v>-2591.3344999999999</v>
      </c>
      <c r="AQ18" s="21">
        <v>0</v>
      </c>
      <c r="AR18" s="21">
        <v>0</v>
      </c>
      <c r="AS18" s="21">
        <v>0</v>
      </c>
      <c r="AT18" s="21">
        <v>232975368.92919999</v>
      </c>
      <c r="AU18" s="21">
        <v>4238590.5913000004</v>
      </c>
      <c r="AV18" s="21">
        <v>4776.8100000000004</v>
      </c>
      <c r="AW18" s="21">
        <v>0</v>
      </c>
      <c r="AX18" s="21">
        <v>5635117.0535000004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27499195.019499999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264503.97090000001</v>
      </c>
      <c r="BO18" s="21">
        <v>0</v>
      </c>
      <c r="BP18" s="21">
        <v>88973694.845399991</v>
      </c>
      <c r="BQ18" s="21">
        <v>22471070.120000001</v>
      </c>
      <c r="BR18" s="21">
        <v>59645363.68</v>
      </c>
      <c r="BS18" s="21">
        <v>8165088.7499000002</v>
      </c>
      <c r="BT18" s="21">
        <v>0</v>
      </c>
      <c r="BU18" s="21">
        <v>0</v>
      </c>
      <c r="BV18" s="21">
        <v>32794621.287300002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7038887.7400000002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709744568.43928671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56731224.86999999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131392385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188123609.87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705492412.81999993</v>
      </c>
      <c r="E20" s="21">
        <v>6194706.7999999998</v>
      </c>
      <c r="F20" s="21">
        <v>562104732.72000003</v>
      </c>
      <c r="G20" s="21">
        <v>137192973.30000001</v>
      </c>
      <c r="H20" s="21">
        <v>0</v>
      </c>
      <c r="I20" s="21">
        <v>1355584.88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199200751.19</v>
      </c>
      <c r="P20" s="21">
        <v>0</v>
      </c>
      <c r="Q20" s="21">
        <v>64274002.390000001</v>
      </c>
      <c r="R20" s="21">
        <v>0</v>
      </c>
      <c r="S20" s="21">
        <v>0</v>
      </c>
      <c r="T20" s="21">
        <v>836006748.5</v>
      </c>
      <c r="U20" s="21">
        <v>147823.95000000001</v>
      </c>
      <c r="V20" s="21">
        <v>106135013.2</v>
      </c>
      <c r="W20" s="21">
        <v>493173040.19</v>
      </c>
      <c r="X20" s="21">
        <v>10500</v>
      </c>
      <c r="Y20" s="21">
        <v>12467553.42</v>
      </c>
      <c r="Z20" s="21">
        <v>11840483.029999999</v>
      </c>
      <c r="AA20" s="21">
        <v>0</v>
      </c>
      <c r="AB20" s="21">
        <v>2800</v>
      </c>
      <c r="AC20" s="21">
        <v>304815.89</v>
      </c>
      <c r="AD20" s="21">
        <v>1716845.1099999999</v>
      </c>
      <c r="AE20" s="21">
        <v>0</v>
      </c>
      <c r="AF20" s="21">
        <v>64410.52</v>
      </c>
      <c r="AG20" s="21">
        <v>10672020.77</v>
      </c>
      <c r="AH20" s="21">
        <v>6069238.1600000001</v>
      </c>
      <c r="AI20" s="21">
        <v>6299570.3200000003</v>
      </c>
      <c r="AJ20" s="21">
        <v>5250</v>
      </c>
      <c r="AK20" s="21">
        <v>0</v>
      </c>
      <c r="AL20" s="21">
        <v>0</v>
      </c>
      <c r="AM20" s="21">
        <v>124854</v>
      </c>
      <c r="AN20" s="21">
        <v>103654</v>
      </c>
      <c r="AO20" s="21">
        <v>0</v>
      </c>
      <c r="AP20" s="21">
        <v>836465.42999999993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14600933.27</v>
      </c>
      <c r="BE20" s="21">
        <v>79931.8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9578880.9700000025</v>
      </c>
      <c r="BO20" s="21">
        <v>0</v>
      </c>
      <c r="BP20" s="21">
        <v>309460278.39999998</v>
      </c>
      <c r="BQ20" s="21">
        <v>11570888.359999999</v>
      </c>
      <c r="BR20" s="21">
        <v>46825767.560000002</v>
      </c>
      <c r="BS20" s="21">
        <v>25352844.400000002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17648707.539999999</v>
      </c>
      <c r="CC20" s="21">
        <v>0</v>
      </c>
      <c r="CD20" s="21">
        <v>47620674.600000001</v>
      </c>
      <c r="CE20" s="21">
        <v>0</v>
      </c>
      <c r="CF20" s="21">
        <v>0</v>
      </c>
      <c r="CG20" s="21">
        <v>835358.4</v>
      </c>
      <c r="CH20" s="21">
        <v>0</v>
      </c>
      <c r="CI20" s="21">
        <v>11827.689999999999</v>
      </c>
      <c r="CJ20" s="22">
        <v>19123632.359999999</v>
      </c>
      <c r="CK20" s="21">
        <v>408295.29</v>
      </c>
      <c r="CL20" s="21">
        <v>0</v>
      </c>
      <c r="CM20" s="22">
        <v>4281144.2300000004</v>
      </c>
      <c r="CN20" s="21">
        <v>1109668.57</v>
      </c>
      <c r="CO20" s="21">
        <v>3171475.66</v>
      </c>
      <c r="CP20" s="22">
        <v>14434192.84</v>
      </c>
      <c r="CQ20" s="21">
        <v>7412302.8099999996</v>
      </c>
      <c r="CR20" s="21">
        <v>7021890.0300000003</v>
      </c>
      <c r="CS20" s="21">
        <v>713254.43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2959726817.5500002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73205485.659999996</v>
      </c>
      <c r="E21" s="21">
        <v>25490609.380000003</v>
      </c>
      <c r="F21" s="21">
        <v>27068427.609999999</v>
      </c>
      <c r="G21" s="21">
        <v>20646448.670000002</v>
      </c>
      <c r="H21" s="21">
        <v>0</v>
      </c>
      <c r="I21" s="21">
        <v>83153220.890000001</v>
      </c>
      <c r="J21" s="21">
        <v>0</v>
      </c>
      <c r="K21" s="21">
        <v>714285.71</v>
      </c>
      <c r="L21" s="21">
        <v>0</v>
      </c>
      <c r="M21" s="21">
        <v>0</v>
      </c>
      <c r="N21" s="21">
        <v>0</v>
      </c>
      <c r="O21" s="21">
        <v>3504911.84</v>
      </c>
      <c r="P21" s="21">
        <v>0</v>
      </c>
      <c r="Q21" s="21">
        <v>130885.02</v>
      </c>
      <c r="R21" s="21">
        <v>0</v>
      </c>
      <c r="S21" s="21">
        <v>0</v>
      </c>
      <c r="T21" s="21">
        <v>2938868002.02</v>
      </c>
      <c r="U21" s="21">
        <v>0</v>
      </c>
      <c r="V21" s="21">
        <v>20535956.52</v>
      </c>
      <c r="W21" s="21">
        <v>242163053.65000001</v>
      </c>
      <c r="X21" s="21">
        <v>0</v>
      </c>
      <c r="Y21" s="21">
        <v>2766300.29</v>
      </c>
      <c r="Z21" s="21">
        <v>6783703.7999999998</v>
      </c>
      <c r="AA21" s="21">
        <v>0</v>
      </c>
      <c r="AB21" s="21">
        <v>0</v>
      </c>
      <c r="AC21" s="21">
        <v>485495.16</v>
      </c>
      <c r="AD21" s="21">
        <v>820877.3</v>
      </c>
      <c r="AE21" s="21">
        <v>0</v>
      </c>
      <c r="AF21" s="21">
        <v>794457.64</v>
      </c>
      <c r="AG21" s="21">
        <v>1622588.1</v>
      </c>
      <c r="AH21" s="21">
        <v>1003293.45</v>
      </c>
      <c r="AI21" s="21">
        <v>47775.81</v>
      </c>
      <c r="AJ21" s="21">
        <v>147875</v>
      </c>
      <c r="AK21" s="21">
        <v>10750</v>
      </c>
      <c r="AL21" s="21">
        <v>0</v>
      </c>
      <c r="AM21" s="21">
        <v>21653228.329999998</v>
      </c>
      <c r="AN21" s="21">
        <v>0</v>
      </c>
      <c r="AO21" s="21">
        <v>0</v>
      </c>
      <c r="AP21" s="21">
        <v>882389.51</v>
      </c>
      <c r="AQ21" s="21">
        <v>0</v>
      </c>
      <c r="AR21" s="21">
        <v>0</v>
      </c>
      <c r="AS21" s="21">
        <v>0</v>
      </c>
      <c r="AT21" s="21">
        <v>925192.66</v>
      </c>
      <c r="AU21" s="21">
        <v>3234.24</v>
      </c>
      <c r="AV21" s="21">
        <v>6494.01</v>
      </c>
      <c r="AW21" s="21">
        <v>0</v>
      </c>
      <c r="AX21" s="21">
        <v>3234.24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8247139.4400000004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9383.59</v>
      </c>
      <c r="BM21" s="21">
        <v>4421.54</v>
      </c>
      <c r="BN21" s="21">
        <v>36321168.649999999</v>
      </c>
      <c r="BO21" s="21">
        <v>0</v>
      </c>
      <c r="BP21" s="21">
        <v>9542137.1699999999</v>
      </c>
      <c r="BQ21" s="21">
        <v>1206897.31</v>
      </c>
      <c r="BR21" s="21">
        <v>1491529.15</v>
      </c>
      <c r="BS21" s="21">
        <v>2082599.63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672470.57</v>
      </c>
      <c r="CB21" s="21">
        <v>20005019.23</v>
      </c>
      <c r="CC21" s="21">
        <v>0</v>
      </c>
      <c r="CD21" s="21">
        <v>98311.56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20679925.57</v>
      </c>
      <c r="CK21" s="21">
        <v>0</v>
      </c>
      <c r="CL21" s="21">
        <v>0</v>
      </c>
      <c r="CM21" s="22">
        <v>20679925.57</v>
      </c>
      <c r="CN21" s="21">
        <v>20679925.57</v>
      </c>
      <c r="CO21" s="21">
        <v>0</v>
      </c>
      <c r="CP21" s="22">
        <v>0</v>
      </c>
      <c r="CQ21" s="21">
        <v>0</v>
      </c>
      <c r="CR21" s="21">
        <v>0</v>
      </c>
      <c r="CS21" s="21">
        <v>240880.18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3500834574.4400001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1308842461.7900004</v>
      </c>
      <c r="E22" s="21">
        <v>60654334.950000115</v>
      </c>
      <c r="F22" s="21">
        <v>480750227.00000048</v>
      </c>
      <c r="G22" s="21">
        <v>767437899.83999991</v>
      </c>
      <c r="H22" s="21">
        <v>14167690.199999996</v>
      </c>
      <c r="I22" s="21">
        <v>574838768.4599998</v>
      </c>
      <c r="J22" s="21">
        <v>377023.46</v>
      </c>
      <c r="K22" s="21">
        <v>2254040.7000000002</v>
      </c>
      <c r="L22" s="21">
        <v>0</v>
      </c>
      <c r="M22" s="21">
        <v>0</v>
      </c>
      <c r="N22" s="21">
        <v>19789422.579999994</v>
      </c>
      <c r="O22" s="21">
        <v>458774181.29999995</v>
      </c>
      <c r="P22" s="21">
        <v>0</v>
      </c>
      <c r="Q22" s="21">
        <v>254036910.29999992</v>
      </c>
      <c r="R22" s="21">
        <v>0</v>
      </c>
      <c r="S22" s="21">
        <v>0</v>
      </c>
      <c r="T22" s="21">
        <v>3937263961.5800018</v>
      </c>
      <c r="U22" s="21">
        <v>467245590.1099999</v>
      </c>
      <c r="V22" s="21">
        <v>575962068.46999991</v>
      </c>
      <c r="W22" s="21">
        <v>6006255147.5899992</v>
      </c>
      <c r="X22" s="21">
        <v>960063.24000000022</v>
      </c>
      <c r="Y22" s="21">
        <v>153694358.88999996</v>
      </c>
      <c r="Z22" s="21">
        <v>106263308.93999994</v>
      </c>
      <c r="AA22" s="21">
        <v>0</v>
      </c>
      <c r="AB22" s="21">
        <v>0</v>
      </c>
      <c r="AC22" s="21">
        <v>580000</v>
      </c>
      <c r="AD22" s="21">
        <v>20562333.480000012</v>
      </c>
      <c r="AE22" s="21">
        <v>36000</v>
      </c>
      <c r="AF22" s="21">
        <v>15340698.669999998</v>
      </c>
      <c r="AG22" s="21">
        <v>54927111.73999998</v>
      </c>
      <c r="AH22" s="21">
        <v>67017880.819999911</v>
      </c>
      <c r="AI22" s="21">
        <v>5758921.4699999979</v>
      </c>
      <c r="AJ22" s="21">
        <v>52726665.669999994</v>
      </c>
      <c r="AK22" s="21">
        <v>3257165.3900000006</v>
      </c>
      <c r="AL22" s="21">
        <v>0</v>
      </c>
      <c r="AM22" s="21">
        <v>171186040.02999997</v>
      </c>
      <c r="AN22" s="21">
        <v>880778.94</v>
      </c>
      <c r="AO22" s="21">
        <v>0</v>
      </c>
      <c r="AP22" s="21">
        <v>4367776.2999999989</v>
      </c>
      <c r="AQ22" s="21">
        <v>0</v>
      </c>
      <c r="AR22" s="21">
        <v>0</v>
      </c>
      <c r="AS22" s="21">
        <v>0</v>
      </c>
      <c r="AT22" s="21">
        <v>2643107220.6199999</v>
      </c>
      <c r="AU22" s="21">
        <v>119680894.09999993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145671100.93999988</v>
      </c>
      <c r="BE22" s="21">
        <v>0</v>
      </c>
      <c r="BF22" s="21">
        <v>0</v>
      </c>
      <c r="BG22" s="21">
        <v>0</v>
      </c>
      <c r="BH22" s="21">
        <v>2210095.9400000004</v>
      </c>
      <c r="BI22" s="21">
        <v>11288857.330000006</v>
      </c>
      <c r="BJ22" s="21">
        <v>450515</v>
      </c>
      <c r="BK22" s="21">
        <v>0</v>
      </c>
      <c r="BL22" s="21">
        <v>1794604.4700000002</v>
      </c>
      <c r="BM22" s="21">
        <v>0</v>
      </c>
      <c r="BN22" s="21">
        <v>92076384.920000017</v>
      </c>
      <c r="BO22" s="21">
        <v>0</v>
      </c>
      <c r="BP22" s="21">
        <v>382892330.08000016</v>
      </c>
      <c r="BQ22" s="21">
        <v>43783487.739999987</v>
      </c>
      <c r="BR22" s="21">
        <v>224530841.68000048</v>
      </c>
      <c r="BS22" s="21">
        <v>236919897.2899999</v>
      </c>
      <c r="BT22" s="21">
        <v>0</v>
      </c>
      <c r="BU22" s="21">
        <v>0</v>
      </c>
      <c r="BV22" s="21">
        <v>0</v>
      </c>
      <c r="BW22" s="21">
        <v>0</v>
      </c>
      <c r="BX22" s="21">
        <v>38550.909999996424</v>
      </c>
      <c r="BY22" s="21">
        <v>0</v>
      </c>
      <c r="BZ22" s="21">
        <v>0</v>
      </c>
      <c r="CA22" s="21">
        <v>12964168.440000094</v>
      </c>
      <c r="CB22" s="21">
        <v>145543964.53999564</v>
      </c>
      <c r="CC22" s="21">
        <v>0.24999998148996383</v>
      </c>
      <c r="CD22" s="21">
        <v>33338225.680000078</v>
      </c>
      <c r="CE22" s="21">
        <v>36938.0699999996</v>
      </c>
      <c r="CF22" s="21">
        <v>0</v>
      </c>
      <c r="CG22" s="21">
        <v>459876.15999999642</v>
      </c>
      <c r="CH22" s="21">
        <v>324160.55999994278</v>
      </c>
      <c r="CI22" s="21">
        <v>3502.3999999999069</v>
      </c>
      <c r="CJ22" s="22">
        <v>2888010321.2999997</v>
      </c>
      <c r="CK22" s="21">
        <v>30004.889999999665</v>
      </c>
      <c r="CL22" s="21">
        <v>1324514.67</v>
      </c>
      <c r="CM22" s="22">
        <v>1981757466.1599996</v>
      </c>
      <c r="CN22" s="21">
        <v>16879083.719999984</v>
      </c>
      <c r="CO22" s="21">
        <v>1964878382.4399996</v>
      </c>
      <c r="CP22" s="22">
        <v>904898335.58000028</v>
      </c>
      <c r="CQ22" s="21">
        <v>123135334.17999999</v>
      </c>
      <c r="CR22" s="21">
        <v>781763001.40000033</v>
      </c>
      <c r="CS22" s="21">
        <v>7075851.8899999987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21269568160.43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1752639007.4799998</v>
      </c>
      <c r="E23" s="21">
        <v>190467100</v>
      </c>
      <c r="F23" s="21">
        <v>1008455462.4699992</v>
      </c>
      <c r="G23" s="21">
        <v>553716445.01000047</v>
      </c>
      <c r="H23" s="21">
        <v>38774.57</v>
      </c>
      <c r="I23" s="21">
        <v>585079860.68999994</v>
      </c>
      <c r="J23" s="21">
        <v>0</v>
      </c>
      <c r="K23" s="21">
        <v>934874.07000000018</v>
      </c>
      <c r="L23" s="21">
        <v>0</v>
      </c>
      <c r="M23" s="21">
        <v>0</v>
      </c>
      <c r="N23" s="21">
        <v>0</v>
      </c>
      <c r="O23" s="21">
        <v>556648543.39999926</v>
      </c>
      <c r="P23" s="21">
        <v>0</v>
      </c>
      <c r="Q23" s="21">
        <v>73416231.730000019</v>
      </c>
      <c r="R23" s="21">
        <v>0</v>
      </c>
      <c r="S23" s="21">
        <v>0</v>
      </c>
      <c r="T23" s="21">
        <v>7957917501.2200003</v>
      </c>
      <c r="U23" s="21">
        <v>0</v>
      </c>
      <c r="V23" s="21">
        <v>1391664918.29</v>
      </c>
      <c r="W23" s="21">
        <v>4880224671.5899992</v>
      </c>
      <c r="X23" s="21">
        <v>5865529.1000000006</v>
      </c>
      <c r="Y23" s="21">
        <v>93760898.989999965</v>
      </c>
      <c r="Z23" s="21">
        <v>38863477.580000065</v>
      </c>
      <c r="AA23" s="21">
        <v>0</v>
      </c>
      <c r="AB23" s="21">
        <v>0</v>
      </c>
      <c r="AC23" s="21">
        <v>3222058.33</v>
      </c>
      <c r="AD23" s="21">
        <v>8845918.8099999987</v>
      </c>
      <c r="AE23" s="21">
        <v>132312.5</v>
      </c>
      <c r="AF23" s="21">
        <v>10043215.039999997</v>
      </c>
      <c r="AG23" s="21">
        <v>0</v>
      </c>
      <c r="AH23" s="21">
        <v>0</v>
      </c>
      <c r="AI23" s="21">
        <v>0</v>
      </c>
      <c r="AJ23" s="21">
        <v>1880273.12</v>
      </c>
      <c r="AK23" s="21">
        <v>2544866.2599999998</v>
      </c>
      <c r="AL23" s="21">
        <v>0</v>
      </c>
      <c r="AM23" s="21">
        <v>1656889.4199999997</v>
      </c>
      <c r="AN23" s="21">
        <v>0</v>
      </c>
      <c r="AO23" s="21">
        <v>0</v>
      </c>
      <c r="AP23" s="21">
        <v>3746743.2599999984</v>
      </c>
      <c r="AQ23" s="21">
        <v>0</v>
      </c>
      <c r="AR23" s="21">
        <v>0</v>
      </c>
      <c r="AS23" s="21">
        <v>0</v>
      </c>
      <c r="AT23" s="21">
        <v>400329953.13000023</v>
      </c>
      <c r="AU23" s="21">
        <v>5584246.4200000046</v>
      </c>
      <c r="AV23" s="21">
        <v>9237420.4800000079</v>
      </c>
      <c r="AW23" s="21">
        <v>0</v>
      </c>
      <c r="AX23" s="21">
        <v>1872131.5199999996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42767111.159999959</v>
      </c>
      <c r="BE23" s="21">
        <v>59217.740000000005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86662202.560000002</v>
      </c>
      <c r="BO23" s="21">
        <v>0</v>
      </c>
      <c r="BP23" s="21">
        <v>243855777.91999999</v>
      </c>
      <c r="BQ23" s="21">
        <v>35167625.620000161</v>
      </c>
      <c r="BR23" s="21">
        <v>88738282.890000001</v>
      </c>
      <c r="BS23" s="21">
        <v>87340033.150000006</v>
      </c>
      <c r="BT23" s="21">
        <v>0</v>
      </c>
      <c r="BU23" s="21">
        <v>0</v>
      </c>
      <c r="BV23" s="21">
        <v>10188314.510000002</v>
      </c>
      <c r="BW23" s="21">
        <v>0</v>
      </c>
      <c r="BX23" s="21">
        <v>151295.07</v>
      </c>
      <c r="BY23" s="21">
        <v>0</v>
      </c>
      <c r="BZ23" s="21">
        <v>0</v>
      </c>
      <c r="CA23" s="21">
        <v>6936459.5</v>
      </c>
      <c r="CB23" s="21">
        <v>2317705772.4099979</v>
      </c>
      <c r="CC23" s="21">
        <v>391059.9</v>
      </c>
      <c r="CD23" s="21">
        <v>74353176.24000001</v>
      </c>
      <c r="CE23" s="21">
        <v>0</v>
      </c>
      <c r="CF23" s="21">
        <v>0</v>
      </c>
      <c r="CG23" s="21">
        <v>13020247.15</v>
      </c>
      <c r="CH23" s="21">
        <v>1726064.73</v>
      </c>
      <c r="CI23" s="21">
        <v>0</v>
      </c>
      <c r="CJ23" s="22">
        <v>1262737224.8599997</v>
      </c>
      <c r="CK23" s="21">
        <v>5952610.5700000003</v>
      </c>
      <c r="CL23" s="21">
        <v>476494</v>
      </c>
      <c r="CM23" s="22">
        <v>760267071.96999955</v>
      </c>
      <c r="CN23" s="21">
        <v>7021718.0000000009</v>
      </c>
      <c r="CO23" s="21">
        <v>753245353.96999955</v>
      </c>
      <c r="CP23" s="22">
        <v>496041048.31999993</v>
      </c>
      <c r="CQ23" s="21">
        <v>111785959.86999999</v>
      </c>
      <c r="CR23" s="21">
        <v>384255088.44999993</v>
      </c>
      <c r="CS23" s="21">
        <v>56443391.80000031</v>
      </c>
      <c r="CT23" s="21">
        <v>599200750.48000109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22713594324.690002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82096507.839999884</v>
      </c>
      <c r="E24" s="21">
        <v>22019328.089999899</v>
      </c>
      <c r="F24" s="21">
        <v>21692756.989999998</v>
      </c>
      <c r="G24" s="21">
        <v>38384422.759999998</v>
      </c>
      <c r="H24" s="21">
        <v>2740817.53</v>
      </c>
      <c r="I24" s="21">
        <v>89224982.780001193</v>
      </c>
      <c r="J24" s="21">
        <v>32391.41</v>
      </c>
      <c r="K24" s="21">
        <v>0</v>
      </c>
      <c r="L24" s="21">
        <v>0</v>
      </c>
      <c r="M24" s="21">
        <v>0</v>
      </c>
      <c r="N24" s="21">
        <v>349450.37</v>
      </c>
      <c r="O24" s="21">
        <v>18176344.600000001</v>
      </c>
      <c r="P24" s="21">
        <v>0</v>
      </c>
      <c r="Q24" s="21">
        <v>2018098.04</v>
      </c>
      <c r="R24" s="21">
        <v>0</v>
      </c>
      <c r="S24" s="21">
        <v>0</v>
      </c>
      <c r="T24" s="21">
        <v>962399333.40997303</v>
      </c>
      <c r="U24" s="21">
        <v>1525445.14</v>
      </c>
      <c r="V24" s="21">
        <v>98213362.019998506</v>
      </c>
      <c r="W24" s="21">
        <v>838113242.630005</v>
      </c>
      <c r="X24" s="21">
        <v>0</v>
      </c>
      <c r="Y24" s="21">
        <v>5612724.3300000001</v>
      </c>
      <c r="Z24" s="21">
        <v>1994539.1100000199</v>
      </c>
      <c r="AA24" s="21">
        <v>0</v>
      </c>
      <c r="AB24" s="21">
        <v>0</v>
      </c>
      <c r="AC24" s="21">
        <v>3480148.5699999598</v>
      </c>
      <c r="AD24" s="21">
        <v>1382037.4100000099</v>
      </c>
      <c r="AE24" s="21">
        <v>0</v>
      </c>
      <c r="AF24" s="21">
        <v>1272448.06</v>
      </c>
      <c r="AG24" s="21">
        <v>0</v>
      </c>
      <c r="AH24" s="21">
        <v>0</v>
      </c>
      <c r="AI24" s="21">
        <v>0</v>
      </c>
      <c r="AJ24" s="21">
        <v>1169868.77</v>
      </c>
      <c r="AK24" s="21">
        <v>300156.65999999997</v>
      </c>
      <c r="AL24" s="21">
        <v>0</v>
      </c>
      <c r="AM24" s="21">
        <v>93163.29</v>
      </c>
      <c r="AN24" s="21">
        <v>0</v>
      </c>
      <c r="AO24" s="21">
        <v>0</v>
      </c>
      <c r="AP24" s="21">
        <v>246836.91</v>
      </c>
      <c r="AQ24" s="21">
        <v>0</v>
      </c>
      <c r="AR24" s="21">
        <v>0</v>
      </c>
      <c r="AS24" s="21">
        <v>0</v>
      </c>
      <c r="AT24" s="21">
        <v>182473343.459999</v>
      </c>
      <c r="AU24" s="21">
        <v>6217725.4299999904</v>
      </c>
      <c r="AV24" s="21">
        <v>6152570.6199999899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5933014.8600006299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9072487.03000018</v>
      </c>
      <c r="BO24" s="21">
        <v>0</v>
      </c>
      <c r="BP24" s="21">
        <v>11554367.4300001</v>
      </c>
      <c r="BQ24" s="21">
        <v>0</v>
      </c>
      <c r="BR24" s="21">
        <v>17557001.620000001</v>
      </c>
      <c r="BS24" s="21">
        <v>7609435.3999999603</v>
      </c>
      <c r="BT24" s="21">
        <v>0</v>
      </c>
      <c r="BU24" s="21">
        <v>0</v>
      </c>
      <c r="BV24" s="21">
        <v>0</v>
      </c>
      <c r="BW24" s="21">
        <v>0</v>
      </c>
      <c r="BX24" s="21">
        <v>27457.66</v>
      </c>
      <c r="BY24" s="21">
        <v>0</v>
      </c>
      <c r="BZ24" s="21">
        <v>0</v>
      </c>
      <c r="CA24" s="21">
        <v>5067610.78</v>
      </c>
      <c r="CB24" s="21">
        <v>35906157.960000001</v>
      </c>
      <c r="CC24" s="21">
        <v>0</v>
      </c>
      <c r="CD24" s="21">
        <v>775405.5</v>
      </c>
      <c r="CE24" s="21">
        <v>0</v>
      </c>
      <c r="CF24" s="21">
        <v>0</v>
      </c>
      <c r="CG24" s="21">
        <v>0</v>
      </c>
      <c r="CH24" s="21">
        <v>23062.71</v>
      </c>
      <c r="CI24" s="21">
        <v>23052</v>
      </c>
      <c r="CJ24" s="22">
        <v>6028114.8799999999</v>
      </c>
      <c r="CK24" s="21">
        <v>5557005.7599999998</v>
      </c>
      <c r="CL24" s="21">
        <v>0</v>
      </c>
      <c r="CM24" s="22">
        <v>471109.12</v>
      </c>
      <c r="CN24" s="21">
        <v>0</v>
      </c>
      <c r="CO24" s="21">
        <v>471109.12</v>
      </c>
      <c r="CP24" s="22">
        <v>0</v>
      </c>
      <c r="CQ24" s="21">
        <v>0</v>
      </c>
      <c r="CR24" s="21">
        <v>0</v>
      </c>
      <c r="CS24" s="21">
        <v>413428.57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2405276134.789978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14671360.931772001</v>
      </c>
      <c r="E25" s="21">
        <v>5504659.0555210002</v>
      </c>
      <c r="F25" s="21">
        <v>5985787.964261001</v>
      </c>
      <c r="G25" s="21">
        <v>3180913.9119899999</v>
      </c>
      <c r="H25" s="21">
        <v>146758.23931</v>
      </c>
      <c r="I25" s="21">
        <v>32150665.41</v>
      </c>
      <c r="J25" s="21">
        <v>0</v>
      </c>
      <c r="K25" s="21">
        <v>881500</v>
      </c>
      <c r="L25" s="21">
        <v>0</v>
      </c>
      <c r="M25" s="21">
        <v>0</v>
      </c>
      <c r="N25" s="21">
        <v>0</v>
      </c>
      <c r="O25" s="21">
        <v>6526100.4768589996</v>
      </c>
      <c r="P25" s="21">
        <v>0</v>
      </c>
      <c r="Q25" s="21">
        <v>1064018.3702699998</v>
      </c>
      <c r="R25" s="21">
        <v>0</v>
      </c>
      <c r="S25" s="21">
        <v>0</v>
      </c>
      <c r="T25" s="21">
        <v>212359871.44000006</v>
      </c>
      <c r="U25" s="21">
        <v>4038495.3564860001</v>
      </c>
      <c r="V25" s="21">
        <v>70458768.333678007</v>
      </c>
      <c r="W25" s="21">
        <v>133882606.46326998</v>
      </c>
      <c r="X25" s="21">
        <v>0</v>
      </c>
      <c r="Y25" s="21">
        <v>2983613.634993</v>
      </c>
      <c r="Z25" s="21">
        <v>5769483.035885999</v>
      </c>
      <c r="AA25" s="21">
        <v>0</v>
      </c>
      <c r="AB25" s="21">
        <v>0</v>
      </c>
      <c r="AC25" s="21">
        <v>263190.96324800001</v>
      </c>
      <c r="AD25" s="21">
        <v>208586.906927</v>
      </c>
      <c r="AE25" s="21">
        <v>0</v>
      </c>
      <c r="AF25" s="21">
        <v>0</v>
      </c>
      <c r="AG25" s="21">
        <v>850548.57419800002</v>
      </c>
      <c r="AH25" s="21">
        <v>-126089.785802</v>
      </c>
      <c r="AI25" s="21">
        <v>0</v>
      </c>
      <c r="AJ25" s="21">
        <v>2815.3599999999997</v>
      </c>
      <c r="AK25" s="21">
        <v>5395.5</v>
      </c>
      <c r="AL25" s="21">
        <v>0</v>
      </c>
      <c r="AM25" s="21">
        <v>1544186.48</v>
      </c>
      <c r="AN25" s="21">
        <v>0</v>
      </c>
      <c r="AO25" s="21">
        <v>0</v>
      </c>
      <c r="AP25" s="21">
        <v>35.370000000000005</v>
      </c>
      <c r="AQ25" s="21">
        <v>0</v>
      </c>
      <c r="AR25" s="21">
        <v>0</v>
      </c>
      <c r="AS25" s="21">
        <v>0</v>
      </c>
      <c r="AT25" s="21">
        <v>55732483.923520997</v>
      </c>
      <c r="AU25" s="21">
        <v>264096.30787700001</v>
      </c>
      <c r="AV25" s="21">
        <v>663716.53855399985</v>
      </c>
      <c r="AW25" s="21">
        <v>0</v>
      </c>
      <c r="AX25" s="21">
        <v>124676.62753100002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2635396.2465010015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3173272.8946130006</v>
      </c>
      <c r="BO25" s="21">
        <v>0</v>
      </c>
      <c r="BP25" s="21">
        <v>3157266.5980850002</v>
      </c>
      <c r="BQ25" s="21">
        <v>436495.36689900002</v>
      </c>
      <c r="BR25" s="21">
        <v>8423338.3580569997</v>
      </c>
      <c r="BS25" s="21">
        <v>3104995.1652569999</v>
      </c>
      <c r="BT25" s="21">
        <v>0</v>
      </c>
      <c r="BU25" s="21">
        <v>0</v>
      </c>
      <c r="BV25" s="21">
        <v>259339.73</v>
      </c>
      <c r="BW25" s="21">
        <v>0</v>
      </c>
      <c r="BX25" s="21">
        <v>87477.47</v>
      </c>
      <c r="BY25" s="21">
        <v>0</v>
      </c>
      <c r="BZ25" s="21">
        <v>0</v>
      </c>
      <c r="CA25" s="21">
        <v>36994.379999999997</v>
      </c>
      <c r="CB25" s="21">
        <v>488061767.02999997</v>
      </c>
      <c r="CC25" s="21">
        <v>0</v>
      </c>
      <c r="CD25" s="21">
        <v>10222344.99</v>
      </c>
      <c r="CE25" s="21">
        <v>6480</v>
      </c>
      <c r="CF25" s="21">
        <v>0</v>
      </c>
      <c r="CG25" s="21">
        <v>0</v>
      </c>
      <c r="CH25" s="21">
        <v>111623.57</v>
      </c>
      <c r="CI25" s="21">
        <v>6385.89</v>
      </c>
      <c r="CJ25" s="22">
        <v>105457859.58000003</v>
      </c>
      <c r="CK25" s="21">
        <v>0</v>
      </c>
      <c r="CL25" s="21">
        <v>24169256.57</v>
      </c>
      <c r="CM25" s="22">
        <v>81747068.310000017</v>
      </c>
      <c r="CN25" s="21">
        <v>553761.11</v>
      </c>
      <c r="CO25" s="21">
        <v>81193307.200000018</v>
      </c>
      <c r="CP25" s="22">
        <v>-458465.3</v>
      </c>
      <c r="CQ25" s="21">
        <v>70161.42</v>
      </c>
      <c r="CR25" s="21">
        <v>-528626.72</v>
      </c>
      <c r="CS25" s="21">
        <v>4682439.1661200002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1174330360.8941102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1221074810.78056</v>
      </c>
      <c r="E26" s="21">
        <v>247175468.15036738</v>
      </c>
      <c r="F26" s="21">
        <v>865335200.6059525</v>
      </c>
      <c r="G26" s="21">
        <v>108564142.02424003</v>
      </c>
      <c r="H26" s="21">
        <v>2543361.193359002</v>
      </c>
      <c r="I26" s="21">
        <v>147728676.4873544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179934109.57980829</v>
      </c>
      <c r="P26" s="21">
        <v>0</v>
      </c>
      <c r="Q26" s="21">
        <v>140236431.76394397</v>
      </c>
      <c r="R26" s="21">
        <v>0</v>
      </c>
      <c r="S26" s="21">
        <v>0</v>
      </c>
      <c r="T26" s="21">
        <v>2496065788.3809047</v>
      </c>
      <c r="U26" s="21">
        <v>13713335.683482999</v>
      </c>
      <c r="V26" s="21">
        <v>199594920.07413232</v>
      </c>
      <c r="W26" s="21">
        <v>897240306.54193926</v>
      </c>
      <c r="X26" s="21">
        <v>8075</v>
      </c>
      <c r="Y26" s="21">
        <v>60538378.32170739</v>
      </c>
      <c r="Z26" s="21">
        <v>44562099.832058541</v>
      </c>
      <c r="AA26" s="21">
        <v>0</v>
      </c>
      <c r="AB26" s="21">
        <v>0</v>
      </c>
      <c r="AC26" s="21">
        <v>9021995.292954335</v>
      </c>
      <c r="AD26" s="21">
        <v>36616510.122049958</v>
      </c>
      <c r="AE26" s="21">
        <v>0</v>
      </c>
      <c r="AF26" s="21">
        <v>1578659.2402700002</v>
      </c>
      <c r="AG26" s="21">
        <v>0</v>
      </c>
      <c r="AH26" s="21">
        <v>93699.39</v>
      </c>
      <c r="AI26" s="21">
        <v>0</v>
      </c>
      <c r="AJ26" s="21">
        <v>50252.06</v>
      </c>
      <c r="AK26" s="21">
        <v>72855.769989599998</v>
      </c>
      <c r="AL26" s="21">
        <v>0</v>
      </c>
      <c r="AM26" s="21">
        <v>2823883.3940070006</v>
      </c>
      <c r="AN26" s="21">
        <v>67152.36</v>
      </c>
      <c r="AO26" s="21">
        <v>0</v>
      </c>
      <c r="AP26" s="21">
        <v>1788658.0562119356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42547761.752114132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1147439.3978175006</v>
      </c>
      <c r="BO26" s="21">
        <v>0</v>
      </c>
      <c r="BP26" s="21">
        <v>221113472.48306873</v>
      </c>
      <c r="BQ26" s="21">
        <v>35218429.184355654</v>
      </c>
      <c r="BR26" s="21">
        <v>142658331.30135402</v>
      </c>
      <c r="BS26" s="21">
        <v>177014969.00437093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1695404.22</v>
      </c>
      <c r="CB26" s="21">
        <v>30802920.829999998</v>
      </c>
      <c r="CC26" s="21">
        <v>0</v>
      </c>
      <c r="CD26" s="21">
        <v>2539944.7999999998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3536069782.689961</v>
      </c>
      <c r="CK26" s="21">
        <v>15000</v>
      </c>
      <c r="CL26" s="21">
        <v>332033.91999999998</v>
      </c>
      <c r="CM26" s="22">
        <v>1029027424.9799601</v>
      </c>
      <c r="CN26" s="21">
        <v>26741313.51999994</v>
      </c>
      <c r="CO26" s="21">
        <v>1002286111.4599601</v>
      </c>
      <c r="CP26" s="22">
        <v>2506695323.7900009</v>
      </c>
      <c r="CQ26" s="21">
        <v>730875386.22000349</v>
      </c>
      <c r="CR26" s="21">
        <v>1775819937.5699973</v>
      </c>
      <c r="CS26" s="21">
        <v>5460417.1599999741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9651622832.1477776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85216970.310000002</v>
      </c>
      <c r="E27" s="21">
        <v>19889498.09</v>
      </c>
      <c r="F27" s="21">
        <v>36746888.439999998</v>
      </c>
      <c r="G27" s="21">
        <v>28580583.780000001</v>
      </c>
      <c r="H27" s="21">
        <v>4209245.96</v>
      </c>
      <c r="I27" s="21">
        <v>340449503.12</v>
      </c>
      <c r="J27" s="21">
        <v>0</v>
      </c>
      <c r="K27" s="21">
        <v>34791191.280000001</v>
      </c>
      <c r="L27" s="21">
        <v>0</v>
      </c>
      <c r="M27" s="21">
        <v>0</v>
      </c>
      <c r="N27" s="21">
        <v>0</v>
      </c>
      <c r="O27" s="21">
        <v>30044008.789999999</v>
      </c>
      <c r="P27" s="21">
        <v>0</v>
      </c>
      <c r="Q27" s="21">
        <v>0</v>
      </c>
      <c r="R27" s="21">
        <v>0</v>
      </c>
      <c r="S27" s="21">
        <v>0</v>
      </c>
      <c r="T27" s="21">
        <v>6417373498.8400002</v>
      </c>
      <c r="U27" s="21">
        <v>0</v>
      </c>
      <c r="V27" s="21">
        <v>516460355.11000001</v>
      </c>
      <c r="W27" s="21">
        <v>2295788236.3099999</v>
      </c>
      <c r="X27" s="21">
        <v>0</v>
      </c>
      <c r="Y27" s="21">
        <v>11530889.060000001</v>
      </c>
      <c r="Z27" s="21">
        <v>15259425.49</v>
      </c>
      <c r="AA27" s="21">
        <v>0</v>
      </c>
      <c r="AB27" s="21">
        <v>0</v>
      </c>
      <c r="AC27" s="21">
        <v>4054290.87</v>
      </c>
      <c r="AD27" s="21">
        <v>335083.21000000002</v>
      </c>
      <c r="AE27" s="21">
        <v>0</v>
      </c>
      <c r="AF27" s="21">
        <v>8903131.5700000003</v>
      </c>
      <c r="AG27" s="21">
        <v>15878271.199999999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9637375.4900000002</v>
      </c>
      <c r="AN27" s="21">
        <v>0</v>
      </c>
      <c r="AO27" s="21">
        <v>0</v>
      </c>
      <c r="AP27" s="21">
        <v>299459.78999999998</v>
      </c>
      <c r="AQ27" s="21">
        <v>0</v>
      </c>
      <c r="AR27" s="21">
        <v>0</v>
      </c>
      <c r="AS27" s="21">
        <v>0</v>
      </c>
      <c r="AT27" s="21">
        <v>602579032.83000004</v>
      </c>
      <c r="AU27" s="21">
        <v>4082290.9</v>
      </c>
      <c r="AV27" s="21">
        <v>1268782.1100000001</v>
      </c>
      <c r="AW27" s="21">
        <v>0</v>
      </c>
      <c r="AX27" s="21">
        <v>1278388.17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680425769.15999997</v>
      </c>
      <c r="BE27" s="21">
        <v>107.7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3571.44</v>
      </c>
      <c r="BN27" s="21">
        <v>14954741.369999999</v>
      </c>
      <c r="BO27" s="21">
        <v>0</v>
      </c>
      <c r="BP27" s="21">
        <v>46112625.07</v>
      </c>
      <c r="BQ27" s="21">
        <v>1681405.71</v>
      </c>
      <c r="BR27" s="21">
        <v>76334243.670000002</v>
      </c>
      <c r="BS27" s="21">
        <v>24813901.949999999</v>
      </c>
      <c r="BT27" s="21">
        <v>0</v>
      </c>
      <c r="BU27" s="21">
        <v>0</v>
      </c>
      <c r="BV27" s="21">
        <v>0</v>
      </c>
      <c r="BW27" s="21">
        <v>0</v>
      </c>
      <c r="BX27" s="21">
        <v>326137.39</v>
      </c>
      <c r="BY27" s="21">
        <v>0</v>
      </c>
      <c r="BZ27" s="21">
        <v>0</v>
      </c>
      <c r="CA27" s="21">
        <v>7525265.3300000001</v>
      </c>
      <c r="CB27" s="21">
        <v>930841558.58000004</v>
      </c>
      <c r="CC27" s="21">
        <v>1105750.46</v>
      </c>
      <c r="CD27" s="21">
        <v>38065026.030000001</v>
      </c>
      <c r="CE27" s="21">
        <v>0</v>
      </c>
      <c r="CF27" s="21">
        <v>0</v>
      </c>
      <c r="CG27" s="21">
        <v>31150.81</v>
      </c>
      <c r="CH27" s="21">
        <v>3358453.68</v>
      </c>
      <c r="CI27" s="21">
        <v>2112083.29</v>
      </c>
      <c r="CJ27" s="22">
        <v>285509796.21999997</v>
      </c>
      <c r="CK27" s="21">
        <v>116018.9</v>
      </c>
      <c r="CL27" s="21">
        <v>0</v>
      </c>
      <c r="CM27" s="22">
        <v>285393777.31999999</v>
      </c>
      <c r="CN27" s="21">
        <v>0</v>
      </c>
      <c r="CO27" s="21">
        <v>285393777.31999999</v>
      </c>
      <c r="CP27" s="22">
        <v>0</v>
      </c>
      <c r="CQ27" s="21">
        <v>0</v>
      </c>
      <c r="CR27" s="21">
        <v>0</v>
      </c>
      <c r="CS27" s="21">
        <v>7667042.6699999999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12520308060.940001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21410566.780000001</v>
      </c>
      <c r="E28" s="21">
        <v>3333543.95</v>
      </c>
      <c r="F28" s="21">
        <v>14624511.029999999</v>
      </c>
      <c r="G28" s="21">
        <v>3452511.8</v>
      </c>
      <c r="H28" s="21">
        <v>0</v>
      </c>
      <c r="I28" s="21">
        <v>6399321.6799999997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4074174.98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44985467.369999997</v>
      </c>
      <c r="W28" s="21">
        <v>342665034.95999998</v>
      </c>
      <c r="X28" s="21">
        <v>0</v>
      </c>
      <c r="Y28" s="21">
        <v>1030307.8</v>
      </c>
      <c r="Z28" s="21">
        <v>169262.09</v>
      </c>
      <c r="AA28" s="21">
        <v>0</v>
      </c>
      <c r="AB28" s="21">
        <v>0</v>
      </c>
      <c r="AC28" s="21">
        <v>113.48</v>
      </c>
      <c r="AD28" s="21">
        <v>21357.38</v>
      </c>
      <c r="AE28" s="21">
        <v>0</v>
      </c>
      <c r="AF28" s="21">
        <v>0</v>
      </c>
      <c r="AG28" s="21">
        <v>3661016.47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8863.09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43289.78</v>
      </c>
      <c r="BC28" s="21">
        <v>0</v>
      </c>
      <c r="BD28" s="21">
        <v>154194.4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12375615.140000001</v>
      </c>
      <c r="BO28" s="21">
        <v>0</v>
      </c>
      <c r="BP28" s="21">
        <v>1165075.81</v>
      </c>
      <c r="BQ28" s="21">
        <v>13002.3</v>
      </c>
      <c r="BR28" s="21">
        <v>3679269.35</v>
      </c>
      <c r="BS28" s="21">
        <v>715425.38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1203721.1499999999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443775079.38999993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162345552.40459991</v>
      </c>
      <c r="E29" s="21">
        <v>17262809.850760762</v>
      </c>
      <c r="F29" s="21">
        <v>102567287.94066079</v>
      </c>
      <c r="G29" s="21">
        <v>42515454.613178357</v>
      </c>
      <c r="H29" s="21">
        <v>31729015.648499995</v>
      </c>
      <c r="I29" s="21">
        <v>496518733.09658509</v>
      </c>
      <c r="J29" s="21">
        <v>276350.08000000002</v>
      </c>
      <c r="K29" s="21">
        <v>0</v>
      </c>
      <c r="L29" s="21">
        <v>0</v>
      </c>
      <c r="M29" s="21">
        <v>0</v>
      </c>
      <c r="N29" s="21">
        <v>0</v>
      </c>
      <c r="O29" s="21">
        <v>131577847.20219995</v>
      </c>
      <c r="P29" s="21">
        <v>0</v>
      </c>
      <c r="Q29" s="21">
        <v>32136562.960000001</v>
      </c>
      <c r="R29" s="21">
        <v>0</v>
      </c>
      <c r="S29" s="21">
        <v>0</v>
      </c>
      <c r="T29" s="21">
        <v>4043276277.7200131</v>
      </c>
      <c r="U29" s="21">
        <v>3678706.0199999991</v>
      </c>
      <c r="V29" s="21">
        <v>310944527.61999953</v>
      </c>
      <c r="W29" s="21">
        <v>2887070152.9199972</v>
      </c>
      <c r="X29" s="21">
        <v>176968.67</v>
      </c>
      <c r="Y29" s="21">
        <v>51848119.380500063</v>
      </c>
      <c r="Z29" s="21">
        <v>78576206.313999906</v>
      </c>
      <c r="AA29" s="21">
        <v>9707.16</v>
      </c>
      <c r="AB29" s="21">
        <v>0</v>
      </c>
      <c r="AC29" s="21">
        <v>7268255.3616999071</v>
      </c>
      <c r="AD29" s="21">
        <v>11055445.782799996</v>
      </c>
      <c r="AE29" s="21">
        <v>0</v>
      </c>
      <c r="AF29" s="21">
        <v>7999824.1600000001</v>
      </c>
      <c r="AG29" s="21">
        <v>0</v>
      </c>
      <c r="AH29" s="21">
        <v>747781.91</v>
      </c>
      <c r="AI29" s="21">
        <v>0</v>
      </c>
      <c r="AJ29" s="21">
        <v>2010269.1</v>
      </c>
      <c r="AK29" s="21">
        <v>184303.07</v>
      </c>
      <c r="AL29" s="21">
        <v>0</v>
      </c>
      <c r="AM29" s="21">
        <v>750494.83</v>
      </c>
      <c r="AN29" s="21">
        <v>1563414.87</v>
      </c>
      <c r="AO29" s="21">
        <v>0</v>
      </c>
      <c r="AP29" s="21">
        <v>2209775.1457999973</v>
      </c>
      <c r="AQ29" s="21">
        <v>0</v>
      </c>
      <c r="AR29" s="21">
        <v>0</v>
      </c>
      <c r="AS29" s="21">
        <v>0</v>
      </c>
      <c r="AT29" s="21">
        <v>1159982602.3123026</v>
      </c>
      <c r="AU29" s="21">
        <v>10786166.093400031</v>
      </c>
      <c r="AV29" s="21">
        <v>37914545.746799931</v>
      </c>
      <c r="AW29" s="21">
        <v>0</v>
      </c>
      <c r="AX29" s="21">
        <v>6739947.9733999753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43027475.010000236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491812480.35000318</v>
      </c>
      <c r="BO29" s="21">
        <v>0</v>
      </c>
      <c r="BP29" s="21">
        <v>147876091.0831998</v>
      </c>
      <c r="BQ29" s="21">
        <v>55691519.43</v>
      </c>
      <c r="BR29" s="21">
        <v>226989542.85999998</v>
      </c>
      <c r="BS29" s="21">
        <v>67738332.744199961</v>
      </c>
      <c r="BT29" s="21">
        <v>0</v>
      </c>
      <c r="BU29" s="21">
        <v>0</v>
      </c>
      <c r="BV29" s="21">
        <v>47112264.979999997</v>
      </c>
      <c r="BW29" s="21">
        <v>0</v>
      </c>
      <c r="BX29" s="21">
        <v>0</v>
      </c>
      <c r="BY29" s="21">
        <v>0</v>
      </c>
      <c r="BZ29" s="21">
        <v>0</v>
      </c>
      <c r="CA29" s="21">
        <v>7311663.8099999987</v>
      </c>
      <c r="CB29" s="21">
        <v>1904780325.1199994</v>
      </c>
      <c r="CC29" s="21">
        <v>148515.49</v>
      </c>
      <c r="CD29" s="21">
        <v>14631793.529999999</v>
      </c>
      <c r="CE29" s="21">
        <v>0</v>
      </c>
      <c r="CF29" s="21">
        <v>0</v>
      </c>
      <c r="CG29" s="21">
        <v>24915375.780000001</v>
      </c>
      <c r="CH29" s="21">
        <v>0</v>
      </c>
      <c r="CI29" s="21">
        <v>0</v>
      </c>
      <c r="CJ29" s="22">
        <v>333734315.69999945</v>
      </c>
      <c r="CK29" s="21">
        <v>7473819.2900001751</v>
      </c>
      <c r="CL29" s="21">
        <v>1100779.6299999999</v>
      </c>
      <c r="CM29" s="22">
        <v>274587048.01999927</v>
      </c>
      <c r="CN29" s="21">
        <v>5077728.7899999917</v>
      </c>
      <c r="CO29" s="21">
        <v>269509319.22999924</v>
      </c>
      <c r="CP29" s="22">
        <v>50572668.759999968</v>
      </c>
      <c r="CQ29" s="21">
        <v>23787788.219999984</v>
      </c>
      <c r="CR29" s="21">
        <v>26784880.539999984</v>
      </c>
      <c r="CS29" s="21">
        <v>9113765.3199999947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12854261014.76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4133435.1099999985</v>
      </c>
      <c r="E30" s="21">
        <v>1154870.525395555</v>
      </c>
      <c r="F30" s="21">
        <v>1862624.7923022215</v>
      </c>
      <c r="G30" s="21">
        <v>1115939.7923022218</v>
      </c>
      <c r="H30" s="21">
        <v>460594.02999999997</v>
      </c>
      <c r="I30" s="21">
        <v>22903547.499999862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30694269.939999975</v>
      </c>
      <c r="P30" s="21">
        <v>0</v>
      </c>
      <c r="Q30" s="21">
        <v>0</v>
      </c>
      <c r="R30" s="21">
        <v>0</v>
      </c>
      <c r="S30" s="21">
        <v>0</v>
      </c>
      <c r="T30" s="21">
        <v>1240591799.2599847</v>
      </c>
      <c r="U30" s="21">
        <v>0</v>
      </c>
      <c r="V30" s="21">
        <v>70688222.820000648</v>
      </c>
      <c r="W30" s="21">
        <v>57126990.269999936</v>
      </c>
      <c r="X30" s="21">
        <v>0</v>
      </c>
      <c r="Y30" s="21">
        <v>1327719.8400000003</v>
      </c>
      <c r="Z30" s="21">
        <v>428177.56</v>
      </c>
      <c r="AA30" s="21">
        <v>0</v>
      </c>
      <c r="AB30" s="21">
        <v>0</v>
      </c>
      <c r="AC30" s="21">
        <v>288177.87000000017</v>
      </c>
      <c r="AD30" s="21">
        <v>566221.03000000049</v>
      </c>
      <c r="AE30" s="21">
        <v>0</v>
      </c>
      <c r="AF30" s="21">
        <v>59172.33</v>
      </c>
      <c r="AG30" s="21">
        <v>0</v>
      </c>
      <c r="AH30" s="21">
        <v>0</v>
      </c>
      <c r="AI30" s="21">
        <v>0</v>
      </c>
      <c r="AJ30" s="21">
        <v>0</v>
      </c>
      <c r="AK30" s="21">
        <v>77644.849999999977</v>
      </c>
      <c r="AL30" s="21">
        <v>0</v>
      </c>
      <c r="AM30" s="21">
        <v>32226.17</v>
      </c>
      <c r="AN30" s="21">
        <v>0</v>
      </c>
      <c r="AO30" s="21">
        <v>0</v>
      </c>
      <c r="AP30" s="21">
        <v>13872.05</v>
      </c>
      <c r="AQ30" s="21">
        <v>0</v>
      </c>
      <c r="AR30" s="21">
        <v>0</v>
      </c>
      <c r="AS30" s="21">
        <v>0</v>
      </c>
      <c r="AT30" s="21">
        <v>18604000.48000003</v>
      </c>
      <c r="AU30" s="21">
        <v>530106.07000000041</v>
      </c>
      <c r="AV30" s="21">
        <v>840824.5</v>
      </c>
      <c r="AW30" s="21">
        <v>0</v>
      </c>
      <c r="AX30" s="21">
        <v>378630.63000000024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19626121.300000262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1358528.4200000011</v>
      </c>
      <c r="BO30" s="21">
        <v>0</v>
      </c>
      <c r="BP30" s="21">
        <v>2141556.71</v>
      </c>
      <c r="BQ30" s="21">
        <v>405585.01999999996</v>
      </c>
      <c r="BR30" s="21">
        <v>9979407.9699999988</v>
      </c>
      <c r="BS30" s="21">
        <v>685466.95000000007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10723886.769999992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9468.8700000000008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9468.8700000000008</v>
      </c>
      <c r="CQ30" s="21">
        <v>0</v>
      </c>
      <c r="CR30" s="21">
        <v>9468.8700000000008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1494675654.3199852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445630409.19199502</v>
      </c>
      <c r="E31" s="21">
        <v>40893091.778847001</v>
      </c>
      <c r="F31" s="21">
        <v>132177818.308072</v>
      </c>
      <c r="G31" s="21">
        <v>272559499.10507601</v>
      </c>
      <c r="H31" s="21">
        <v>36566709.498909019</v>
      </c>
      <c r="I31" s="21">
        <v>138200656.46000001</v>
      </c>
      <c r="J31" s="21">
        <v>0</v>
      </c>
      <c r="K31" s="21">
        <v>291150</v>
      </c>
      <c r="L31" s="21">
        <v>0</v>
      </c>
      <c r="M31" s="21">
        <v>0</v>
      </c>
      <c r="N31" s="21">
        <v>0</v>
      </c>
      <c r="O31" s="21">
        <v>238522576.49002907</v>
      </c>
      <c r="P31" s="21">
        <v>0</v>
      </c>
      <c r="Q31" s="21">
        <v>142210856.48632297</v>
      </c>
      <c r="R31" s="21">
        <v>0</v>
      </c>
      <c r="S31" s="21">
        <v>0</v>
      </c>
      <c r="T31" s="21">
        <v>9184258681.6833801</v>
      </c>
      <c r="U31" s="21">
        <v>53984933.997662</v>
      </c>
      <c r="V31" s="21">
        <v>807940436.50891006</v>
      </c>
      <c r="W31" s="21">
        <v>8017371030.630002</v>
      </c>
      <c r="X31" s="21">
        <v>5457849.7200020002</v>
      </c>
      <c r="Y31" s="21">
        <v>71768505.215562001</v>
      </c>
      <c r="Z31" s="21">
        <v>38831297.391040996</v>
      </c>
      <c r="AA31" s="21">
        <v>0</v>
      </c>
      <c r="AB31" s="21">
        <v>0</v>
      </c>
      <c r="AC31" s="21">
        <v>13574239.380936999</v>
      </c>
      <c r="AD31" s="21">
        <v>53114223.811536998</v>
      </c>
      <c r="AE31" s="21">
        <v>0</v>
      </c>
      <c r="AF31" s="21">
        <v>5853180.809834999</v>
      </c>
      <c r="AG31" s="21">
        <v>0</v>
      </c>
      <c r="AH31" s="21">
        <v>0</v>
      </c>
      <c r="AI31" s="21">
        <v>0</v>
      </c>
      <c r="AJ31" s="21">
        <v>3051092.94</v>
      </c>
      <c r="AK31" s="21">
        <v>14727709.739734001</v>
      </c>
      <c r="AL31" s="21">
        <v>0</v>
      </c>
      <c r="AM31" s="21">
        <v>63711334.679126002</v>
      </c>
      <c r="AN31" s="21">
        <v>271999.99999200006</v>
      </c>
      <c r="AO31" s="21">
        <v>1629209.69</v>
      </c>
      <c r="AP31" s="21">
        <v>2225708.0241760002</v>
      </c>
      <c r="AQ31" s="21">
        <v>0</v>
      </c>
      <c r="AR31" s="21">
        <v>0</v>
      </c>
      <c r="AS31" s="21">
        <v>0</v>
      </c>
      <c r="AT31" s="21">
        <v>1404524679.4109774</v>
      </c>
      <c r="AU31" s="21">
        <v>21618746.307589997</v>
      </c>
      <c r="AV31" s="21">
        <v>21854143.802570999</v>
      </c>
      <c r="AW31" s="21">
        <v>0</v>
      </c>
      <c r="AX31" s="21">
        <v>21236619.193500001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94200791.337973997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619864.0102759999</v>
      </c>
      <c r="BM31" s="21">
        <v>0</v>
      </c>
      <c r="BN31" s="21">
        <v>206198132.525677</v>
      </c>
      <c r="BO31" s="21">
        <v>0</v>
      </c>
      <c r="BP31" s="21">
        <v>215829855.381917</v>
      </c>
      <c r="BQ31" s="21">
        <v>83784410.459725991</v>
      </c>
      <c r="BR31" s="21">
        <v>168223258.31663698</v>
      </c>
      <c r="BS31" s="21">
        <v>98998036.381180003</v>
      </c>
      <c r="BT31" s="21">
        <v>0</v>
      </c>
      <c r="BU31" s="21">
        <v>0</v>
      </c>
      <c r="BV31" s="21">
        <v>22371412.283467002</v>
      </c>
      <c r="BW31" s="21">
        <v>0</v>
      </c>
      <c r="BX31" s="21">
        <v>9849.11</v>
      </c>
      <c r="BY31" s="21">
        <v>0</v>
      </c>
      <c r="BZ31" s="21">
        <v>0</v>
      </c>
      <c r="CA31" s="21">
        <v>7332326.7800000003</v>
      </c>
      <c r="CB31" s="21">
        <v>417424575.30000001</v>
      </c>
      <c r="CC31" s="21">
        <v>0</v>
      </c>
      <c r="CD31" s="21">
        <v>18928136.359999999</v>
      </c>
      <c r="CE31" s="21">
        <v>0</v>
      </c>
      <c r="CF31" s="21">
        <v>0</v>
      </c>
      <c r="CG31" s="21">
        <v>215784</v>
      </c>
      <c r="CH31" s="21">
        <v>942161.12</v>
      </c>
      <c r="CI31" s="21">
        <v>849854.73</v>
      </c>
      <c r="CJ31" s="22">
        <v>765597815.37</v>
      </c>
      <c r="CK31" s="21">
        <v>1315787.1299960001</v>
      </c>
      <c r="CL31" s="21">
        <v>26305060.419485971</v>
      </c>
      <c r="CM31" s="22">
        <v>737124126.01999998</v>
      </c>
      <c r="CN31" s="21">
        <v>17057617.960000001</v>
      </c>
      <c r="CO31" s="21">
        <v>720066508.05999994</v>
      </c>
      <c r="CP31" s="22">
        <v>852841.80051800003</v>
      </c>
      <c r="CQ31" s="21">
        <v>514321.55051799997</v>
      </c>
      <c r="CR31" s="21">
        <v>338520.25</v>
      </c>
      <c r="CS31" s="21">
        <v>116888928.23649301</v>
      </c>
      <c r="CT31" s="21">
        <v>0</v>
      </c>
      <c r="CU31" s="21">
        <v>256114.64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23027099287.407124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163468569.22003263</v>
      </c>
      <c r="E32" s="21">
        <v>88542736.380021155</v>
      </c>
      <c r="F32" s="21">
        <v>24802765.359999899</v>
      </c>
      <c r="G32" s="21">
        <v>50123067.480011567</v>
      </c>
      <c r="H32" s="21">
        <v>979678.04999999935</v>
      </c>
      <c r="I32" s="21">
        <v>676747329.46011174</v>
      </c>
      <c r="J32" s="21">
        <v>1528456.030000001</v>
      </c>
      <c r="K32" s="21">
        <v>19044815.699999977</v>
      </c>
      <c r="L32" s="21">
        <v>0</v>
      </c>
      <c r="M32" s="21">
        <v>0</v>
      </c>
      <c r="N32" s="21">
        <v>0</v>
      </c>
      <c r="O32" s="21">
        <v>388702349.33000082</v>
      </c>
      <c r="P32" s="21">
        <v>0</v>
      </c>
      <c r="Q32" s="21">
        <v>47734.59</v>
      </c>
      <c r="R32" s="21">
        <v>0</v>
      </c>
      <c r="S32" s="21">
        <v>0</v>
      </c>
      <c r="T32" s="21">
        <v>7249832525.3524542</v>
      </c>
      <c r="U32" s="21">
        <v>24637009.839999977</v>
      </c>
      <c r="V32" s="21">
        <v>292958332.88977778</v>
      </c>
      <c r="W32" s="21">
        <v>2176434875.2198491</v>
      </c>
      <c r="X32" s="21">
        <v>7085751.9299999969</v>
      </c>
      <c r="Y32" s="21">
        <v>22043412.430000007</v>
      </c>
      <c r="Z32" s="21">
        <v>11129306.119999941</v>
      </c>
      <c r="AA32" s="21">
        <v>353637.22999999992</v>
      </c>
      <c r="AB32" s="21">
        <v>0</v>
      </c>
      <c r="AC32" s="21">
        <v>4635958.2599997278</v>
      </c>
      <c r="AD32" s="21">
        <v>23783992.019998807</v>
      </c>
      <c r="AE32" s="21">
        <v>0</v>
      </c>
      <c r="AF32" s="21">
        <v>1828367.7400000005</v>
      </c>
      <c r="AG32" s="21">
        <v>0</v>
      </c>
      <c r="AH32" s="21">
        <v>0</v>
      </c>
      <c r="AI32" s="21">
        <v>0</v>
      </c>
      <c r="AJ32" s="21">
        <v>81881.440000000002</v>
      </c>
      <c r="AK32" s="21">
        <v>926923.5699999989</v>
      </c>
      <c r="AL32" s="21">
        <v>0</v>
      </c>
      <c r="AM32" s="21">
        <v>28571.399999999998</v>
      </c>
      <c r="AN32" s="21">
        <v>0</v>
      </c>
      <c r="AO32" s="21">
        <v>0</v>
      </c>
      <c r="AP32" s="21">
        <v>963945.72999999986</v>
      </c>
      <c r="AQ32" s="21">
        <v>0</v>
      </c>
      <c r="AR32" s="21">
        <v>0</v>
      </c>
      <c r="AS32" s="21">
        <v>0</v>
      </c>
      <c r="AT32" s="21">
        <v>774510895.52997112</v>
      </c>
      <c r="AU32" s="21">
        <v>78823187.840022445</v>
      </c>
      <c r="AV32" s="21">
        <v>20737990.879997183</v>
      </c>
      <c r="AW32" s="21">
        <v>0</v>
      </c>
      <c r="AX32" s="21">
        <v>21654120.369997595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25700052.150000203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23296041.460000146</v>
      </c>
      <c r="BO32" s="21">
        <v>0</v>
      </c>
      <c r="BP32" s="21">
        <v>32136460.249999814</v>
      </c>
      <c r="BQ32" s="21">
        <v>386559.84999999992</v>
      </c>
      <c r="BR32" s="21">
        <v>4167092.0800000015</v>
      </c>
      <c r="BS32" s="21">
        <v>28326124.929999683</v>
      </c>
      <c r="BT32" s="21">
        <v>0</v>
      </c>
      <c r="BU32" s="21">
        <v>0</v>
      </c>
      <c r="BV32" s="21">
        <v>0</v>
      </c>
      <c r="BW32" s="21">
        <v>0</v>
      </c>
      <c r="BX32" s="21">
        <v>189093.70999999996</v>
      </c>
      <c r="BY32" s="21">
        <v>0</v>
      </c>
      <c r="BZ32" s="21">
        <v>0</v>
      </c>
      <c r="CA32" s="21">
        <v>19137114.379999995</v>
      </c>
      <c r="CB32" s="21">
        <v>971499761.82000136</v>
      </c>
      <c r="CC32" s="21">
        <v>0</v>
      </c>
      <c r="CD32" s="21">
        <v>45433883.68</v>
      </c>
      <c r="CE32" s="21">
        <v>0</v>
      </c>
      <c r="CF32" s="21">
        <v>0</v>
      </c>
      <c r="CG32" s="21">
        <v>1372699.07</v>
      </c>
      <c r="CH32" s="21">
        <v>1684845.0600000003</v>
      </c>
      <c r="CI32" s="21">
        <v>0</v>
      </c>
      <c r="CJ32" s="22">
        <v>374104135.22000122</v>
      </c>
      <c r="CK32" s="21">
        <v>19661146.31000014</v>
      </c>
      <c r="CL32" s="21">
        <v>900449.54</v>
      </c>
      <c r="CM32" s="22">
        <v>353542539.37000108</v>
      </c>
      <c r="CN32" s="21">
        <v>9064961.6600000039</v>
      </c>
      <c r="CO32" s="21">
        <v>344477577.71000105</v>
      </c>
      <c r="CP32" s="22">
        <v>0</v>
      </c>
      <c r="CQ32" s="21">
        <v>0</v>
      </c>
      <c r="CR32" s="21">
        <v>0</v>
      </c>
      <c r="CS32" s="21">
        <v>6707920.7000000542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13497111402.532215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8961359.4599999636</v>
      </c>
      <c r="E33" s="21">
        <v>6103698.9799999697</v>
      </c>
      <c r="F33" s="21">
        <v>233243.05</v>
      </c>
      <c r="G33" s="21">
        <v>2624417.4299999941</v>
      </c>
      <c r="H33" s="21">
        <v>1179.25</v>
      </c>
      <c r="I33" s="21">
        <v>196883105.97999907</v>
      </c>
      <c r="J33" s="21">
        <v>0</v>
      </c>
      <c r="K33" s="21">
        <v>2458361.1800000002</v>
      </c>
      <c r="L33" s="21">
        <v>0</v>
      </c>
      <c r="M33" s="21">
        <v>0</v>
      </c>
      <c r="N33" s="21">
        <v>0</v>
      </c>
      <c r="O33" s="21">
        <v>12250829.099999936</v>
      </c>
      <c r="P33" s="21">
        <v>0</v>
      </c>
      <c r="Q33" s="21">
        <v>16000</v>
      </c>
      <c r="R33" s="21">
        <v>0</v>
      </c>
      <c r="S33" s="21">
        <v>0</v>
      </c>
      <c r="T33" s="21">
        <v>1911845563.170145</v>
      </c>
      <c r="U33" s="21">
        <v>2404.71</v>
      </c>
      <c r="V33" s="21">
        <v>23021477.429997697</v>
      </c>
      <c r="W33" s="21">
        <v>790324471.95008206</v>
      </c>
      <c r="X33" s="21">
        <v>0</v>
      </c>
      <c r="Y33" s="21">
        <v>544137.44000000088</v>
      </c>
      <c r="Z33" s="21">
        <v>76458741.050009385</v>
      </c>
      <c r="AA33" s="21">
        <v>230</v>
      </c>
      <c r="AB33" s="21">
        <v>0</v>
      </c>
      <c r="AC33" s="21">
        <v>67695.789999999979</v>
      </c>
      <c r="AD33" s="21">
        <v>197636.93999999986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17700</v>
      </c>
      <c r="AK33" s="21">
        <v>56841.259999999995</v>
      </c>
      <c r="AL33" s="21">
        <v>0</v>
      </c>
      <c r="AM33" s="21">
        <v>-9445411.0600000229</v>
      </c>
      <c r="AN33" s="21">
        <v>0</v>
      </c>
      <c r="AO33" s="21">
        <v>0</v>
      </c>
      <c r="AP33" s="21">
        <v>4984.75</v>
      </c>
      <c r="AQ33" s="21">
        <v>0</v>
      </c>
      <c r="AR33" s="21">
        <v>0</v>
      </c>
      <c r="AS33" s="21">
        <v>0</v>
      </c>
      <c r="AT33" s="21">
        <v>31546517.800000709</v>
      </c>
      <c r="AU33" s="21">
        <v>377825.88000000024</v>
      </c>
      <c r="AV33" s="21">
        <v>466495.60999999993</v>
      </c>
      <c r="AW33" s="21">
        <v>0</v>
      </c>
      <c r="AX33" s="21">
        <v>1639939.0599999935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2873640.0300001996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66407.809999999969</v>
      </c>
      <c r="BN33" s="21">
        <v>5307276.1900005937</v>
      </c>
      <c r="BO33" s="21">
        <v>0</v>
      </c>
      <c r="BP33" s="21">
        <v>602515.94999999984</v>
      </c>
      <c r="BQ33" s="21">
        <v>0</v>
      </c>
      <c r="BR33" s="21">
        <v>55790.800000000017</v>
      </c>
      <c r="BS33" s="21">
        <v>208646.80000000016</v>
      </c>
      <c r="BT33" s="21">
        <v>0</v>
      </c>
      <c r="BU33" s="21">
        <v>0</v>
      </c>
      <c r="BV33" s="21">
        <v>0</v>
      </c>
      <c r="BW33" s="21">
        <v>0</v>
      </c>
      <c r="BX33" s="21">
        <v>18548.75</v>
      </c>
      <c r="BY33" s="21">
        <v>0</v>
      </c>
      <c r="BZ33" s="21">
        <v>0</v>
      </c>
      <c r="CA33" s="21">
        <v>-10625.329999999994</v>
      </c>
      <c r="CB33" s="21">
        <v>220565693.48000023</v>
      </c>
      <c r="CC33" s="21">
        <v>0</v>
      </c>
      <c r="CD33" s="21">
        <v>2949626.9599999958</v>
      </c>
      <c r="CE33" s="21">
        <v>0</v>
      </c>
      <c r="CF33" s="21">
        <v>0</v>
      </c>
      <c r="CG33" s="21">
        <v>90000</v>
      </c>
      <c r="CH33" s="21">
        <v>8789.58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20668574.199999806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3301102971.9702349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13951173.69109996</v>
      </c>
      <c r="E34" s="21">
        <v>2515298.6194735589</v>
      </c>
      <c r="F34" s="21">
        <v>11435875.071626401</v>
      </c>
      <c r="G34" s="21">
        <v>0</v>
      </c>
      <c r="H34" s="21">
        <v>6620364.8013000144</v>
      </c>
      <c r="I34" s="21">
        <v>25129395.310000025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133036096.47329603</v>
      </c>
      <c r="P34" s="21">
        <v>0</v>
      </c>
      <c r="Q34" s="21">
        <v>24138371.381399985</v>
      </c>
      <c r="R34" s="21">
        <v>0</v>
      </c>
      <c r="S34" s="21">
        <v>0</v>
      </c>
      <c r="T34" s="21">
        <v>0</v>
      </c>
      <c r="U34" s="21">
        <v>0</v>
      </c>
      <c r="V34" s="21">
        <v>9760144.9399999958</v>
      </c>
      <c r="W34" s="21">
        <v>85098145.429999962</v>
      </c>
      <c r="X34" s="21">
        <v>0</v>
      </c>
      <c r="Y34" s="21">
        <v>59705791.572499931</v>
      </c>
      <c r="Z34" s="21">
        <v>16881530.897299998</v>
      </c>
      <c r="AA34" s="21">
        <v>0</v>
      </c>
      <c r="AB34" s="21">
        <v>0</v>
      </c>
      <c r="AC34" s="21">
        <v>1376510.1014000003</v>
      </c>
      <c r="AD34" s="21">
        <v>3313101.2718999973</v>
      </c>
      <c r="AE34" s="21">
        <v>0</v>
      </c>
      <c r="AF34" s="21">
        <v>35837.39</v>
      </c>
      <c r="AG34" s="21">
        <v>0</v>
      </c>
      <c r="AH34" s="21">
        <v>0</v>
      </c>
      <c r="AI34" s="21">
        <v>0</v>
      </c>
      <c r="AJ34" s="21">
        <v>0</v>
      </c>
      <c r="AK34" s="21">
        <v>8900.51</v>
      </c>
      <c r="AL34" s="21">
        <v>0</v>
      </c>
      <c r="AM34" s="21">
        <v>156678224.05870017</v>
      </c>
      <c r="AN34" s="21">
        <v>5868128.6023000004</v>
      </c>
      <c r="AO34" s="21">
        <v>14020.077499999999</v>
      </c>
      <c r="AP34" s="21">
        <v>54190.338499999991</v>
      </c>
      <c r="AQ34" s="21">
        <v>0</v>
      </c>
      <c r="AR34" s="21">
        <v>0</v>
      </c>
      <c r="AS34" s="21">
        <v>0</v>
      </c>
      <c r="AT34" s="21">
        <v>88548827.195399836</v>
      </c>
      <c r="AU34" s="21">
        <v>2296228.8690999951</v>
      </c>
      <c r="AV34" s="21">
        <v>393138.30599999981</v>
      </c>
      <c r="AW34" s="21">
        <v>0</v>
      </c>
      <c r="AX34" s="21">
        <v>393883.13599999982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83138621.679100186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4937320.7697000001</v>
      </c>
      <c r="BO34" s="21">
        <v>0</v>
      </c>
      <c r="BP34" s="21">
        <v>3194616.9201000002</v>
      </c>
      <c r="BQ34" s="21">
        <v>2795134.1587</v>
      </c>
      <c r="BR34" s="21">
        <v>1083717.1740000001</v>
      </c>
      <c r="BS34" s="21">
        <v>92062345.593400031</v>
      </c>
      <c r="BT34" s="21">
        <v>0</v>
      </c>
      <c r="BU34" s="21">
        <v>0</v>
      </c>
      <c r="BV34" s="21">
        <v>14248187.6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25327325.390000001</v>
      </c>
      <c r="CK34" s="21">
        <v>881581.78000000119</v>
      </c>
      <c r="CL34" s="21">
        <v>24445743.609999999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97751259.763999969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957840533.40269613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16036355</v>
      </c>
      <c r="E35" s="21">
        <v>2113546</v>
      </c>
      <c r="F35" s="21">
        <v>5374611</v>
      </c>
      <c r="G35" s="21">
        <v>8548198</v>
      </c>
      <c r="H35" s="21">
        <v>0</v>
      </c>
      <c r="I35" s="21">
        <v>31136819.25</v>
      </c>
      <c r="J35" s="21">
        <v>44699110.010000005</v>
      </c>
      <c r="K35" s="21">
        <v>0</v>
      </c>
      <c r="L35" s="21">
        <v>0</v>
      </c>
      <c r="M35" s="21">
        <v>0</v>
      </c>
      <c r="N35" s="21">
        <v>0</v>
      </c>
      <c r="O35" s="21">
        <v>24938381.019999996</v>
      </c>
      <c r="P35" s="21">
        <v>0</v>
      </c>
      <c r="Q35" s="21">
        <v>120251.19000000006</v>
      </c>
      <c r="R35" s="21">
        <v>0</v>
      </c>
      <c r="S35" s="21">
        <v>0</v>
      </c>
      <c r="T35" s="21">
        <v>588835545</v>
      </c>
      <c r="U35" s="21">
        <v>1440821</v>
      </c>
      <c r="V35" s="21">
        <v>37692585</v>
      </c>
      <c r="W35" s="21">
        <v>317975347</v>
      </c>
      <c r="X35" s="21">
        <v>6614525</v>
      </c>
      <c r="Y35" s="21">
        <v>6582869</v>
      </c>
      <c r="Z35" s="21">
        <v>1608223</v>
      </c>
      <c r="AA35" s="21">
        <v>0</v>
      </c>
      <c r="AB35" s="21">
        <v>0</v>
      </c>
      <c r="AC35" s="21">
        <v>622375</v>
      </c>
      <c r="AD35" s="21">
        <v>1922100</v>
      </c>
      <c r="AE35" s="21">
        <v>0</v>
      </c>
      <c r="AF35" s="21">
        <v>65001.850000000006</v>
      </c>
      <c r="AG35" s="21">
        <v>0</v>
      </c>
      <c r="AH35" s="21">
        <v>0</v>
      </c>
      <c r="AI35" s="21">
        <v>0</v>
      </c>
      <c r="AJ35" s="21">
        <v>635349.34</v>
      </c>
      <c r="AK35" s="21">
        <v>202195</v>
      </c>
      <c r="AL35" s="21">
        <v>0</v>
      </c>
      <c r="AM35" s="21">
        <v>4140984.1399999997</v>
      </c>
      <c r="AN35" s="21">
        <v>0</v>
      </c>
      <c r="AO35" s="21">
        <v>0</v>
      </c>
      <c r="AP35" s="21">
        <v>20814.740000000005</v>
      </c>
      <c r="AQ35" s="21">
        <v>0</v>
      </c>
      <c r="AR35" s="21">
        <v>0</v>
      </c>
      <c r="AS35" s="21">
        <v>0</v>
      </c>
      <c r="AT35" s="21">
        <v>49231960.629999995</v>
      </c>
      <c r="AU35" s="21">
        <v>2505345.09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7652528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29674071.389999997</v>
      </c>
      <c r="BQ35" s="21">
        <v>15812.270000000002</v>
      </c>
      <c r="BR35" s="21">
        <v>7293440.1699999981</v>
      </c>
      <c r="BS35" s="21">
        <v>4719941.8100000005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251769605.92999998</v>
      </c>
      <c r="CK35" s="21">
        <v>0</v>
      </c>
      <c r="CL35" s="21">
        <v>8299741.7999999998</v>
      </c>
      <c r="CM35" s="22">
        <v>243469864.12999997</v>
      </c>
      <c r="CN35" s="21">
        <v>0</v>
      </c>
      <c r="CO35" s="21">
        <v>243469864.12999997</v>
      </c>
      <c r="CP35" s="22">
        <v>0</v>
      </c>
      <c r="CQ35" s="21">
        <v>0</v>
      </c>
      <c r="CR35" s="21">
        <v>0</v>
      </c>
      <c r="CS35" s="21">
        <v>30378350.350000001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1468530707.1800001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27491519.75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98894379.959999993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126385899.70999999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265954469.77999997</v>
      </c>
      <c r="E37" s="21">
        <v>5400374.33999997</v>
      </c>
      <c r="F37" s="21">
        <v>139318612.22999999</v>
      </c>
      <c r="G37" s="21">
        <v>121235483.20999999</v>
      </c>
      <c r="H37" s="21">
        <v>94088.329999999594</v>
      </c>
      <c r="I37" s="21">
        <v>7873878.8000000101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67551252.999999896</v>
      </c>
      <c r="P37" s="21">
        <v>0</v>
      </c>
      <c r="Q37" s="21">
        <v>4172717.12</v>
      </c>
      <c r="R37" s="21">
        <v>0</v>
      </c>
      <c r="S37" s="21">
        <v>0</v>
      </c>
      <c r="T37" s="21">
        <v>4758615003.5096397</v>
      </c>
      <c r="U37" s="21">
        <v>0</v>
      </c>
      <c r="V37" s="21">
        <v>168170670.620042</v>
      </c>
      <c r="W37" s="21">
        <v>1526044402.0897601</v>
      </c>
      <c r="X37" s="21">
        <v>10800</v>
      </c>
      <c r="Y37" s="21">
        <v>6822271.4900000002</v>
      </c>
      <c r="Z37" s="21">
        <v>4136280.95000003</v>
      </c>
      <c r="AA37" s="21">
        <v>0</v>
      </c>
      <c r="AB37" s="21">
        <v>0</v>
      </c>
      <c r="AC37" s="21">
        <v>1312361.6700000099</v>
      </c>
      <c r="AD37" s="21">
        <v>2285227.9500000002</v>
      </c>
      <c r="AE37" s="21">
        <v>0</v>
      </c>
      <c r="AF37" s="21">
        <v>5159404.23999999</v>
      </c>
      <c r="AG37" s="21">
        <v>0</v>
      </c>
      <c r="AH37" s="21">
        <v>0</v>
      </c>
      <c r="AI37" s="21">
        <v>0</v>
      </c>
      <c r="AJ37" s="21">
        <v>16287.5</v>
      </c>
      <c r="AK37" s="21">
        <v>185248.16</v>
      </c>
      <c r="AL37" s="21">
        <v>0</v>
      </c>
      <c r="AM37" s="21">
        <v>33568187.850000001</v>
      </c>
      <c r="AN37" s="21">
        <v>0</v>
      </c>
      <c r="AO37" s="21">
        <v>0</v>
      </c>
      <c r="AP37" s="21">
        <v>299982.95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237798219.83971599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940224.71999999799</v>
      </c>
      <c r="BL37" s="21">
        <v>0</v>
      </c>
      <c r="BM37" s="21">
        <v>0</v>
      </c>
      <c r="BN37" s="21">
        <v>4841622.9799993504</v>
      </c>
      <c r="BO37" s="21">
        <v>0</v>
      </c>
      <c r="BP37" s="21">
        <v>530701971.91999698</v>
      </c>
      <c r="BQ37" s="21">
        <v>17103.509999999998</v>
      </c>
      <c r="BR37" s="21">
        <v>2851945.92</v>
      </c>
      <c r="BS37" s="21">
        <v>40860559.9300014</v>
      </c>
      <c r="BT37" s="21">
        <v>0</v>
      </c>
      <c r="BU37" s="21">
        <v>0</v>
      </c>
      <c r="BV37" s="21">
        <v>23693292.27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2543729.83</v>
      </c>
      <c r="CF37" s="21">
        <v>0</v>
      </c>
      <c r="CG37" s="21">
        <v>0</v>
      </c>
      <c r="CH37" s="21">
        <v>0</v>
      </c>
      <c r="CI37" s="21">
        <v>0</v>
      </c>
      <c r="CJ37" s="22">
        <v>53163.37</v>
      </c>
      <c r="CK37" s="21">
        <v>2500</v>
      </c>
      <c r="CL37" s="21">
        <v>0</v>
      </c>
      <c r="CM37" s="22">
        <v>0</v>
      </c>
      <c r="CN37" s="21">
        <v>0</v>
      </c>
      <c r="CO37" s="21">
        <v>0</v>
      </c>
      <c r="CP37" s="22">
        <v>50663.37</v>
      </c>
      <c r="CQ37" s="21">
        <v>0</v>
      </c>
      <c r="CR37" s="21">
        <v>50663.37</v>
      </c>
      <c r="CS37" s="21">
        <v>2893130.78000001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7699467501.079155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204798293.73000002</v>
      </c>
      <c r="E38" s="21">
        <v>175660039.41000003</v>
      </c>
      <c r="F38" s="21">
        <v>29138254.32</v>
      </c>
      <c r="G38" s="21">
        <v>0</v>
      </c>
      <c r="H38" s="21">
        <v>0</v>
      </c>
      <c r="I38" s="21">
        <v>359795945.41000003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6141163857.1400003</v>
      </c>
      <c r="U38" s="21">
        <v>0</v>
      </c>
      <c r="V38" s="21">
        <v>206499164.08000001</v>
      </c>
      <c r="W38" s="21">
        <v>1268674350.79</v>
      </c>
      <c r="X38" s="21">
        <v>0</v>
      </c>
      <c r="Y38" s="21">
        <v>509480.81</v>
      </c>
      <c r="Z38" s="21">
        <v>1214700.19</v>
      </c>
      <c r="AA38" s="21">
        <v>0</v>
      </c>
      <c r="AB38" s="21">
        <v>0</v>
      </c>
      <c r="AC38" s="21">
        <v>6863668.1299999999</v>
      </c>
      <c r="AD38" s="21">
        <v>8135971.0899999999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232005.19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143167042.59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11075260.34</v>
      </c>
      <c r="BO38" s="21">
        <v>0</v>
      </c>
      <c r="BP38" s="21">
        <v>529381.86</v>
      </c>
      <c r="BQ38" s="21">
        <v>0</v>
      </c>
      <c r="BR38" s="21">
        <v>0</v>
      </c>
      <c r="BS38" s="21">
        <v>3826210.11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264843864.00999999</v>
      </c>
      <c r="CK38" s="21">
        <v>0</v>
      </c>
      <c r="CL38" s="21">
        <v>0</v>
      </c>
      <c r="CM38" s="22">
        <v>264843864.00999999</v>
      </c>
      <c r="CN38" s="21">
        <v>3877681.29</v>
      </c>
      <c r="CO38" s="21">
        <v>260966182.72</v>
      </c>
      <c r="CP38" s="22">
        <v>0</v>
      </c>
      <c r="CQ38" s="21">
        <v>0</v>
      </c>
      <c r="CR38" s="21">
        <v>0</v>
      </c>
      <c r="CS38" s="21">
        <v>1900306.37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8623229501.8400002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42056910.32</v>
      </c>
      <c r="E39" s="21">
        <v>4250098.5199999996</v>
      </c>
      <c r="F39" s="21">
        <v>26034674.780000001</v>
      </c>
      <c r="G39" s="21">
        <v>11772137.02</v>
      </c>
      <c r="H39" s="21">
        <v>2107977.0135630001</v>
      </c>
      <c r="I39" s="21">
        <v>112725069.69</v>
      </c>
      <c r="J39" s="21">
        <v>0</v>
      </c>
      <c r="K39" s="21">
        <v>34931601.380000003</v>
      </c>
      <c r="L39" s="21">
        <v>0</v>
      </c>
      <c r="M39" s="21">
        <v>5314285.6900000004</v>
      </c>
      <c r="N39" s="21">
        <v>5079976.91</v>
      </c>
      <c r="O39" s="21">
        <v>10997261.596545</v>
      </c>
      <c r="P39" s="21">
        <v>0</v>
      </c>
      <c r="Q39" s="21">
        <v>10230554.705298999</v>
      </c>
      <c r="R39" s="21">
        <v>0</v>
      </c>
      <c r="S39" s="21">
        <v>0</v>
      </c>
      <c r="T39" s="21">
        <v>10219515157.490002</v>
      </c>
      <c r="U39" s="21">
        <v>736481.41999999993</v>
      </c>
      <c r="V39" s="21">
        <v>414445350.95999998</v>
      </c>
      <c r="W39" s="21">
        <v>1398069089.3</v>
      </c>
      <c r="X39" s="21">
        <v>0</v>
      </c>
      <c r="Y39" s="21">
        <v>13200071.022554999</v>
      </c>
      <c r="Z39" s="21">
        <v>13695871.162478</v>
      </c>
      <c r="AA39" s="21">
        <v>0</v>
      </c>
      <c r="AB39" s="21">
        <v>0</v>
      </c>
      <c r="AC39" s="21">
        <v>533127.06177100004</v>
      </c>
      <c r="AD39" s="21">
        <v>958086.83443699998</v>
      </c>
      <c r="AE39" s="21">
        <v>0</v>
      </c>
      <c r="AF39" s="21">
        <v>1165927.3799999999</v>
      </c>
      <c r="AG39" s="21">
        <v>137078.50367400001</v>
      </c>
      <c r="AH39" s="21">
        <v>825148.53086699999</v>
      </c>
      <c r="AI39" s="21">
        <v>0</v>
      </c>
      <c r="AJ39" s="21">
        <v>1759880.62</v>
      </c>
      <c r="AK39" s="21">
        <v>99251.5</v>
      </c>
      <c r="AL39" s="21">
        <v>0</v>
      </c>
      <c r="AM39" s="21">
        <v>861879.21</v>
      </c>
      <c r="AN39" s="21">
        <v>0</v>
      </c>
      <c r="AO39" s="21">
        <v>0</v>
      </c>
      <c r="AP39" s="21">
        <v>7875</v>
      </c>
      <c r="AQ39" s="21">
        <v>0</v>
      </c>
      <c r="AR39" s="21">
        <v>0</v>
      </c>
      <c r="AS39" s="21">
        <v>0</v>
      </c>
      <c r="AT39" s="21">
        <v>93211011.792852998</v>
      </c>
      <c r="AU39" s="21">
        <v>1390851.006541</v>
      </c>
      <c r="AV39" s="21">
        <v>0</v>
      </c>
      <c r="AW39" s="21">
        <v>0</v>
      </c>
      <c r="AX39" s="21">
        <v>1392556.265381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26434005.818982001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140840.47</v>
      </c>
      <c r="BN39" s="21">
        <v>12081063.516938001</v>
      </c>
      <c r="BO39" s="21">
        <v>0</v>
      </c>
      <c r="BP39" s="21">
        <v>102865037.30734199</v>
      </c>
      <c r="BQ39" s="21">
        <v>16326725.220000001</v>
      </c>
      <c r="BR39" s="21">
        <v>75799029.241695002</v>
      </c>
      <c r="BS39" s="21">
        <v>6415910.4427749999</v>
      </c>
      <c r="BT39" s="21">
        <v>0</v>
      </c>
      <c r="BU39" s="21">
        <v>0</v>
      </c>
      <c r="BV39" s="21">
        <v>0</v>
      </c>
      <c r="BW39" s="21">
        <v>0</v>
      </c>
      <c r="BX39" s="21">
        <v>26125</v>
      </c>
      <c r="BY39" s="21">
        <v>0</v>
      </c>
      <c r="BZ39" s="21">
        <v>0</v>
      </c>
      <c r="CA39" s="21">
        <v>19572.32</v>
      </c>
      <c r="CB39" s="21">
        <v>35476440.700000003</v>
      </c>
      <c r="CC39" s="21">
        <v>0</v>
      </c>
      <c r="CD39" s="21">
        <v>7864901.8700000001</v>
      </c>
      <c r="CE39" s="21">
        <v>0</v>
      </c>
      <c r="CF39" s="21">
        <v>0</v>
      </c>
      <c r="CG39" s="21">
        <v>0</v>
      </c>
      <c r="CH39" s="21">
        <v>-5506.2</v>
      </c>
      <c r="CI39" s="21">
        <v>0</v>
      </c>
      <c r="CJ39" s="22">
        <v>20737130.879999999</v>
      </c>
      <c r="CK39" s="21">
        <v>0</v>
      </c>
      <c r="CL39" s="21">
        <v>0</v>
      </c>
      <c r="CM39" s="22">
        <v>20737130.879999999</v>
      </c>
      <c r="CN39" s="21">
        <v>0</v>
      </c>
      <c r="CO39" s="21">
        <v>20737130.879999999</v>
      </c>
      <c r="CP39" s="22">
        <v>0</v>
      </c>
      <c r="CQ39" s="21">
        <v>0</v>
      </c>
      <c r="CR39" s="21">
        <v>0</v>
      </c>
      <c r="CS39" s="21">
        <v>49226988.152257003</v>
      </c>
      <c r="CT39" s="21">
        <v>884635835.63999999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13623492432.745947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15861839.280000001</v>
      </c>
      <c r="E40" s="21">
        <v>1647096.42</v>
      </c>
      <c r="F40" s="21">
        <v>7401876.4000000004</v>
      </c>
      <c r="G40" s="21">
        <v>6812866.46</v>
      </c>
      <c r="H40" s="21">
        <v>311310.43</v>
      </c>
      <c r="I40" s="21">
        <v>21110399.09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6364516.8300000001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77087950.540000007</v>
      </c>
      <c r="W40" s="21">
        <v>396436788.38</v>
      </c>
      <c r="X40" s="21">
        <v>21026827.199999999</v>
      </c>
      <c r="Y40" s="21">
        <v>0</v>
      </c>
      <c r="Z40" s="21">
        <v>0</v>
      </c>
      <c r="AA40" s="21">
        <v>0</v>
      </c>
      <c r="AB40" s="21">
        <v>0</v>
      </c>
      <c r="AC40" s="21">
        <v>230408.07</v>
      </c>
      <c r="AD40" s="21">
        <v>290624.62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92510702.5</v>
      </c>
      <c r="AU40" s="21">
        <v>1996076.89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9436418.9499999993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23206728.210000001</v>
      </c>
      <c r="BO40" s="21">
        <v>0</v>
      </c>
      <c r="BP40" s="21">
        <v>1138182.79</v>
      </c>
      <c r="BQ40" s="21">
        <v>0</v>
      </c>
      <c r="BR40" s="21">
        <v>2569224.69</v>
      </c>
      <c r="BS40" s="21">
        <v>775442.29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3184203.82</v>
      </c>
      <c r="CT40" s="21">
        <v>42675.33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673580319.91000021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21219101.569999732</v>
      </c>
      <c r="E41" s="21">
        <v>5419769.4499998866</v>
      </c>
      <c r="F41" s="21">
        <v>7467342.959999972</v>
      </c>
      <c r="G41" s="21">
        <v>8331989.1599998735</v>
      </c>
      <c r="H41" s="21">
        <v>0</v>
      </c>
      <c r="I41" s="21">
        <v>55681732.039999865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3505983.5199999982</v>
      </c>
      <c r="P41" s="21">
        <v>0</v>
      </c>
      <c r="Q41" s="21">
        <v>722619.26</v>
      </c>
      <c r="R41" s="21">
        <v>0</v>
      </c>
      <c r="S41" s="21">
        <v>0</v>
      </c>
      <c r="T41" s="21">
        <v>2423701103.1702428</v>
      </c>
      <c r="U41" s="21">
        <v>0</v>
      </c>
      <c r="V41" s="21">
        <v>183056123.79999846</v>
      </c>
      <c r="W41" s="21">
        <v>1539977055.6699703</v>
      </c>
      <c r="X41" s="21">
        <v>0</v>
      </c>
      <c r="Y41" s="21">
        <v>2901845.4799999981</v>
      </c>
      <c r="Z41" s="21">
        <v>2305630.8400000059</v>
      </c>
      <c r="AA41" s="21">
        <v>0</v>
      </c>
      <c r="AB41" s="21">
        <v>0</v>
      </c>
      <c r="AC41" s="21">
        <v>1867445.49999998</v>
      </c>
      <c r="AD41" s="21">
        <v>1142625.1200000003</v>
      </c>
      <c r="AE41" s="21">
        <v>0</v>
      </c>
      <c r="AF41" s="21">
        <v>0</v>
      </c>
      <c r="AG41" s="21">
        <v>54927.310000000056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156807.28999999995</v>
      </c>
      <c r="AQ41" s="21">
        <v>0</v>
      </c>
      <c r="AR41" s="21">
        <v>0</v>
      </c>
      <c r="AS41" s="21">
        <v>0</v>
      </c>
      <c r="AT41" s="21">
        <v>242365587.20999694</v>
      </c>
      <c r="AU41" s="21">
        <v>19250003.400000222</v>
      </c>
      <c r="AV41" s="21">
        <v>3501529.9599998221</v>
      </c>
      <c r="AW41" s="21">
        <v>0</v>
      </c>
      <c r="AX41" s="21">
        <v>3945480.7499998021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48384793.689996675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7269.3199999994504</v>
      </c>
      <c r="BM41" s="21">
        <v>0</v>
      </c>
      <c r="BN41" s="21">
        <v>15659196.319997808</v>
      </c>
      <c r="BO41" s="21">
        <v>0</v>
      </c>
      <c r="BP41" s="21">
        <v>8863177.4599999972</v>
      </c>
      <c r="BQ41" s="21">
        <v>0</v>
      </c>
      <c r="BR41" s="21">
        <v>248929.05999999985</v>
      </c>
      <c r="BS41" s="21">
        <v>2912473.7799999709</v>
      </c>
      <c r="BT41" s="21">
        <v>0</v>
      </c>
      <c r="BU41" s="21">
        <v>0</v>
      </c>
      <c r="BV41" s="21">
        <v>0</v>
      </c>
      <c r="BW41" s="21">
        <v>0</v>
      </c>
      <c r="BX41" s="21">
        <v>7837.47</v>
      </c>
      <c r="BY41" s="21">
        <v>0</v>
      </c>
      <c r="BZ41" s="21">
        <v>0</v>
      </c>
      <c r="CA41" s="21">
        <v>3817342.37</v>
      </c>
      <c r="CB41" s="21">
        <v>605787389.09000254</v>
      </c>
      <c r="CC41" s="21">
        <v>0</v>
      </c>
      <c r="CD41" s="21">
        <v>5043843.6000000015</v>
      </c>
      <c r="CE41" s="21">
        <v>0</v>
      </c>
      <c r="CF41" s="21">
        <v>0</v>
      </c>
      <c r="CG41" s="21">
        <v>266280</v>
      </c>
      <c r="CH41" s="21">
        <v>112507.19</v>
      </c>
      <c r="CI41" s="21">
        <v>0</v>
      </c>
      <c r="CJ41" s="22">
        <v>158967398.53999999</v>
      </c>
      <c r="CK41" s="21">
        <v>0</v>
      </c>
      <c r="CL41" s="21">
        <v>0</v>
      </c>
      <c r="CM41" s="22">
        <v>158597908</v>
      </c>
      <c r="CN41" s="21">
        <v>0</v>
      </c>
      <c r="CO41" s="21">
        <v>158597908</v>
      </c>
      <c r="CP41" s="22">
        <v>369490.54</v>
      </c>
      <c r="CQ41" s="21">
        <v>0</v>
      </c>
      <c r="CR41" s="21">
        <v>369490.54</v>
      </c>
      <c r="CS41" s="21">
        <v>130991.03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5355565030.8102045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10076887.76999994</v>
      </c>
      <c r="E42" s="21">
        <v>5643827.7899999535</v>
      </c>
      <c r="F42" s="21">
        <v>0</v>
      </c>
      <c r="G42" s="21">
        <v>4433059.9799999874</v>
      </c>
      <c r="H42" s="21">
        <v>86.02</v>
      </c>
      <c r="I42" s="21">
        <v>51241087.269998893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16667001.969999999</v>
      </c>
      <c r="P42" s="21">
        <v>0</v>
      </c>
      <c r="Q42" s="21">
        <v>0</v>
      </c>
      <c r="R42" s="21">
        <v>0</v>
      </c>
      <c r="S42" s="21">
        <v>0</v>
      </c>
      <c r="T42" s="21">
        <v>1046367945.9769691</v>
      </c>
      <c r="U42" s="21">
        <v>28785873.10999985</v>
      </c>
      <c r="V42" s="21">
        <v>240954635.73019829</v>
      </c>
      <c r="W42" s="21">
        <v>799186313.08997202</v>
      </c>
      <c r="X42" s="21">
        <v>0</v>
      </c>
      <c r="Y42" s="21">
        <v>522434.82</v>
      </c>
      <c r="Z42" s="21">
        <v>1888214.5899999992</v>
      </c>
      <c r="AA42" s="21">
        <v>0</v>
      </c>
      <c r="AB42" s="21">
        <v>0</v>
      </c>
      <c r="AC42" s="21">
        <v>1232443.6499999969</v>
      </c>
      <c r="AD42" s="21">
        <v>1307955.3900000029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45654.27</v>
      </c>
      <c r="AQ42" s="21">
        <v>0</v>
      </c>
      <c r="AR42" s="21">
        <v>0</v>
      </c>
      <c r="AS42" s="21">
        <v>0</v>
      </c>
      <c r="AT42" s="21">
        <v>48034603.830000341</v>
      </c>
      <c r="AU42" s="21">
        <v>824291.79000000295</v>
      </c>
      <c r="AV42" s="21">
        <v>715877.04000000353</v>
      </c>
      <c r="AW42" s="21">
        <v>0</v>
      </c>
      <c r="AX42" s="21">
        <v>716770.89000000339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20775114.229993187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72367301.020004749</v>
      </c>
      <c r="BO42" s="21">
        <v>0</v>
      </c>
      <c r="BP42" s="21">
        <v>839386.42000000144</v>
      </c>
      <c r="BQ42" s="21">
        <v>0</v>
      </c>
      <c r="BR42" s="21">
        <v>313.37</v>
      </c>
      <c r="BS42" s="21">
        <v>827996.76000000152</v>
      </c>
      <c r="BT42" s="21">
        <v>0</v>
      </c>
      <c r="BU42" s="21">
        <v>0</v>
      </c>
      <c r="BV42" s="21">
        <v>0</v>
      </c>
      <c r="BW42" s="21">
        <v>0</v>
      </c>
      <c r="BX42" s="21">
        <v>-269.29000000000002</v>
      </c>
      <c r="BY42" s="21">
        <v>0</v>
      </c>
      <c r="BZ42" s="21">
        <v>0</v>
      </c>
      <c r="CA42" s="21">
        <v>966474.63000000012</v>
      </c>
      <c r="CB42" s="21">
        <v>161622956.03999996</v>
      </c>
      <c r="CC42" s="21">
        <v>0</v>
      </c>
      <c r="CD42" s="21">
        <v>6870897.0600000033</v>
      </c>
      <c r="CE42" s="21">
        <v>0</v>
      </c>
      <c r="CF42" s="21">
        <v>0</v>
      </c>
      <c r="CG42" s="21">
        <v>0</v>
      </c>
      <c r="CH42" s="21">
        <v>116050.02</v>
      </c>
      <c r="CI42" s="21">
        <v>0</v>
      </c>
      <c r="CJ42" s="22">
        <v>87348938.570000097</v>
      </c>
      <c r="CK42" s="21">
        <v>0</v>
      </c>
      <c r="CL42" s="21">
        <v>3555172</v>
      </c>
      <c r="CM42" s="22">
        <v>83793766.570000097</v>
      </c>
      <c r="CN42" s="21">
        <v>1100650.2200000004</v>
      </c>
      <c r="CO42" s="21">
        <v>82693116.350000098</v>
      </c>
      <c r="CP42" s="22">
        <v>0</v>
      </c>
      <c r="CQ42" s="21">
        <v>0</v>
      </c>
      <c r="CR42" s="21">
        <v>0</v>
      </c>
      <c r="CS42" s="21">
        <v>6658532.8299999824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2606961768.8671374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-9815.0499999999993</v>
      </c>
      <c r="E43" s="21">
        <v>0</v>
      </c>
      <c r="F43" s="21">
        <v>-9815.0499999999993</v>
      </c>
      <c r="G43" s="21">
        <v>0</v>
      </c>
      <c r="H43" s="21">
        <v>0</v>
      </c>
      <c r="I43" s="21">
        <v>0</v>
      </c>
      <c r="J43" s="21">
        <v>0</v>
      </c>
      <c r="K43" s="21">
        <v>-1006276.71</v>
      </c>
      <c r="L43" s="21">
        <v>0</v>
      </c>
      <c r="M43" s="21">
        <v>0</v>
      </c>
      <c r="N43" s="21">
        <v>0</v>
      </c>
      <c r="O43" s="21">
        <v>-153964.91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-3901.2599999999998</v>
      </c>
      <c r="W43" s="21">
        <v>-139272.04</v>
      </c>
      <c r="X43" s="21">
        <v>0</v>
      </c>
      <c r="Y43" s="21">
        <v>0</v>
      </c>
      <c r="Z43" s="21">
        <v>-130248.35</v>
      </c>
      <c r="AA43" s="21">
        <v>0</v>
      </c>
      <c r="AB43" s="21">
        <v>0</v>
      </c>
      <c r="AC43" s="21">
        <v>-31.64</v>
      </c>
      <c r="AD43" s="21">
        <v>-54.97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-48183.09</v>
      </c>
      <c r="AU43" s="21">
        <v>-35.6</v>
      </c>
      <c r="AV43" s="21">
        <v>-3.56</v>
      </c>
      <c r="AW43" s="21">
        <v>0</v>
      </c>
      <c r="AX43" s="21">
        <v>-3.56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-530.87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-26.37</v>
      </c>
      <c r="BM43" s="21">
        <v>0</v>
      </c>
      <c r="BN43" s="21">
        <v>-102.16</v>
      </c>
      <c r="BO43" s="21">
        <v>0</v>
      </c>
      <c r="BP43" s="21">
        <v>-1157187.3899999999</v>
      </c>
      <c r="BQ43" s="21">
        <v>0</v>
      </c>
      <c r="BR43" s="21">
        <v>-161541.48000000001</v>
      </c>
      <c r="BS43" s="21">
        <v>-40.76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-2811219.77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494235.37</v>
      </c>
      <c r="E44" s="21">
        <v>45683.129999999976</v>
      </c>
      <c r="F44" s="21">
        <v>0</v>
      </c>
      <c r="G44" s="21">
        <v>448552.24000000005</v>
      </c>
      <c r="H44" s="21">
        <v>1500.75</v>
      </c>
      <c r="I44" s="21">
        <v>1614096.600000001</v>
      </c>
      <c r="J44" s="21">
        <v>0</v>
      </c>
      <c r="K44" s="21">
        <v>952.5</v>
      </c>
      <c r="L44" s="21">
        <v>0</v>
      </c>
      <c r="M44" s="21">
        <v>0</v>
      </c>
      <c r="N44" s="21">
        <v>0</v>
      </c>
      <c r="O44" s="21">
        <v>4413064.4899999993</v>
      </c>
      <c r="P44" s="21">
        <v>0</v>
      </c>
      <c r="Q44" s="21">
        <v>276073.5</v>
      </c>
      <c r="R44" s="21">
        <v>0</v>
      </c>
      <c r="S44" s="21">
        <v>0</v>
      </c>
      <c r="T44" s="21">
        <v>0</v>
      </c>
      <c r="U44" s="21">
        <v>0</v>
      </c>
      <c r="V44" s="21">
        <v>3462376.9899999942</v>
      </c>
      <c r="W44" s="21">
        <v>15533940.700000271</v>
      </c>
      <c r="X44" s="21">
        <v>0</v>
      </c>
      <c r="Y44" s="21">
        <v>665361.38</v>
      </c>
      <c r="Z44" s="21">
        <v>299041.10000000015</v>
      </c>
      <c r="AA44" s="21">
        <v>0</v>
      </c>
      <c r="AB44" s="21">
        <v>0</v>
      </c>
      <c r="AC44" s="21">
        <v>5904.5200000000041</v>
      </c>
      <c r="AD44" s="21">
        <v>8330.36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117700.20000000001</v>
      </c>
      <c r="AN44" s="21">
        <v>0</v>
      </c>
      <c r="AO44" s="21">
        <v>0</v>
      </c>
      <c r="AP44" s="21">
        <v>203.43999999999994</v>
      </c>
      <c r="AQ44" s="21">
        <v>0</v>
      </c>
      <c r="AR44" s="21">
        <v>0</v>
      </c>
      <c r="AS44" s="21">
        <v>0</v>
      </c>
      <c r="AT44" s="21">
        <v>4894400.5600000024</v>
      </c>
      <c r="AU44" s="21">
        <v>155637.08000000002</v>
      </c>
      <c r="AV44" s="21">
        <v>26347.059999999998</v>
      </c>
      <c r="AW44" s="21">
        <v>0</v>
      </c>
      <c r="AX44" s="21">
        <v>10845.930000000002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538611.03999999631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360.09</v>
      </c>
      <c r="BM44" s="21">
        <v>0</v>
      </c>
      <c r="BN44" s="21">
        <v>749514.66000000073</v>
      </c>
      <c r="BO44" s="21">
        <v>0</v>
      </c>
      <c r="BP44" s="21">
        <v>220475.13</v>
      </c>
      <c r="BQ44" s="21">
        <v>152126.26999999999</v>
      </c>
      <c r="BR44" s="21">
        <v>226665.84000000008</v>
      </c>
      <c r="BS44" s="21">
        <v>14031.720000000001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761390.42000000016</v>
      </c>
      <c r="CK44" s="21">
        <v>0</v>
      </c>
      <c r="CL44" s="21">
        <v>0</v>
      </c>
      <c r="CM44" s="22">
        <v>761390.42000000016</v>
      </c>
      <c r="CN44" s="21">
        <v>91103.2</v>
      </c>
      <c r="CO44" s="21">
        <v>670287.2200000002</v>
      </c>
      <c r="CP44" s="22">
        <v>0</v>
      </c>
      <c r="CQ44" s="21">
        <v>0</v>
      </c>
      <c r="CR44" s="21">
        <v>0</v>
      </c>
      <c r="CS44" s="21">
        <v>919092.37000000093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35562280.070000261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9830233.6400000006</v>
      </c>
      <c r="E45" s="21">
        <v>9830233.6400000006</v>
      </c>
      <c r="F45" s="21">
        <v>0</v>
      </c>
      <c r="G45" s="21">
        <v>0</v>
      </c>
      <c r="H45" s="21">
        <v>0</v>
      </c>
      <c r="I45" s="21">
        <v>213288610.44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8538335295.2099991</v>
      </c>
      <c r="U45" s="21">
        <v>0</v>
      </c>
      <c r="V45" s="21">
        <v>176335473.78</v>
      </c>
      <c r="W45" s="21">
        <v>3083244197.2199998</v>
      </c>
      <c r="X45" s="21">
        <v>0</v>
      </c>
      <c r="Y45" s="21">
        <v>0</v>
      </c>
      <c r="Z45" s="21">
        <v>7394887.2910000002</v>
      </c>
      <c r="AA45" s="21">
        <v>0</v>
      </c>
      <c r="AB45" s="21">
        <v>0</v>
      </c>
      <c r="AC45" s="21">
        <v>83336.08</v>
      </c>
      <c r="AD45" s="21">
        <v>1306739.31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68394298.799999997</v>
      </c>
      <c r="AU45" s="21">
        <v>389100.27</v>
      </c>
      <c r="AV45" s="21">
        <v>1163831.18</v>
      </c>
      <c r="AW45" s="21">
        <v>0</v>
      </c>
      <c r="AX45" s="21">
        <v>568306.34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453288639.19999999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389100.27</v>
      </c>
      <c r="BM45" s="21">
        <v>0</v>
      </c>
      <c r="BN45" s="21">
        <v>451928268.66000003</v>
      </c>
      <c r="BO45" s="21">
        <v>0</v>
      </c>
      <c r="BP45" s="21">
        <v>41231.089999999997</v>
      </c>
      <c r="BQ45" s="21">
        <v>0</v>
      </c>
      <c r="BR45" s="21">
        <v>0</v>
      </c>
      <c r="BS45" s="21">
        <v>7427.34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249903652.27000001</v>
      </c>
      <c r="CK45" s="21">
        <v>0</v>
      </c>
      <c r="CL45" s="21">
        <v>39353362.439999998</v>
      </c>
      <c r="CM45" s="22">
        <v>210550289.83000001</v>
      </c>
      <c r="CN45" s="21">
        <v>557252</v>
      </c>
      <c r="CO45" s="21">
        <v>209993037.83000001</v>
      </c>
      <c r="CP45" s="22">
        <v>0</v>
      </c>
      <c r="CQ45" s="21">
        <v>0</v>
      </c>
      <c r="CR45" s="21">
        <v>0</v>
      </c>
      <c r="CS45" s="21">
        <v>95997678.606999993</v>
      </c>
      <c r="CT45" s="21">
        <v>0</v>
      </c>
      <c r="CU45" s="21">
        <v>140324.97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13352030631.968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-37874.379999999997</v>
      </c>
      <c r="E46" s="21">
        <v>-11999.58</v>
      </c>
      <c r="F46" s="21">
        <v>-25874.799999999999</v>
      </c>
      <c r="G46" s="21">
        <v>0</v>
      </c>
      <c r="H46" s="21">
        <v>0</v>
      </c>
      <c r="I46" s="21">
        <v>194.18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-374109.28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-568000.82999999996</v>
      </c>
      <c r="W46" s="21">
        <v>-3496393.47</v>
      </c>
      <c r="X46" s="21">
        <v>0</v>
      </c>
      <c r="Y46" s="21">
        <v>-30818.51</v>
      </c>
      <c r="Z46" s="21">
        <v>-50343.28</v>
      </c>
      <c r="AA46" s="21">
        <v>-158.19</v>
      </c>
      <c r="AB46" s="21">
        <v>-1370.24</v>
      </c>
      <c r="AC46" s="21">
        <v>-8516.2099999999991</v>
      </c>
      <c r="AD46" s="21">
        <v>-18244.59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-781.6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-318903.84999999998</v>
      </c>
      <c r="AU46" s="21">
        <v>-5510.02</v>
      </c>
      <c r="AV46" s="21">
        <v>-15445.5</v>
      </c>
      <c r="AW46" s="21">
        <v>0</v>
      </c>
      <c r="AX46" s="21">
        <v>-5148.5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-23279.54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-59983.99</v>
      </c>
      <c r="BO46" s="21">
        <v>0</v>
      </c>
      <c r="BP46" s="21">
        <v>-4635.87</v>
      </c>
      <c r="BQ46" s="21">
        <v>0</v>
      </c>
      <c r="BR46" s="21">
        <v>-263829.74</v>
      </c>
      <c r="BS46" s="21">
        <v>-53254.96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-51522.69</v>
      </c>
      <c r="CC46" s="21">
        <v>0</v>
      </c>
      <c r="CD46" s="21">
        <v>-565.19000000000005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-1356214.5100000019</v>
      </c>
      <c r="CK46" s="21">
        <v>-31303.17</v>
      </c>
      <c r="CL46" s="21">
        <v>0</v>
      </c>
      <c r="CM46" s="22">
        <v>-1079108.340000001</v>
      </c>
      <c r="CN46" s="21">
        <v>-12278.0000000009</v>
      </c>
      <c r="CO46" s="21">
        <v>-1066830.3400000001</v>
      </c>
      <c r="CP46" s="22">
        <v>-245803.00000000099</v>
      </c>
      <c r="CQ46" s="21">
        <v>0</v>
      </c>
      <c r="CR46" s="21">
        <v>-245803.00000000099</v>
      </c>
      <c r="CS46" s="21">
        <v>-508.98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-6745219.7400000058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106874.75999999969</v>
      </c>
      <c r="E47" s="21">
        <v>0</v>
      </c>
      <c r="F47" s="21">
        <v>68407.759999999689</v>
      </c>
      <c r="G47" s="21">
        <v>38467</v>
      </c>
      <c r="H47" s="21">
        <v>0</v>
      </c>
      <c r="I47" s="21">
        <v>5741685.1400000006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2522209356.3798656</v>
      </c>
      <c r="U47" s="21">
        <v>0</v>
      </c>
      <c r="V47" s="21">
        <v>4360675.2100000614</v>
      </c>
      <c r="W47" s="21">
        <v>3265700.4699999988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7897.76</v>
      </c>
      <c r="AD47" s="21">
        <v>15707.199999999997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95850</v>
      </c>
      <c r="AU47" s="21">
        <v>8052.5299999999888</v>
      </c>
      <c r="AV47" s="21">
        <v>0</v>
      </c>
      <c r="AW47" s="21">
        <v>0</v>
      </c>
      <c r="AX47" s="21">
        <v>3102.530000000002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4243491.7299999995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40527786.239998281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154671.77999999991</v>
      </c>
      <c r="CJ47" s="22">
        <v>-100866.16999999993</v>
      </c>
      <c r="CK47" s="21">
        <v>0</v>
      </c>
      <c r="CL47" s="21">
        <v>378272</v>
      </c>
      <c r="CM47" s="22">
        <v>0</v>
      </c>
      <c r="CN47" s="21">
        <v>0</v>
      </c>
      <c r="CO47" s="21">
        <v>0</v>
      </c>
      <c r="CP47" s="22">
        <v>-479138.16999999993</v>
      </c>
      <c r="CQ47" s="21">
        <v>0</v>
      </c>
      <c r="CR47" s="21">
        <v>-479138.16999999993</v>
      </c>
      <c r="CS47" s="21">
        <v>48766983.709995948</v>
      </c>
      <c r="CT47" s="21">
        <v>1934015.8400000371</v>
      </c>
      <c r="CU47" s="21">
        <v>27304.39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2631368289.4998603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2703.14</v>
      </c>
      <c r="W48" s="21">
        <v>25687.63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71.09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10.01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27695.66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56167.53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1650378.0999999999</v>
      </c>
      <c r="E49" s="21">
        <v>31301.14</v>
      </c>
      <c r="F49" s="21">
        <v>1619076.96</v>
      </c>
      <c r="G49" s="21">
        <v>0</v>
      </c>
      <c r="H49" s="21">
        <v>0</v>
      </c>
      <c r="I49" s="21">
        <v>39772514.380000003</v>
      </c>
      <c r="J49" s="21">
        <v>0</v>
      </c>
      <c r="K49" s="21">
        <v>22489365.399999999</v>
      </c>
      <c r="L49" s="21">
        <v>0</v>
      </c>
      <c r="M49" s="21">
        <v>0</v>
      </c>
      <c r="N49" s="21">
        <v>0</v>
      </c>
      <c r="O49" s="21">
        <v>1199757.1499999999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10867915.279999999</v>
      </c>
      <c r="X49" s="21">
        <v>0</v>
      </c>
      <c r="Y49" s="21">
        <v>636270.93999999994</v>
      </c>
      <c r="Z49" s="21">
        <v>2429129.8899999997</v>
      </c>
      <c r="AA49" s="21">
        <v>0</v>
      </c>
      <c r="AB49" s="21">
        <v>0</v>
      </c>
      <c r="AC49" s="21">
        <v>31027.5</v>
      </c>
      <c r="AD49" s="21">
        <v>18872.269999999997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32772493.350000001</v>
      </c>
      <c r="AN49" s="21">
        <v>0</v>
      </c>
      <c r="AO49" s="21">
        <v>0</v>
      </c>
      <c r="AP49" s="21">
        <v>2856.17</v>
      </c>
      <c r="AQ49" s="21">
        <v>0</v>
      </c>
      <c r="AR49" s="21">
        <v>0</v>
      </c>
      <c r="AS49" s="21">
        <v>0</v>
      </c>
      <c r="AT49" s="21">
        <v>583779.04</v>
      </c>
      <c r="AU49" s="21">
        <v>2478.98</v>
      </c>
      <c r="AV49" s="21">
        <v>2478.98</v>
      </c>
      <c r="AW49" s="21">
        <v>0</v>
      </c>
      <c r="AX49" s="21">
        <v>1161.69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1686747.6600000001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2150977.44</v>
      </c>
      <c r="BN49" s="21">
        <v>321378.31</v>
      </c>
      <c r="BO49" s="21">
        <v>0</v>
      </c>
      <c r="BP49" s="21">
        <v>3959.77</v>
      </c>
      <c r="BQ49" s="21">
        <v>0</v>
      </c>
      <c r="BR49" s="21">
        <v>0</v>
      </c>
      <c r="BS49" s="21">
        <v>645280.30000000005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170465.22</v>
      </c>
      <c r="CF49" s="21">
        <v>0</v>
      </c>
      <c r="CG49" s="21">
        <v>0</v>
      </c>
      <c r="CH49" s="21">
        <v>0</v>
      </c>
      <c r="CI49" s="21">
        <v>0</v>
      </c>
      <c r="CJ49" s="22">
        <v>283000</v>
      </c>
      <c r="CK49" s="21">
        <v>0</v>
      </c>
      <c r="CL49" s="21">
        <v>0</v>
      </c>
      <c r="CM49" s="22">
        <v>283000</v>
      </c>
      <c r="CN49" s="21">
        <v>283000</v>
      </c>
      <c r="CO49" s="21">
        <v>0</v>
      </c>
      <c r="CP49" s="22">
        <v>0</v>
      </c>
      <c r="CQ49" s="21">
        <v>0</v>
      </c>
      <c r="CR49" s="21">
        <v>0</v>
      </c>
      <c r="CS49" s="21">
        <v>70845.33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117793133.14999999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25440.63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23139122.789999999</v>
      </c>
      <c r="BE50" s="21">
        <v>8836771.9900000002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73689712.5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295436561.56000006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105793680.71000001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506921290.18000007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8335657708.9830408</v>
      </c>
      <c r="CK53" s="21">
        <v>217714</v>
      </c>
      <c r="CL53" s="21">
        <v>960861.98</v>
      </c>
      <c r="CM53" s="22">
        <v>3045697588.4770484</v>
      </c>
      <c r="CN53" s="21">
        <v>150017803.44587651</v>
      </c>
      <c r="CO53" s="21">
        <v>2895679785.0311718</v>
      </c>
      <c r="CP53" s="22">
        <v>5288781544.5259924</v>
      </c>
      <c r="CQ53" s="21">
        <v>796204461</v>
      </c>
      <c r="CR53" s="21">
        <v>4492577083.5259924</v>
      </c>
      <c r="CS53" s="21">
        <v>2923434.67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8338581143.653039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128600113.29666699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128600113.29666699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7003384.3899999717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366916832.30999994</v>
      </c>
      <c r="CK55" s="21">
        <v>123700.41</v>
      </c>
      <c r="CL55" s="21">
        <v>46214226.039999999</v>
      </c>
      <c r="CM55" s="22">
        <v>55791690.080000006</v>
      </c>
      <c r="CN55" s="21">
        <v>1099914.6299999999</v>
      </c>
      <c r="CO55" s="21">
        <v>54691775.450000003</v>
      </c>
      <c r="CP55" s="22">
        <v>264787215.77999997</v>
      </c>
      <c r="CQ55" s="21">
        <v>44354402.739999995</v>
      </c>
      <c r="CR55" s="21">
        <v>220432813.03999999</v>
      </c>
      <c r="CS55" s="21">
        <v>163447474.38</v>
      </c>
      <c r="CT55" s="21">
        <v>0</v>
      </c>
      <c r="CU55" s="21">
        <v>0</v>
      </c>
      <c r="CV55" s="21">
        <v>0</v>
      </c>
      <c r="CW55" s="21">
        <v>49335.439999999944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537417026.51999998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1269214.2699999996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46964090.349999994</v>
      </c>
      <c r="CK56" s="21">
        <v>0</v>
      </c>
      <c r="CL56" s="21">
        <v>0</v>
      </c>
      <c r="CM56" s="22">
        <v>46964090.349999994</v>
      </c>
      <c r="CN56" s="21">
        <v>0</v>
      </c>
      <c r="CO56" s="21">
        <v>46964090.349999994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158584066.91992238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206817371.53992242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92206156.350000009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92206156.350000009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4789473720.2233353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4789473720.2233353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134574.42000000001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432120788.42999363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432255362.84999365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1848.6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1535751284.0299983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1535753132.6299982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-6382.8800000000047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8323786.7099999925</v>
      </c>
      <c r="CW62" s="21">
        <v>3156467979.5000019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3164785383.3300018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28611658.099999901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28611658.099999901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265366.48000000219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2474505540.3078356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2474770906.7878356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7276605.8700000001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195191930.47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202468536.34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1791831.66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10485619.390000001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12277451.050000001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2489.7600000000002</v>
      </c>
      <c r="CK67" s="21">
        <v>0</v>
      </c>
      <c r="CL67" s="21">
        <v>0</v>
      </c>
      <c r="CM67" s="22">
        <v>2489.7600000000002</v>
      </c>
      <c r="CN67" s="21">
        <v>0</v>
      </c>
      <c r="CO67" s="21">
        <v>2489.7600000000002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23920788.680000003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23923278.440000001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20786355.515528999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5503</v>
      </c>
      <c r="CK68" s="21">
        <v>0</v>
      </c>
      <c r="CL68" s="21">
        <v>0</v>
      </c>
      <c r="CM68" s="22">
        <v>5503</v>
      </c>
      <c r="CN68" s="21">
        <v>0</v>
      </c>
      <c r="CO68" s="21">
        <v>5503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438742432.73934901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459534291.25487798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7245020.8999999948</v>
      </c>
      <c r="CK69" s="21">
        <v>0</v>
      </c>
      <c r="CL69" s="21">
        <v>0</v>
      </c>
      <c r="CM69" s="22">
        <v>7245020.8999999948</v>
      </c>
      <c r="CN69" s="21">
        <v>89993.55</v>
      </c>
      <c r="CO69" s="21">
        <v>7155027.349999995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27799516.850000001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35044537.75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1196167.68000006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46813774.939999878</v>
      </c>
      <c r="CK70" s="21">
        <v>0</v>
      </c>
      <c r="CL70" s="21">
        <v>53130.04</v>
      </c>
      <c r="CM70" s="22">
        <v>45002770.489999875</v>
      </c>
      <c r="CN70" s="21">
        <v>106398.5</v>
      </c>
      <c r="CO70" s="21">
        <v>44896371.989999875</v>
      </c>
      <c r="CP70" s="22">
        <v>1757874.4100000001</v>
      </c>
      <c r="CQ70" s="21">
        <v>791133.96</v>
      </c>
      <c r="CR70" s="21">
        <v>966740.4500000003</v>
      </c>
      <c r="CS70" s="21">
        <v>4163.9299999999994</v>
      </c>
      <c r="CT70" s="21">
        <v>0</v>
      </c>
      <c r="CU70" s="21">
        <v>0</v>
      </c>
      <c r="CV70" s="21">
        <v>0</v>
      </c>
      <c r="CW70" s="21">
        <v>22027947.489999801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70042054.039999753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43758482.555007003</v>
      </c>
      <c r="BE71" s="21">
        <v>24857749.039999999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4777681.0100000007</v>
      </c>
      <c r="CK71" s="21">
        <v>0</v>
      </c>
      <c r="CL71" s="21">
        <v>0</v>
      </c>
      <c r="CM71" s="22">
        <v>4777681.0100000007</v>
      </c>
      <c r="CN71" s="21">
        <v>602126.09000000008</v>
      </c>
      <c r="CO71" s="21">
        <v>4175554.9200000004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12544062.93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85937975.535007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888774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1476096797.7299986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1476985571.7299986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22530259201.332035</v>
      </c>
      <c r="E73" s="56">
        <v>5204600596.4802084</v>
      </c>
      <c r="F73" s="56">
        <v>9648068574.7243423</v>
      </c>
      <c r="G73" s="56">
        <v>7677590030.1275005</v>
      </c>
      <c r="H73" s="56">
        <v>540782620.9463408</v>
      </c>
      <c r="I73" s="56">
        <v>7617481638.7141037</v>
      </c>
      <c r="J73" s="56">
        <v>107047106.79999989</v>
      </c>
      <c r="K73" s="56">
        <v>129921037.52999997</v>
      </c>
      <c r="L73" s="56">
        <v>56731224.86999999</v>
      </c>
      <c r="M73" s="56">
        <v>5314285.6900000004</v>
      </c>
      <c r="N73" s="56">
        <v>26950275.229999997</v>
      </c>
      <c r="O73" s="56">
        <v>4222298261.0255356</v>
      </c>
      <c r="P73" s="56">
        <v>636903.49</v>
      </c>
      <c r="Q73" s="56">
        <v>1885697393.7172346</v>
      </c>
      <c r="R73" s="56">
        <v>0</v>
      </c>
      <c r="S73" s="56">
        <v>0</v>
      </c>
      <c r="T73" s="56">
        <v>120520703909.32957</v>
      </c>
      <c r="U73" s="56">
        <v>1288653695.1316895</v>
      </c>
      <c r="V73" s="56">
        <v>9586841044.8268757</v>
      </c>
      <c r="W73" s="56">
        <v>65507738093.604729</v>
      </c>
      <c r="X73" s="56">
        <v>107384933.60000859</v>
      </c>
      <c r="Y73" s="56">
        <v>1355950552.8874166</v>
      </c>
      <c r="Z73" s="56">
        <v>1276203984.2201767</v>
      </c>
      <c r="AA73" s="56">
        <v>1011947.0599999998</v>
      </c>
      <c r="AB73" s="56">
        <v>1429.76</v>
      </c>
      <c r="AC73" s="56">
        <v>157168068.60821003</v>
      </c>
      <c r="AD73" s="56">
        <v>401502021.14745444</v>
      </c>
      <c r="AE73" s="56">
        <v>20464858.609999999</v>
      </c>
      <c r="AF73" s="56">
        <v>222189191.14010412</v>
      </c>
      <c r="AG73" s="56">
        <v>175538542.82787198</v>
      </c>
      <c r="AH73" s="56">
        <v>174856909.3650648</v>
      </c>
      <c r="AI73" s="56">
        <v>24297059.419999998</v>
      </c>
      <c r="AJ73" s="56">
        <v>107342813.22999999</v>
      </c>
      <c r="AK73" s="56">
        <v>34366057.059723511</v>
      </c>
      <c r="AL73" s="56">
        <v>0</v>
      </c>
      <c r="AM73" s="56">
        <v>802226696.16183329</v>
      </c>
      <c r="AN73" s="56">
        <v>18991182.752292</v>
      </c>
      <c r="AO73" s="56">
        <v>100537609.72749999</v>
      </c>
      <c r="AP73" s="56">
        <v>42041976.09018793</v>
      </c>
      <c r="AQ73" s="56">
        <v>0</v>
      </c>
      <c r="AR73" s="56">
        <v>0</v>
      </c>
      <c r="AS73" s="56">
        <v>0</v>
      </c>
      <c r="AT73" s="56">
        <v>8549386821.6742239</v>
      </c>
      <c r="AU73" s="56">
        <v>296553506.13583058</v>
      </c>
      <c r="AV73" s="56">
        <v>121458510.08392194</v>
      </c>
      <c r="AW73" s="56">
        <v>0</v>
      </c>
      <c r="AX73" s="56">
        <v>80571079.099309355</v>
      </c>
      <c r="AY73" s="56">
        <v>0</v>
      </c>
      <c r="AZ73" s="56">
        <v>0</v>
      </c>
      <c r="BA73" s="56">
        <v>0</v>
      </c>
      <c r="BB73" s="56">
        <v>43289.78</v>
      </c>
      <c r="BC73" s="56">
        <v>0</v>
      </c>
      <c r="BD73" s="56">
        <v>3015306477.3815894</v>
      </c>
      <c r="BE73" s="56">
        <v>28467622.780000001</v>
      </c>
      <c r="BF73" s="56">
        <v>0</v>
      </c>
      <c r="BG73" s="56">
        <v>0</v>
      </c>
      <c r="BH73" s="56">
        <v>2210095.9400000004</v>
      </c>
      <c r="BI73" s="56">
        <v>199490543.86844426</v>
      </c>
      <c r="BJ73" s="56">
        <v>10558809.092234001</v>
      </c>
      <c r="BK73" s="56">
        <v>940224.71999999799</v>
      </c>
      <c r="BL73" s="56">
        <v>2894448.470275999</v>
      </c>
      <c r="BM73" s="56">
        <v>201208577.04904777</v>
      </c>
      <c r="BN73" s="56">
        <v>2467337512.215651</v>
      </c>
      <c r="BO73" s="56">
        <v>0</v>
      </c>
      <c r="BP73" s="56">
        <v>4358277900.0590963</v>
      </c>
      <c r="BQ73" s="56">
        <v>487182211.06968075</v>
      </c>
      <c r="BR73" s="56">
        <v>1969915147.5017431</v>
      </c>
      <c r="BS73" s="56">
        <v>2091547290.1815495</v>
      </c>
      <c r="BT73" s="56">
        <v>0</v>
      </c>
      <c r="BU73" s="56">
        <v>0</v>
      </c>
      <c r="BV73" s="56">
        <v>524535104.5707671</v>
      </c>
      <c r="BW73" s="56">
        <v>0</v>
      </c>
      <c r="BX73" s="56">
        <v>1222091.1799999962</v>
      </c>
      <c r="BY73" s="56">
        <v>0</v>
      </c>
      <c r="BZ73" s="56">
        <v>0</v>
      </c>
      <c r="CA73" s="56">
        <v>101124195.49000008</v>
      </c>
      <c r="CB73" s="56">
        <v>11025043883.439993</v>
      </c>
      <c r="CC73" s="56">
        <v>78578709.500000075</v>
      </c>
      <c r="CD73" s="56">
        <v>411013089.41999996</v>
      </c>
      <c r="CE73" s="56">
        <v>3658844.65</v>
      </c>
      <c r="CF73" s="56">
        <v>0</v>
      </c>
      <c r="CG73" s="56">
        <v>43041126.109999999</v>
      </c>
      <c r="CH73" s="56">
        <v>12494058.209999943</v>
      </c>
      <c r="CI73" s="56">
        <v>219995965.90000004</v>
      </c>
      <c r="CJ73" s="56">
        <v>71713429302.020142</v>
      </c>
      <c r="CK73" s="56">
        <v>53972243.39999631</v>
      </c>
      <c r="CL73" s="56">
        <v>156564960.11948594</v>
      </c>
      <c r="CM73" s="56">
        <v>31971822942.676598</v>
      </c>
      <c r="CN73" s="56">
        <v>4152512036.9959435</v>
      </c>
      <c r="CO73" s="56">
        <v>27819310905.680656</v>
      </c>
      <c r="CP73" s="56">
        <v>39531069155.824059</v>
      </c>
      <c r="CQ73" s="56">
        <v>12785295074.851828</v>
      </c>
      <c r="CR73" s="56">
        <v>26745774080.972229</v>
      </c>
      <c r="CS73" s="56">
        <v>867774724.44586611</v>
      </c>
      <c r="CT73" s="56">
        <v>1644887373.2900012</v>
      </c>
      <c r="CU73" s="56">
        <v>423744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349579704805.23535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84366222.560536042</v>
      </c>
      <c r="BE74" s="56">
        <v>24857749.039999999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472725392.2699998</v>
      </c>
      <c r="CK74" s="56">
        <v>123700.41</v>
      </c>
      <c r="CL74" s="56">
        <v>46267356.079999998</v>
      </c>
      <c r="CM74" s="56">
        <v>159789245.58999988</v>
      </c>
      <c r="CN74" s="56">
        <v>1898432.77</v>
      </c>
      <c r="CO74" s="56">
        <v>157890812.81999987</v>
      </c>
      <c r="CP74" s="56">
        <v>266545090.18999997</v>
      </c>
      <c r="CQ74" s="56">
        <v>45145536.699999996</v>
      </c>
      <c r="CR74" s="56">
        <v>221399553.48999998</v>
      </c>
      <c r="CS74" s="56">
        <v>163451638.31</v>
      </c>
      <c r="CT74" s="56">
        <v>0</v>
      </c>
      <c r="CU74" s="56">
        <v>0</v>
      </c>
      <c r="CV74" s="56">
        <v>8323786.7099999925</v>
      </c>
      <c r="CW74" s="56">
        <v>15003179738.877102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15756904527.767639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22530259201.332035</v>
      </c>
      <c r="E75" s="56">
        <v>5204600596.4802084</v>
      </c>
      <c r="F75" s="56">
        <v>9648068574.7243423</v>
      </c>
      <c r="G75" s="56">
        <v>7677590030.1275005</v>
      </c>
      <c r="H75" s="56">
        <v>540782620.9463408</v>
      </c>
      <c r="I75" s="56">
        <v>7617481638.7141037</v>
      </c>
      <c r="J75" s="56">
        <v>107047106.79999989</v>
      </c>
      <c r="K75" s="56">
        <v>129921037.52999997</v>
      </c>
      <c r="L75" s="56">
        <v>56731224.86999999</v>
      </c>
      <c r="M75" s="56">
        <v>5314285.6900000004</v>
      </c>
      <c r="N75" s="56">
        <v>26950275.229999997</v>
      </c>
      <c r="O75" s="56">
        <v>4222298261.0255356</v>
      </c>
      <c r="P75" s="56">
        <v>636903.49</v>
      </c>
      <c r="Q75" s="56">
        <v>1885697393.7172346</v>
      </c>
      <c r="R75" s="56">
        <v>0</v>
      </c>
      <c r="S75" s="56">
        <v>0</v>
      </c>
      <c r="T75" s="56">
        <v>120520703909.32957</v>
      </c>
      <c r="U75" s="56">
        <v>1288653695.1316895</v>
      </c>
      <c r="V75" s="56">
        <v>9586841044.8268757</v>
      </c>
      <c r="W75" s="56">
        <v>65507738093.604729</v>
      </c>
      <c r="X75" s="56">
        <v>107384933.60000859</v>
      </c>
      <c r="Y75" s="56">
        <v>1355950552.8874166</v>
      </c>
      <c r="Z75" s="56">
        <v>1276203984.2201767</v>
      </c>
      <c r="AA75" s="56">
        <v>1011947.0599999998</v>
      </c>
      <c r="AB75" s="56">
        <v>1429.76</v>
      </c>
      <c r="AC75" s="56">
        <v>157168068.60821003</v>
      </c>
      <c r="AD75" s="56">
        <v>401502021.14745444</v>
      </c>
      <c r="AE75" s="56">
        <v>20464858.609999999</v>
      </c>
      <c r="AF75" s="56">
        <v>222189191.14010412</v>
      </c>
      <c r="AG75" s="56">
        <v>175538542.82787198</v>
      </c>
      <c r="AH75" s="56">
        <v>174856909.3650648</v>
      </c>
      <c r="AI75" s="56">
        <v>24297059.419999998</v>
      </c>
      <c r="AJ75" s="56">
        <v>107342813.22999999</v>
      </c>
      <c r="AK75" s="56">
        <v>34366057.059723511</v>
      </c>
      <c r="AL75" s="56">
        <v>0</v>
      </c>
      <c r="AM75" s="56">
        <v>802226696.16183329</v>
      </c>
      <c r="AN75" s="56">
        <v>18991182.752292</v>
      </c>
      <c r="AO75" s="56">
        <v>100537609.72749999</v>
      </c>
      <c r="AP75" s="56">
        <v>42041976.09018793</v>
      </c>
      <c r="AQ75" s="56">
        <v>0</v>
      </c>
      <c r="AR75" s="56">
        <v>0</v>
      </c>
      <c r="AS75" s="56">
        <v>0</v>
      </c>
      <c r="AT75" s="56">
        <v>8549386821.6742239</v>
      </c>
      <c r="AU75" s="56">
        <v>296553506.13583058</v>
      </c>
      <c r="AV75" s="56">
        <v>121458510.08392194</v>
      </c>
      <c r="AW75" s="56">
        <v>0</v>
      </c>
      <c r="AX75" s="56">
        <v>80571079.099309355</v>
      </c>
      <c r="AY75" s="56">
        <v>0</v>
      </c>
      <c r="AZ75" s="56">
        <v>0</v>
      </c>
      <c r="BA75" s="56">
        <v>0</v>
      </c>
      <c r="BB75" s="56">
        <v>43289.78</v>
      </c>
      <c r="BC75" s="56">
        <v>0</v>
      </c>
      <c r="BD75" s="56">
        <v>3099672699.9421253</v>
      </c>
      <c r="BE75" s="56">
        <v>53325371.82</v>
      </c>
      <c r="BF75" s="56">
        <v>0</v>
      </c>
      <c r="BG75" s="56">
        <v>0</v>
      </c>
      <c r="BH75" s="56">
        <v>2210095.9400000004</v>
      </c>
      <c r="BI75" s="56">
        <v>199490543.86844426</v>
      </c>
      <c r="BJ75" s="56">
        <v>10558809.092234001</v>
      </c>
      <c r="BK75" s="56">
        <v>940224.71999999799</v>
      </c>
      <c r="BL75" s="56">
        <v>2894448.470275999</v>
      </c>
      <c r="BM75" s="56">
        <v>201208577.04904777</v>
      </c>
      <c r="BN75" s="56">
        <v>2467337512.215651</v>
      </c>
      <c r="BO75" s="56">
        <v>0</v>
      </c>
      <c r="BP75" s="56">
        <v>4358277900.0590963</v>
      </c>
      <c r="BQ75" s="56">
        <v>487182211.06968075</v>
      </c>
      <c r="BR75" s="56">
        <v>1969915147.5017431</v>
      </c>
      <c r="BS75" s="56">
        <v>2091547290.1815495</v>
      </c>
      <c r="BT75" s="56">
        <v>0</v>
      </c>
      <c r="BU75" s="56">
        <v>0</v>
      </c>
      <c r="BV75" s="56">
        <v>524535104.5707671</v>
      </c>
      <c r="BW75" s="56">
        <v>0</v>
      </c>
      <c r="BX75" s="56">
        <v>1222091.1799999962</v>
      </c>
      <c r="BY75" s="56">
        <v>0</v>
      </c>
      <c r="BZ75" s="56">
        <v>0</v>
      </c>
      <c r="CA75" s="56">
        <v>101124195.49000008</v>
      </c>
      <c r="CB75" s="56">
        <v>11025043883.439993</v>
      </c>
      <c r="CC75" s="56">
        <v>78578709.500000075</v>
      </c>
      <c r="CD75" s="56">
        <v>411013089.41999996</v>
      </c>
      <c r="CE75" s="56">
        <v>3658844.65</v>
      </c>
      <c r="CF75" s="56">
        <v>0</v>
      </c>
      <c r="CG75" s="56">
        <v>43041126.109999999</v>
      </c>
      <c r="CH75" s="56">
        <v>12494058.209999943</v>
      </c>
      <c r="CI75" s="56">
        <v>219995965.90000004</v>
      </c>
      <c r="CJ75" s="56">
        <v>72186154694.290146</v>
      </c>
      <c r="CK75" s="56">
        <v>54095943.809996307</v>
      </c>
      <c r="CL75" s="56">
        <v>202832316.19948596</v>
      </c>
      <c r="CM75" s="56">
        <v>32131612188.266598</v>
      </c>
      <c r="CN75" s="56">
        <v>4154410469.7659435</v>
      </c>
      <c r="CO75" s="56">
        <v>27977201718.500656</v>
      </c>
      <c r="CP75" s="56">
        <v>39797614246.014061</v>
      </c>
      <c r="CQ75" s="56">
        <v>12830440611.551828</v>
      </c>
      <c r="CR75" s="56">
        <v>26967173634.462231</v>
      </c>
      <c r="CS75" s="56">
        <v>1031226362.7558661</v>
      </c>
      <c r="CT75" s="56">
        <v>1644887373.2900012</v>
      </c>
      <c r="CU75" s="56">
        <v>423744</v>
      </c>
      <c r="CV75" s="56">
        <v>8323786.7099999925</v>
      </c>
      <c r="CW75" s="56">
        <v>15003179738.877102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365336609333.00299</v>
      </c>
    </row>
    <row r="116" spans="3:3" x14ac:dyDescent="0.25">
      <c r="C116" s="3"/>
    </row>
    <row r="135" spans="1:3" x14ac:dyDescent="0.25">
      <c r="C135" s="3"/>
    </row>
    <row r="136" spans="1:3" x14ac:dyDescent="0.25">
      <c r="C136" s="3"/>
    </row>
    <row r="137" spans="1:3" x14ac:dyDescent="0.25">
      <c r="A137" s="3"/>
      <c r="B137" s="3"/>
      <c r="C137" s="3"/>
    </row>
    <row r="138" spans="1:3" x14ac:dyDescent="0.25">
      <c r="A138" s="3"/>
      <c r="B138" s="3"/>
      <c r="C138" s="3"/>
    </row>
    <row r="139" spans="1:3" x14ac:dyDescent="0.25">
      <c r="A139" s="3"/>
      <c r="B139" s="3"/>
      <c r="C139" s="3"/>
    </row>
    <row r="140" spans="1:3" x14ac:dyDescent="0.25">
      <c r="A140" s="3"/>
      <c r="B140" s="3"/>
      <c r="C140" s="3"/>
    </row>
    <row r="141" spans="1:3" x14ac:dyDescent="0.25">
      <c r="A141" s="3"/>
      <c r="B141" s="3"/>
      <c r="C141" s="3"/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29A7-671B-42D6-8E80-75E97CE85C20}">
  <dimension ref="A1:DM141"/>
  <sheetViews>
    <sheetView showGridLines="0" zoomScale="80" zoomScaleNormal="80" workbookViewId="0">
      <pane xSplit="3" ySplit="6" topLeftCell="D7" activePane="bottomRight" state="frozen"/>
      <selection activeCell="DB63" sqref="DB63"/>
      <selection pane="topRight" activeCell="DB63" sqref="DB63"/>
      <selection pane="bottomLeft" activeCell="DB63" sqref="DB6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10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>
        <v>0</v>
      </c>
      <c r="AU7" s="21">
        <v>0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0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0</v>
      </c>
      <c r="BQ7" s="21">
        <v>0</v>
      </c>
      <c r="BR7" s="21">
        <v>0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0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0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924161234.79999995</v>
      </c>
      <c r="E8" s="21">
        <v>522011833.00999999</v>
      </c>
      <c r="F8" s="21">
        <v>283544841.56</v>
      </c>
      <c r="G8" s="21">
        <v>118604560.23</v>
      </c>
      <c r="H8" s="21">
        <v>34156142.899999999</v>
      </c>
      <c r="I8" s="21">
        <v>202331053.94999999</v>
      </c>
      <c r="J8" s="21">
        <v>-68395.899999999994</v>
      </c>
      <c r="K8" s="21">
        <v>0</v>
      </c>
      <c r="L8" s="21">
        <v>0</v>
      </c>
      <c r="M8" s="21">
        <v>0</v>
      </c>
      <c r="N8" s="21">
        <v>116978.09</v>
      </c>
      <c r="O8" s="21">
        <v>3947220.14</v>
      </c>
      <c r="P8" s="21">
        <v>0</v>
      </c>
      <c r="Q8" s="21">
        <v>32203516.760000002</v>
      </c>
      <c r="R8" s="21">
        <v>0</v>
      </c>
      <c r="S8" s="21">
        <v>0</v>
      </c>
      <c r="T8" s="21">
        <v>60359640.630000003</v>
      </c>
      <c r="U8" s="21">
        <v>0</v>
      </c>
      <c r="V8" s="21">
        <v>41501097.68</v>
      </c>
      <c r="W8" s="21">
        <v>174440318.86000001</v>
      </c>
      <c r="X8" s="21">
        <v>1000</v>
      </c>
      <c r="Y8" s="21">
        <v>4833352.79</v>
      </c>
      <c r="Z8" s="21">
        <v>20778545.710000001</v>
      </c>
      <c r="AA8" s="21">
        <v>5350.94</v>
      </c>
      <c r="AB8" s="21">
        <v>0</v>
      </c>
      <c r="AC8" s="21">
        <v>31259568.350000001</v>
      </c>
      <c r="AD8" s="21">
        <v>253147732.21000001</v>
      </c>
      <c r="AE8" s="21">
        <v>0</v>
      </c>
      <c r="AF8" s="21">
        <v>255435.78</v>
      </c>
      <c r="AG8" s="21">
        <v>-138801.88</v>
      </c>
      <c r="AH8" s="21">
        <v>10201227.4</v>
      </c>
      <c r="AI8" s="21">
        <v>0</v>
      </c>
      <c r="AJ8" s="21">
        <v>10219</v>
      </c>
      <c r="AK8" s="21">
        <v>28755.61</v>
      </c>
      <c r="AL8" s="21">
        <v>0</v>
      </c>
      <c r="AM8" s="21">
        <v>20166751.559999999</v>
      </c>
      <c r="AN8" s="21">
        <v>0</v>
      </c>
      <c r="AO8" s="21">
        <v>0</v>
      </c>
      <c r="AP8" s="21">
        <v>696781.73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229693029.03999999</v>
      </c>
      <c r="BC8" s="21">
        <v>0</v>
      </c>
      <c r="BD8" s="21">
        <v>21281004.850000001</v>
      </c>
      <c r="BE8" s="21">
        <v>0</v>
      </c>
      <c r="BF8" s="21">
        <v>0</v>
      </c>
      <c r="BG8" s="21">
        <v>0</v>
      </c>
      <c r="BH8" s="21">
        <v>0</v>
      </c>
      <c r="BI8" s="21">
        <v>7243338.7999999998</v>
      </c>
      <c r="BJ8" s="21">
        <v>0</v>
      </c>
      <c r="BK8" s="21">
        <v>0</v>
      </c>
      <c r="BL8" s="21">
        <v>0</v>
      </c>
      <c r="BM8" s="21">
        <v>2761911.2</v>
      </c>
      <c r="BN8" s="21">
        <v>2297426.63</v>
      </c>
      <c r="BO8" s="21">
        <v>0</v>
      </c>
      <c r="BP8" s="21">
        <v>36921538.370000303</v>
      </c>
      <c r="BQ8" s="21">
        <v>31445.7</v>
      </c>
      <c r="BR8" s="21">
        <v>165342984.07000017</v>
      </c>
      <c r="BS8" s="21">
        <v>56876535.75</v>
      </c>
      <c r="BT8" s="21">
        <v>0</v>
      </c>
      <c r="BU8" s="21">
        <v>0</v>
      </c>
      <c r="BV8" s="21">
        <v>3440126.35</v>
      </c>
      <c r="BW8" s="21">
        <v>0</v>
      </c>
      <c r="BX8" s="21">
        <v>0</v>
      </c>
      <c r="BY8" s="21">
        <v>0</v>
      </c>
      <c r="BZ8" s="21">
        <v>0</v>
      </c>
      <c r="CA8" s="21">
        <v>434899.09</v>
      </c>
      <c r="CB8" s="21">
        <v>8521593.9800000004</v>
      </c>
      <c r="CC8" s="21">
        <v>0</v>
      </c>
      <c r="CD8" s="21">
        <v>0</v>
      </c>
      <c r="CE8" s="21">
        <v>92014.56</v>
      </c>
      <c r="CF8" s="21">
        <v>0</v>
      </c>
      <c r="CG8" s="21">
        <v>0</v>
      </c>
      <c r="CH8" s="21">
        <v>0</v>
      </c>
      <c r="CI8" s="21">
        <v>237025223.67000002</v>
      </c>
      <c r="CJ8" s="22">
        <v>435671068.30000007</v>
      </c>
      <c r="CK8" s="21">
        <v>2316101.61</v>
      </c>
      <c r="CL8" s="21">
        <v>0</v>
      </c>
      <c r="CM8" s="22">
        <v>265509288.17000002</v>
      </c>
      <c r="CN8" s="21">
        <v>105168082.16</v>
      </c>
      <c r="CO8" s="21">
        <v>160341206.01000002</v>
      </c>
      <c r="CP8" s="22">
        <v>167845678.52000001</v>
      </c>
      <c r="CQ8" s="21">
        <v>12540684.57</v>
      </c>
      <c r="CR8" s="21">
        <v>155304993.95000002</v>
      </c>
      <c r="CS8" s="21">
        <v>21008805.489999998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3043037672.9600005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573551114.86000001</v>
      </c>
      <c r="E9" s="21">
        <v>276037748.73999995</v>
      </c>
      <c r="F9" s="21">
        <v>246209039.29000002</v>
      </c>
      <c r="G9" s="21">
        <v>51304326.829999998</v>
      </c>
      <c r="H9" s="21">
        <v>20032950.750000004</v>
      </c>
      <c r="I9" s="21">
        <v>222145963.47000003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4522511.370000001</v>
      </c>
      <c r="P9" s="21">
        <v>0</v>
      </c>
      <c r="Q9" s="21">
        <v>1914033.08</v>
      </c>
      <c r="R9" s="21">
        <v>0</v>
      </c>
      <c r="S9" s="21">
        <v>0</v>
      </c>
      <c r="T9" s="21">
        <v>83626077.090000004</v>
      </c>
      <c r="U9" s="21">
        <v>52007.429999999993</v>
      </c>
      <c r="V9" s="21">
        <v>42452571.990000002</v>
      </c>
      <c r="W9" s="21">
        <v>295587437.19999999</v>
      </c>
      <c r="X9" s="21">
        <v>48652.160000000003</v>
      </c>
      <c r="Y9" s="21">
        <v>5290016.7199999988</v>
      </c>
      <c r="Z9" s="21">
        <v>3191092.959999999</v>
      </c>
      <c r="AA9" s="21">
        <v>19101.04</v>
      </c>
      <c r="AB9" s="21">
        <v>0</v>
      </c>
      <c r="AC9" s="21">
        <v>51512.99</v>
      </c>
      <c r="AD9" s="21">
        <v>158958432.81</v>
      </c>
      <c r="AE9" s="21">
        <v>0</v>
      </c>
      <c r="AF9" s="21">
        <v>111448.41</v>
      </c>
      <c r="AG9" s="21">
        <v>0</v>
      </c>
      <c r="AH9" s="21">
        <v>-33505.99</v>
      </c>
      <c r="AI9" s="21">
        <v>0</v>
      </c>
      <c r="AJ9" s="21">
        <v>317639.14</v>
      </c>
      <c r="AK9" s="21">
        <v>5959.2</v>
      </c>
      <c r="AL9" s="21">
        <v>0</v>
      </c>
      <c r="AM9" s="21">
        <v>71974.63</v>
      </c>
      <c r="AN9" s="21">
        <v>36194.21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179188585.992603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154323.35999999999</v>
      </c>
      <c r="BO9" s="21">
        <v>0</v>
      </c>
      <c r="BP9" s="21">
        <v>44137791.340000004</v>
      </c>
      <c r="BQ9" s="21">
        <v>3764399.6900000009</v>
      </c>
      <c r="BR9" s="21">
        <v>16944132.02</v>
      </c>
      <c r="BS9" s="21">
        <v>14236720.480000002</v>
      </c>
      <c r="BT9" s="21">
        <v>0</v>
      </c>
      <c r="BU9" s="21">
        <v>0</v>
      </c>
      <c r="BV9" s="21">
        <v>1558034.94</v>
      </c>
      <c r="BW9" s="21">
        <v>0</v>
      </c>
      <c r="BX9" s="21">
        <v>0</v>
      </c>
      <c r="BY9" s="21">
        <v>0</v>
      </c>
      <c r="BZ9" s="21">
        <v>0</v>
      </c>
      <c r="CA9" s="21">
        <v>2130912.84</v>
      </c>
      <c r="CB9" s="21">
        <v>1228589.19</v>
      </c>
      <c r="CC9" s="21">
        <v>29595273.579999998</v>
      </c>
      <c r="CD9" s="21">
        <v>60234256.270000003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2387968869.840014</v>
      </c>
      <c r="CK9" s="21">
        <v>0</v>
      </c>
      <c r="CL9" s="21">
        <v>156907.35</v>
      </c>
      <c r="CM9" s="22">
        <v>1093890366.1900136</v>
      </c>
      <c r="CN9" s="21">
        <v>294714903.46001107</v>
      </c>
      <c r="CO9" s="21">
        <v>799175462.73000264</v>
      </c>
      <c r="CP9" s="22">
        <v>1293921596.3000004</v>
      </c>
      <c r="CQ9" s="21">
        <v>474176797.68000227</v>
      </c>
      <c r="CR9" s="21">
        <v>819744798.61999822</v>
      </c>
      <c r="CS9" s="21">
        <v>25004365.059999999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4178099440.1226158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1964478336.71</v>
      </c>
      <c r="E10" s="21">
        <v>704201306.85000002</v>
      </c>
      <c r="F10" s="21">
        <v>636152803.98000002</v>
      </c>
      <c r="G10" s="21">
        <v>624124225.88</v>
      </c>
      <c r="H10" s="21">
        <v>13470596.280000001</v>
      </c>
      <c r="I10" s="21">
        <v>413563182.39000201</v>
      </c>
      <c r="J10" s="21">
        <v>137597.9</v>
      </c>
      <c r="K10" s="21">
        <v>5245061.9000000004</v>
      </c>
      <c r="L10" s="21">
        <v>0</v>
      </c>
      <c r="M10" s="21">
        <v>0</v>
      </c>
      <c r="N10" s="21">
        <v>1009650.16</v>
      </c>
      <c r="O10" s="21">
        <v>50558791.270000294</v>
      </c>
      <c r="P10" s="21">
        <v>0</v>
      </c>
      <c r="Q10" s="21">
        <v>43125802.710000001</v>
      </c>
      <c r="R10" s="21">
        <v>0</v>
      </c>
      <c r="S10" s="21">
        <v>0</v>
      </c>
      <c r="T10" s="21">
        <v>549188246.03999996</v>
      </c>
      <c r="U10" s="21">
        <v>8609564.2699999996</v>
      </c>
      <c r="V10" s="21">
        <v>147004667.31</v>
      </c>
      <c r="W10" s="21">
        <v>1352319724.67998</v>
      </c>
      <c r="X10" s="21">
        <v>1449566.79</v>
      </c>
      <c r="Y10" s="21">
        <v>33250502.379999999</v>
      </c>
      <c r="Z10" s="21">
        <v>20601767.260025103</v>
      </c>
      <c r="AA10" s="21">
        <v>38564.83</v>
      </c>
      <c r="AB10" s="21">
        <v>0</v>
      </c>
      <c r="AC10" s="21">
        <v>25474828.389996499</v>
      </c>
      <c r="AD10" s="21">
        <v>23874988.1899965</v>
      </c>
      <c r="AE10" s="21">
        <v>0</v>
      </c>
      <c r="AF10" s="21">
        <v>2985743.07</v>
      </c>
      <c r="AG10" s="21">
        <v>7262572.0300000003</v>
      </c>
      <c r="AH10" s="21">
        <v>4838167.5</v>
      </c>
      <c r="AI10" s="21">
        <v>607081.16</v>
      </c>
      <c r="AJ10" s="21">
        <v>3474966.96</v>
      </c>
      <c r="AK10" s="21">
        <v>1224313.17</v>
      </c>
      <c r="AL10" s="21">
        <v>0</v>
      </c>
      <c r="AM10" s="21">
        <v>11568366.869999999</v>
      </c>
      <c r="AN10" s="21">
        <v>0</v>
      </c>
      <c r="AO10" s="21">
        <v>0</v>
      </c>
      <c r="AP10" s="21">
        <v>121844.96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482874690.17927301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3301117.34</v>
      </c>
      <c r="BN10" s="21">
        <v>95585478.289994597</v>
      </c>
      <c r="BO10" s="21">
        <v>0</v>
      </c>
      <c r="BP10" s="21">
        <v>72830829.430001512</v>
      </c>
      <c r="BQ10" s="21">
        <v>-94693.24</v>
      </c>
      <c r="BR10" s="21">
        <v>29100979.82</v>
      </c>
      <c r="BS10" s="21">
        <v>31625649.720000703</v>
      </c>
      <c r="BT10" s="21">
        <v>0</v>
      </c>
      <c r="BU10" s="21">
        <v>0</v>
      </c>
      <c r="BV10" s="21">
        <v>1942618.3</v>
      </c>
      <c r="BW10" s="21">
        <v>0</v>
      </c>
      <c r="BX10" s="21">
        <v>324609.59000000003</v>
      </c>
      <c r="BY10" s="21">
        <v>0</v>
      </c>
      <c r="BZ10" s="21">
        <v>0</v>
      </c>
      <c r="CA10" s="21">
        <v>19574738.010000002</v>
      </c>
      <c r="CB10" s="21">
        <v>957175385.69000494</v>
      </c>
      <c r="CC10" s="21">
        <v>184481036.93000001</v>
      </c>
      <c r="CD10" s="21">
        <v>204951089.37</v>
      </c>
      <c r="CE10" s="21">
        <v>0</v>
      </c>
      <c r="CF10" s="21">
        <v>0</v>
      </c>
      <c r="CG10" s="21">
        <v>72418.5</v>
      </c>
      <c r="CH10" s="21">
        <v>7706660.8700000001</v>
      </c>
      <c r="CI10" s="21">
        <v>157237.15</v>
      </c>
      <c r="CJ10" s="22">
        <v>1705040118.8599129</v>
      </c>
      <c r="CK10" s="21">
        <v>3884415</v>
      </c>
      <c r="CL10" s="21">
        <v>250819</v>
      </c>
      <c r="CM10" s="22">
        <v>812201899.83993483</v>
      </c>
      <c r="CN10" s="21">
        <v>354187072.08683765</v>
      </c>
      <c r="CO10" s="21">
        <v>458014827.75309718</v>
      </c>
      <c r="CP10" s="22">
        <v>888702985.01997805</v>
      </c>
      <c r="CQ10" s="21">
        <v>306678001.78642142</v>
      </c>
      <c r="CR10" s="21">
        <v>582024983.23355663</v>
      </c>
      <c r="CS10" s="21">
        <v>30590525.410000797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8512724985.3991871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0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494546018.40000027</v>
      </c>
      <c r="E14" s="21">
        <v>120569093.33000012</v>
      </c>
      <c r="F14" s="21">
        <v>231566610.07000014</v>
      </c>
      <c r="G14" s="21">
        <v>142410315</v>
      </c>
      <c r="H14" s="21">
        <v>12884360.210000001</v>
      </c>
      <c r="I14" s="21">
        <v>20968369.539999995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6463087.9500000002</v>
      </c>
      <c r="P14" s="21">
        <v>0</v>
      </c>
      <c r="Q14" s="21">
        <v>20840346.25</v>
      </c>
      <c r="R14" s="21">
        <v>0</v>
      </c>
      <c r="S14" s="21">
        <v>0</v>
      </c>
      <c r="T14" s="21">
        <v>37010398.520000003</v>
      </c>
      <c r="U14" s="21">
        <v>68512.73000000001</v>
      </c>
      <c r="V14" s="21">
        <v>26481006.51999994</v>
      </c>
      <c r="W14" s="21">
        <v>347950974.88</v>
      </c>
      <c r="X14" s="21">
        <v>0</v>
      </c>
      <c r="Y14" s="21">
        <v>4794673.74</v>
      </c>
      <c r="Z14" s="21">
        <v>11379506.649999995</v>
      </c>
      <c r="AA14" s="21">
        <v>-1.77</v>
      </c>
      <c r="AB14" s="21">
        <v>0</v>
      </c>
      <c r="AC14" s="21">
        <v>3890632.0700000017</v>
      </c>
      <c r="AD14" s="21">
        <v>65303381.560000591</v>
      </c>
      <c r="AE14" s="21">
        <v>0</v>
      </c>
      <c r="AF14" s="21">
        <v>144152.83000000002</v>
      </c>
      <c r="AG14" s="21">
        <v>6095199.3300000001</v>
      </c>
      <c r="AH14" s="21">
        <v>0</v>
      </c>
      <c r="AI14" s="21">
        <v>0</v>
      </c>
      <c r="AJ14" s="21">
        <v>23950</v>
      </c>
      <c r="AK14" s="21">
        <v>27373.15</v>
      </c>
      <c r="AL14" s="21">
        <v>0</v>
      </c>
      <c r="AM14" s="21">
        <v>32259.200000000001</v>
      </c>
      <c r="AN14" s="21">
        <v>0</v>
      </c>
      <c r="AO14" s="21">
        <v>0</v>
      </c>
      <c r="AP14" s="21">
        <v>1054247.8999999999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245556600.99000379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240532.90000000011</v>
      </c>
      <c r="BN14" s="21">
        <v>4555593.0200000061</v>
      </c>
      <c r="BO14" s="21">
        <v>0</v>
      </c>
      <c r="BP14" s="21">
        <v>20828198.93</v>
      </c>
      <c r="BQ14" s="21">
        <v>178226.08000000002</v>
      </c>
      <c r="BR14" s="21">
        <v>28438308.629999999</v>
      </c>
      <c r="BS14" s="21">
        <v>151651710.0399999</v>
      </c>
      <c r="BT14" s="21">
        <v>0</v>
      </c>
      <c r="BU14" s="21">
        <v>0</v>
      </c>
      <c r="BV14" s="21">
        <v>6553905.5200000005</v>
      </c>
      <c r="BW14" s="21">
        <v>0</v>
      </c>
      <c r="BX14" s="21">
        <v>7837.47</v>
      </c>
      <c r="BY14" s="21">
        <v>0</v>
      </c>
      <c r="BZ14" s="21">
        <v>0</v>
      </c>
      <c r="CA14" s="21">
        <v>2040759.38</v>
      </c>
      <c r="CB14" s="21">
        <v>282942254.79000002</v>
      </c>
      <c r="CC14" s="21">
        <v>0</v>
      </c>
      <c r="CD14" s="21">
        <v>431489.3</v>
      </c>
      <c r="CE14" s="21">
        <v>9991.7999999999993</v>
      </c>
      <c r="CF14" s="21">
        <v>0</v>
      </c>
      <c r="CG14" s="21">
        <v>0</v>
      </c>
      <c r="CH14" s="21">
        <v>52572.509999999995</v>
      </c>
      <c r="CI14" s="21">
        <v>57600</v>
      </c>
      <c r="CJ14" s="22">
        <v>284789564.23000062</v>
      </c>
      <c r="CK14" s="21">
        <v>1303387.609999954</v>
      </c>
      <c r="CL14" s="21">
        <v>0</v>
      </c>
      <c r="CM14" s="22">
        <v>275794646.79000068</v>
      </c>
      <c r="CN14" s="21">
        <v>182560958.75999999</v>
      </c>
      <c r="CO14" s="21">
        <v>93233688.030000687</v>
      </c>
      <c r="CP14" s="22">
        <v>7691529.830000001</v>
      </c>
      <c r="CQ14" s="21">
        <v>1710977.2600000009</v>
      </c>
      <c r="CR14" s="21">
        <v>5980552.5700000003</v>
      </c>
      <c r="CS14" s="21">
        <v>821781.83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2089115377.0800047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3406086.1059191003</v>
      </c>
      <c r="AA15" s="21">
        <v>0</v>
      </c>
      <c r="AB15" s="21">
        <v>0</v>
      </c>
      <c r="AC15" s="21">
        <v>0</v>
      </c>
      <c r="AD15" s="21">
        <v>3596063.4772106046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41814345.198192187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1355122.603639937</v>
      </c>
      <c r="BM15" s="21">
        <v>440492</v>
      </c>
      <c r="BN15" s="21">
        <v>613398.43680201098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51225507.821763843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200359.12</v>
      </c>
      <c r="BJ16" s="21">
        <v>687192.46944200038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887551.58944200038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75938.75</v>
      </c>
      <c r="E17" s="21">
        <v>14094.55</v>
      </c>
      <c r="F17" s="21">
        <v>22921.83</v>
      </c>
      <c r="G17" s="21">
        <v>38922.370000000003</v>
      </c>
      <c r="H17" s="21">
        <v>164808.1</v>
      </c>
      <c r="I17" s="21">
        <v>6088.38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38095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4316</v>
      </c>
      <c r="Z17" s="21">
        <v>4399.41</v>
      </c>
      <c r="AA17" s="21">
        <v>0</v>
      </c>
      <c r="AB17" s="21">
        <v>0</v>
      </c>
      <c r="AC17" s="21">
        <v>1044.0899999999999</v>
      </c>
      <c r="AD17" s="21">
        <v>980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1078.8499999999999</v>
      </c>
      <c r="AQ17" s="21">
        <v>0</v>
      </c>
      <c r="AR17" s="21">
        <v>0</v>
      </c>
      <c r="AS17" s="21">
        <v>0</v>
      </c>
      <c r="AT17" s="21">
        <v>4824124.09</v>
      </c>
      <c r="AU17" s="21">
        <v>1634.98</v>
      </c>
      <c r="AV17" s="21">
        <v>1619.89</v>
      </c>
      <c r="AW17" s="21">
        <v>0</v>
      </c>
      <c r="AX17" s="21">
        <v>1634.98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144894.92000000001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47404.04</v>
      </c>
      <c r="BO17" s="21">
        <v>0</v>
      </c>
      <c r="BP17" s="21">
        <v>52540.13</v>
      </c>
      <c r="BQ17" s="21">
        <v>0</v>
      </c>
      <c r="BR17" s="21">
        <v>0</v>
      </c>
      <c r="BS17" s="21">
        <v>99078.79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717.21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5470397.6100000003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0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4368982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4368982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2944700959.4000001</v>
      </c>
      <c r="E20" s="21">
        <v>1514484950.3800001</v>
      </c>
      <c r="F20" s="21">
        <v>957573893.34000003</v>
      </c>
      <c r="G20" s="21">
        <v>472642115.68000001</v>
      </c>
      <c r="H20" s="21">
        <v>0</v>
      </c>
      <c r="I20" s="21">
        <v>379611733.40000004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32132385.949999999</v>
      </c>
      <c r="P20" s="21">
        <v>269987.65999999997</v>
      </c>
      <c r="Q20" s="21">
        <v>36558097.680000007</v>
      </c>
      <c r="R20" s="21">
        <v>0</v>
      </c>
      <c r="S20" s="21">
        <v>0</v>
      </c>
      <c r="T20" s="21">
        <v>432226369.44999999</v>
      </c>
      <c r="U20" s="21">
        <v>599549.76</v>
      </c>
      <c r="V20" s="21">
        <v>177764706.27000001</v>
      </c>
      <c r="W20" s="21">
        <v>960704004.95000005</v>
      </c>
      <c r="X20" s="21">
        <v>174138.19</v>
      </c>
      <c r="Y20" s="21">
        <v>118874288.06</v>
      </c>
      <c r="Z20" s="21">
        <v>96361705.570000023</v>
      </c>
      <c r="AA20" s="21">
        <v>0</v>
      </c>
      <c r="AB20" s="21">
        <v>114286</v>
      </c>
      <c r="AC20" s="21">
        <v>67829072.219999999</v>
      </c>
      <c r="AD20" s="21">
        <v>622817722.8900001</v>
      </c>
      <c r="AE20" s="21">
        <v>0</v>
      </c>
      <c r="AF20" s="21">
        <v>2051996.48</v>
      </c>
      <c r="AG20" s="21">
        <v>3623241.52</v>
      </c>
      <c r="AH20" s="21">
        <v>981612.53</v>
      </c>
      <c r="AI20" s="21">
        <v>144912.43</v>
      </c>
      <c r="AJ20" s="21">
        <v>113697.34</v>
      </c>
      <c r="AK20" s="21">
        <v>0</v>
      </c>
      <c r="AL20" s="21">
        <v>0</v>
      </c>
      <c r="AM20" s="21">
        <v>18746016.640000001</v>
      </c>
      <c r="AN20" s="21">
        <v>111176</v>
      </c>
      <c r="AO20" s="21">
        <v>0</v>
      </c>
      <c r="AP20" s="21">
        <v>10592355.52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413970631.01000005</v>
      </c>
      <c r="BE20" s="21">
        <v>0</v>
      </c>
      <c r="BF20" s="21">
        <v>0</v>
      </c>
      <c r="BG20" s="21">
        <v>0</v>
      </c>
      <c r="BH20" s="21">
        <v>0</v>
      </c>
      <c r="BI20" s="21">
        <v>1744061.5</v>
      </c>
      <c r="BJ20" s="21">
        <v>0</v>
      </c>
      <c r="BK20" s="21">
        <v>0</v>
      </c>
      <c r="BL20" s="21">
        <v>0</v>
      </c>
      <c r="BM20" s="21">
        <v>1904530.64</v>
      </c>
      <c r="BN20" s="21">
        <v>64246185.639999993</v>
      </c>
      <c r="BO20" s="21">
        <v>0</v>
      </c>
      <c r="BP20" s="21">
        <v>67957956.019999996</v>
      </c>
      <c r="BQ20" s="21">
        <v>2946541.38</v>
      </c>
      <c r="BR20" s="21">
        <v>35551460</v>
      </c>
      <c r="BS20" s="21">
        <v>102215875.36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849080.63</v>
      </c>
      <c r="CB20" s="21">
        <v>468053426.06</v>
      </c>
      <c r="CC20" s="21">
        <v>0</v>
      </c>
      <c r="CD20" s="21">
        <v>13117875.65</v>
      </c>
      <c r="CE20" s="21">
        <v>0</v>
      </c>
      <c r="CF20" s="21">
        <v>0</v>
      </c>
      <c r="CG20" s="21">
        <v>10588058.539999999</v>
      </c>
      <c r="CH20" s="21">
        <v>12396.51</v>
      </c>
      <c r="CI20" s="21">
        <v>908294.83000000007</v>
      </c>
      <c r="CJ20" s="22">
        <v>2008319602.8600001</v>
      </c>
      <c r="CK20" s="21">
        <v>46686494.800000004</v>
      </c>
      <c r="CL20" s="21">
        <v>0</v>
      </c>
      <c r="CM20" s="22">
        <v>881889809.41000009</v>
      </c>
      <c r="CN20" s="21">
        <v>770842472.05000007</v>
      </c>
      <c r="CO20" s="21">
        <v>111047337.35999998</v>
      </c>
      <c r="CP20" s="22">
        <v>1079743298.6500001</v>
      </c>
      <c r="CQ20" s="21">
        <v>33304064.960000001</v>
      </c>
      <c r="CR20" s="21">
        <v>1046439233.6900001</v>
      </c>
      <c r="CS20" s="21">
        <v>31073348.140000001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9130563340.6800022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0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5625522738.3699999</v>
      </c>
      <c r="E22" s="21">
        <v>3301115446.8099999</v>
      </c>
      <c r="F22" s="21">
        <v>1878595388.1500001</v>
      </c>
      <c r="G22" s="21">
        <v>445811903.41000003</v>
      </c>
      <c r="H22" s="21">
        <v>10929544.35</v>
      </c>
      <c r="I22" s="21">
        <v>1543730203.98</v>
      </c>
      <c r="J22" s="21">
        <v>23784.9</v>
      </c>
      <c r="K22" s="21">
        <v>354600</v>
      </c>
      <c r="L22" s="21">
        <v>0</v>
      </c>
      <c r="M22" s="21">
        <v>0</v>
      </c>
      <c r="N22" s="21">
        <v>9048578.0500000007</v>
      </c>
      <c r="O22" s="21">
        <v>63359482.609999999</v>
      </c>
      <c r="P22" s="21">
        <v>0</v>
      </c>
      <c r="Q22" s="21">
        <v>150377893.97999999</v>
      </c>
      <c r="R22" s="21">
        <v>0</v>
      </c>
      <c r="S22" s="21">
        <v>0</v>
      </c>
      <c r="T22" s="21">
        <v>810379871.40999997</v>
      </c>
      <c r="U22" s="21">
        <v>2062738.22</v>
      </c>
      <c r="V22" s="21">
        <v>70380247.569999993</v>
      </c>
      <c r="W22" s="21">
        <v>2564049532.1900001</v>
      </c>
      <c r="X22" s="21">
        <v>236075.5</v>
      </c>
      <c r="Y22" s="21">
        <v>94791893.069999993</v>
      </c>
      <c r="Z22" s="21">
        <v>123604124.19</v>
      </c>
      <c r="AA22" s="21">
        <v>0</v>
      </c>
      <c r="AB22" s="21">
        <v>0</v>
      </c>
      <c r="AC22" s="21">
        <v>2361814.38</v>
      </c>
      <c r="AD22" s="21">
        <v>258140196.63999999</v>
      </c>
      <c r="AE22" s="21">
        <v>0</v>
      </c>
      <c r="AF22" s="21">
        <v>1369939.72</v>
      </c>
      <c r="AG22" s="21">
        <v>604227731.41999996</v>
      </c>
      <c r="AH22" s="21">
        <v>787219931.66999996</v>
      </c>
      <c r="AI22" s="21">
        <v>4577931.29</v>
      </c>
      <c r="AJ22" s="21">
        <v>12441154.77</v>
      </c>
      <c r="AK22" s="21">
        <v>135189.34</v>
      </c>
      <c r="AL22" s="21">
        <v>0</v>
      </c>
      <c r="AM22" s="21">
        <v>66008961.899999999</v>
      </c>
      <c r="AN22" s="21">
        <v>155380.95000000001</v>
      </c>
      <c r="AO22" s="21">
        <v>0</v>
      </c>
      <c r="AP22" s="21">
        <v>10922708.15</v>
      </c>
      <c r="AQ22" s="21">
        <v>0</v>
      </c>
      <c r="AR22" s="21">
        <v>0</v>
      </c>
      <c r="AS22" s="21">
        <v>0</v>
      </c>
      <c r="AT22" s="21">
        <v>4319189164.0200005</v>
      </c>
      <c r="AU22" s="21">
        <v>671892398.48000002</v>
      </c>
      <c r="AV22" s="21">
        <v>8.3699999999999992</v>
      </c>
      <c r="AW22" s="21">
        <v>0</v>
      </c>
      <c r="AX22" s="21">
        <v>14178.01</v>
      </c>
      <c r="AY22" s="21">
        <v>0</v>
      </c>
      <c r="AZ22" s="21">
        <v>0</v>
      </c>
      <c r="BA22" s="21">
        <v>0</v>
      </c>
      <c r="BB22" s="21">
        <v>0</v>
      </c>
      <c r="BC22" s="21">
        <v>5204571.7699999996</v>
      </c>
      <c r="BD22" s="21">
        <v>3041038747.1700001</v>
      </c>
      <c r="BE22" s="21">
        <v>0</v>
      </c>
      <c r="BF22" s="21">
        <v>0</v>
      </c>
      <c r="BG22" s="21">
        <v>0</v>
      </c>
      <c r="BH22" s="21">
        <v>1530038.7</v>
      </c>
      <c r="BI22" s="21">
        <v>8687729.0700000003</v>
      </c>
      <c r="BJ22" s="21">
        <v>0</v>
      </c>
      <c r="BK22" s="21">
        <v>0</v>
      </c>
      <c r="BL22" s="21">
        <v>14603567.68</v>
      </c>
      <c r="BM22" s="21">
        <v>0</v>
      </c>
      <c r="BN22" s="21">
        <v>34789064.450000003</v>
      </c>
      <c r="BO22" s="21">
        <v>0</v>
      </c>
      <c r="BP22" s="21">
        <v>224512333.28</v>
      </c>
      <c r="BQ22" s="21">
        <v>25206935.59</v>
      </c>
      <c r="BR22" s="21">
        <v>264540771.96000001</v>
      </c>
      <c r="BS22" s="21">
        <v>454648847.98000002</v>
      </c>
      <c r="BT22" s="21">
        <v>0</v>
      </c>
      <c r="BU22" s="21">
        <v>0</v>
      </c>
      <c r="BV22" s="21">
        <v>0</v>
      </c>
      <c r="BW22" s="21">
        <v>0</v>
      </c>
      <c r="BX22" s="21">
        <v>90852287.329999998</v>
      </c>
      <c r="BY22" s="21">
        <v>0</v>
      </c>
      <c r="BZ22" s="21">
        <v>0</v>
      </c>
      <c r="CA22" s="21">
        <v>712883804.66999996</v>
      </c>
      <c r="CB22" s="21">
        <v>11716486263.280001</v>
      </c>
      <c r="CC22" s="21">
        <v>84811337.650000006</v>
      </c>
      <c r="CD22" s="21">
        <v>7198525145.75</v>
      </c>
      <c r="CE22" s="21">
        <v>6184867.4000000004</v>
      </c>
      <c r="CF22" s="21">
        <v>0</v>
      </c>
      <c r="CG22" s="21">
        <v>78808566.180000007</v>
      </c>
      <c r="CH22" s="21">
        <v>1348828336.47</v>
      </c>
      <c r="CI22" s="21">
        <v>2352088.85</v>
      </c>
      <c r="CJ22" s="22">
        <v>1146678166.8500001</v>
      </c>
      <c r="CK22" s="21">
        <v>6762126.9400000004</v>
      </c>
      <c r="CL22" s="21">
        <v>3720</v>
      </c>
      <c r="CM22" s="22">
        <v>915037572.00999999</v>
      </c>
      <c r="CN22" s="21">
        <v>247158272.96000001</v>
      </c>
      <c r="CO22" s="21">
        <v>667879299.04999995</v>
      </c>
      <c r="CP22" s="22">
        <v>224874747.90000001</v>
      </c>
      <c r="CQ22" s="21">
        <v>9600010.1600000001</v>
      </c>
      <c r="CR22" s="21">
        <v>215274737.74000001</v>
      </c>
      <c r="CS22" s="21">
        <v>39026416.409999996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44307707885.989998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67839225.210000008</v>
      </c>
      <c r="E23" s="21">
        <v>1560784.5699999998</v>
      </c>
      <c r="F23" s="21">
        <v>54609261.260000013</v>
      </c>
      <c r="G23" s="21">
        <v>11669179.380000001</v>
      </c>
      <c r="H23" s="21">
        <v>1172.23</v>
      </c>
      <c r="I23" s="21">
        <v>1666154.5</v>
      </c>
      <c r="J23" s="21">
        <v>0</v>
      </c>
      <c r="K23" s="21">
        <v>421110</v>
      </c>
      <c r="L23" s="21">
        <v>0</v>
      </c>
      <c r="M23" s="21">
        <v>0</v>
      </c>
      <c r="N23" s="21">
        <v>0</v>
      </c>
      <c r="O23" s="21">
        <v>49945421.25</v>
      </c>
      <c r="P23" s="21">
        <v>0</v>
      </c>
      <c r="Q23" s="21">
        <v>1682964.7800000003</v>
      </c>
      <c r="R23" s="21">
        <v>0</v>
      </c>
      <c r="S23" s="21">
        <v>0</v>
      </c>
      <c r="T23" s="21">
        <v>14518687.920000004</v>
      </c>
      <c r="U23" s="21">
        <v>0</v>
      </c>
      <c r="V23" s="21">
        <v>5611138.5500000007</v>
      </c>
      <c r="W23" s="21">
        <v>16047192.570000004</v>
      </c>
      <c r="X23" s="21">
        <v>0</v>
      </c>
      <c r="Y23" s="21">
        <v>20838114.690000005</v>
      </c>
      <c r="Z23" s="21">
        <v>14325070.2900001</v>
      </c>
      <c r="AA23" s="21">
        <v>0</v>
      </c>
      <c r="AB23" s="21">
        <v>0</v>
      </c>
      <c r="AC23" s="21">
        <v>12162.960000000001</v>
      </c>
      <c r="AD23" s="21">
        <v>2034788.9999999993</v>
      </c>
      <c r="AE23" s="21">
        <v>0</v>
      </c>
      <c r="AF23" s="21">
        <v>1709731.7000000002</v>
      </c>
      <c r="AG23" s="21">
        <v>0</v>
      </c>
      <c r="AH23" s="21">
        <v>0</v>
      </c>
      <c r="AI23" s="21">
        <v>0</v>
      </c>
      <c r="AJ23" s="21">
        <v>0</v>
      </c>
      <c r="AK23" s="21">
        <v>47096.54</v>
      </c>
      <c r="AL23" s="21">
        <v>0</v>
      </c>
      <c r="AM23" s="21">
        <v>213400</v>
      </c>
      <c r="AN23" s="21">
        <v>0</v>
      </c>
      <c r="AO23" s="21">
        <v>0</v>
      </c>
      <c r="AP23" s="21">
        <v>2352834.92</v>
      </c>
      <c r="AQ23" s="21">
        <v>0</v>
      </c>
      <c r="AR23" s="21">
        <v>0</v>
      </c>
      <c r="AS23" s="21">
        <v>0</v>
      </c>
      <c r="AT23" s="21">
        <v>1977075.9200000002</v>
      </c>
      <c r="AU23" s="21">
        <v>7588.08</v>
      </c>
      <c r="AV23" s="21">
        <v>74457.95</v>
      </c>
      <c r="AW23" s="21">
        <v>0</v>
      </c>
      <c r="AX23" s="21">
        <v>6995.79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12091524.290000005</v>
      </c>
      <c r="BE23" s="21">
        <v>-657.54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9882640.4900000021</v>
      </c>
      <c r="BO23" s="21">
        <v>0</v>
      </c>
      <c r="BP23" s="21">
        <v>4036852.52</v>
      </c>
      <c r="BQ23" s="21">
        <v>-107640.99</v>
      </c>
      <c r="BR23" s="21">
        <v>2795329.43</v>
      </c>
      <c r="BS23" s="21">
        <v>15977136.040000001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208100</v>
      </c>
      <c r="CK23" s="21">
        <v>0</v>
      </c>
      <c r="CL23" s="21">
        <v>0</v>
      </c>
      <c r="CM23" s="22">
        <v>208100</v>
      </c>
      <c r="CN23" s="21">
        <v>0</v>
      </c>
      <c r="CO23" s="21">
        <v>208100</v>
      </c>
      <c r="CP23" s="22">
        <v>0</v>
      </c>
      <c r="CQ23" s="21">
        <v>0</v>
      </c>
      <c r="CR23" s="21">
        <v>0</v>
      </c>
      <c r="CS23" s="21">
        <v>22638.09</v>
      </c>
      <c r="CT23" s="21">
        <v>1742794.91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247981102.09000009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229364318.84999982</v>
      </c>
      <c r="E24" s="21">
        <v>16597924.8199999</v>
      </c>
      <c r="F24" s="21">
        <v>177493152.78</v>
      </c>
      <c r="G24" s="21">
        <v>35273241.249999903</v>
      </c>
      <c r="H24" s="21">
        <v>4884805.75</v>
      </c>
      <c r="I24" s="21">
        <v>59924836.179999903</v>
      </c>
      <c r="J24" s="21">
        <v>0</v>
      </c>
      <c r="K24" s="21">
        <v>0</v>
      </c>
      <c r="L24" s="21">
        <v>0</v>
      </c>
      <c r="M24" s="21">
        <v>0</v>
      </c>
      <c r="N24" s="21">
        <v>1638202.71</v>
      </c>
      <c r="O24" s="21">
        <v>3611608.68</v>
      </c>
      <c r="P24" s="21">
        <v>0</v>
      </c>
      <c r="Q24" s="21">
        <v>2774101.6</v>
      </c>
      <c r="R24" s="21">
        <v>0</v>
      </c>
      <c r="S24" s="21">
        <v>0</v>
      </c>
      <c r="T24" s="21">
        <v>71750701.360001296</v>
      </c>
      <c r="U24" s="21">
        <v>36229.53</v>
      </c>
      <c r="V24" s="21">
        <v>44787181.190000303</v>
      </c>
      <c r="W24" s="21">
        <v>87172158.700000405</v>
      </c>
      <c r="X24" s="21">
        <v>0</v>
      </c>
      <c r="Y24" s="21">
        <v>2794614.63</v>
      </c>
      <c r="Z24" s="21">
        <v>15945540.010000899</v>
      </c>
      <c r="AA24" s="21">
        <v>0</v>
      </c>
      <c r="AB24" s="21">
        <v>0</v>
      </c>
      <c r="AC24" s="21">
        <v>487017.870000066</v>
      </c>
      <c r="AD24" s="21">
        <v>5245330.4899999797</v>
      </c>
      <c r="AE24" s="21">
        <v>0</v>
      </c>
      <c r="AF24" s="21">
        <v>64178.559999999998</v>
      </c>
      <c r="AG24" s="21">
        <v>0</v>
      </c>
      <c r="AH24" s="21">
        <v>0</v>
      </c>
      <c r="AI24" s="21">
        <v>0</v>
      </c>
      <c r="AJ24" s="21">
        <v>43811.86</v>
      </c>
      <c r="AK24" s="21">
        <v>0</v>
      </c>
      <c r="AL24" s="21">
        <v>0</v>
      </c>
      <c r="AM24" s="21">
        <v>8492531.9600000102</v>
      </c>
      <c r="AN24" s="21">
        <v>0</v>
      </c>
      <c r="AO24" s="21">
        <v>0</v>
      </c>
      <c r="AP24" s="21">
        <v>49215.16</v>
      </c>
      <c r="AQ24" s="21">
        <v>0</v>
      </c>
      <c r="AR24" s="21">
        <v>0</v>
      </c>
      <c r="AS24" s="21">
        <v>0</v>
      </c>
      <c r="AT24" s="21">
        <v>272447250.46000099</v>
      </c>
      <c r="AU24" s="21">
        <v>1859926.21</v>
      </c>
      <c r="AV24" s="21">
        <v>420238.55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183964647.47000501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4796383.1000001198</v>
      </c>
      <c r="BO24" s="21">
        <v>0</v>
      </c>
      <c r="BP24" s="21">
        <v>197608991.890001</v>
      </c>
      <c r="BQ24" s="21">
        <v>0</v>
      </c>
      <c r="BR24" s="21">
        <v>30578306.899999999</v>
      </c>
      <c r="BS24" s="21">
        <v>17212436.500001699</v>
      </c>
      <c r="BT24" s="21">
        <v>0</v>
      </c>
      <c r="BU24" s="21">
        <v>0</v>
      </c>
      <c r="BV24" s="21">
        <v>0</v>
      </c>
      <c r="BW24" s="21">
        <v>0</v>
      </c>
      <c r="BX24" s="21">
        <v>462638.26</v>
      </c>
      <c r="BY24" s="21">
        <v>0</v>
      </c>
      <c r="BZ24" s="21">
        <v>0</v>
      </c>
      <c r="CA24" s="21">
        <v>12856043</v>
      </c>
      <c r="CB24" s="21">
        <v>104485353.15000001</v>
      </c>
      <c r="CC24" s="21">
        <v>1809837.33</v>
      </c>
      <c r="CD24" s="21">
        <v>85477627.129999906</v>
      </c>
      <c r="CE24" s="21">
        <v>0</v>
      </c>
      <c r="CF24" s="21">
        <v>0</v>
      </c>
      <c r="CG24" s="21">
        <v>16840747.710000001</v>
      </c>
      <c r="CH24" s="21">
        <v>32848353.469999999</v>
      </c>
      <c r="CI24" s="21">
        <v>19892</v>
      </c>
      <c r="CJ24" s="22">
        <v>333500</v>
      </c>
      <c r="CK24" s="21">
        <v>333500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57263.81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1503145822.0300114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33154.339999999997</v>
      </c>
      <c r="E25" s="21">
        <v>33154.339999999997</v>
      </c>
      <c r="F25" s="21">
        <v>0</v>
      </c>
      <c r="G25" s="21">
        <v>0</v>
      </c>
      <c r="H25" s="21">
        <v>0</v>
      </c>
      <c r="I25" s="21">
        <v>366434.2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275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-642.74</v>
      </c>
      <c r="W25" s="21">
        <v>-6381.1</v>
      </c>
      <c r="X25" s="21">
        <v>0</v>
      </c>
      <c r="Y25" s="21">
        <v>0</v>
      </c>
      <c r="Z25" s="21">
        <v>35.340000000000003</v>
      </c>
      <c r="AA25" s="21">
        <v>0</v>
      </c>
      <c r="AB25" s="21">
        <v>0</v>
      </c>
      <c r="AC25" s="21">
        <v>1030.1400000000001</v>
      </c>
      <c r="AD25" s="21">
        <v>42.3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0.18</v>
      </c>
      <c r="AQ25" s="21">
        <v>0</v>
      </c>
      <c r="AR25" s="21">
        <v>0</v>
      </c>
      <c r="AS25" s="21">
        <v>0</v>
      </c>
      <c r="AT25" s="21">
        <v>546209.92000000004</v>
      </c>
      <c r="AU25" s="21">
        <v>556.92999999999995</v>
      </c>
      <c r="AV25" s="21">
        <v>2362.1999999999998</v>
      </c>
      <c r="AW25" s="21">
        <v>0</v>
      </c>
      <c r="AX25" s="21">
        <v>113.3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2356.4899999999998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20.82</v>
      </c>
      <c r="BO25" s="21">
        <v>0</v>
      </c>
      <c r="BP25" s="21">
        <v>1367.85</v>
      </c>
      <c r="BQ25" s="21">
        <v>0</v>
      </c>
      <c r="BR25" s="21">
        <v>0</v>
      </c>
      <c r="BS25" s="21">
        <v>4545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1806.95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953287.12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1305018.7772525307</v>
      </c>
      <c r="E26" s="21">
        <v>168723.30189189978</v>
      </c>
      <c r="F26" s="21">
        <v>1136295.475360631</v>
      </c>
      <c r="G26" s="21">
        <v>0</v>
      </c>
      <c r="H26" s="21">
        <v>0</v>
      </c>
      <c r="I26" s="21">
        <v>22242.280092000001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146102.59927499999</v>
      </c>
      <c r="P26" s="21">
        <v>0</v>
      </c>
      <c r="Q26" s="21">
        <v>0</v>
      </c>
      <c r="R26" s="21">
        <v>0</v>
      </c>
      <c r="S26" s="21">
        <v>0</v>
      </c>
      <c r="T26" s="21">
        <v>30512.900420000005</v>
      </c>
      <c r="U26" s="21">
        <v>0</v>
      </c>
      <c r="V26" s="21">
        <v>27816.0100026</v>
      </c>
      <c r="W26" s="21">
        <v>372060.802217349</v>
      </c>
      <c r="X26" s="21">
        <v>0</v>
      </c>
      <c r="Y26" s="21">
        <v>284419.96701000002</v>
      </c>
      <c r="Z26" s="21">
        <v>9651.430527299779</v>
      </c>
      <c r="AA26" s="21">
        <v>0</v>
      </c>
      <c r="AB26" s="21">
        <v>0</v>
      </c>
      <c r="AC26" s="21">
        <v>3176.5670579299999</v>
      </c>
      <c r="AD26" s="21">
        <v>1860.80080679956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1247.4200067199999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164.80000279999999</v>
      </c>
      <c r="BO26" s="21">
        <v>0</v>
      </c>
      <c r="BP26" s="21">
        <v>184497.8561</v>
      </c>
      <c r="BQ26" s="21">
        <v>0</v>
      </c>
      <c r="BR26" s="21">
        <v>3042824.4480620939</v>
      </c>
      <c r="BS26" s="21">
        <v>700966.86262130004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894486.78</v>
      </c>
      <c r="CK26" s="21">
        <v>0</v>
      </c>
      <c r="CL26" s="21">
        <v>6698.25</v>
      </c>
      <c r="CM26" s="22">
        <v>148114.05000000002</v>
      </c>
      <c r="CN26" s="21">
        <v>0</v>
      </c>
      <c r="CO26" s="21">
        <v>148114.05000000002</v>
      </c>
      <c r="CP26" s="22">
        <v>739674.48</v>
      </c>
      <c r="CQ26" s="21">
        <v>564032.9</v>
      </c>
      <c r="CR26" s="21">
        <v>175641.58</v>
      </c>
      <c r="CS26" s="21">
        <v>3657.5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7030707.8014544193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131275551.96000001</v>
      </c>
      <c r="E27" s="21">
        <v>38225001.700000003</v>
      </c>
      <c r="F27" s="21">
        <v>53525859.939999998</v>
      </c>
      <c r="G27" s="21">
        <v>39524690.32</v>
      </c>
      <c r="H27" s="21">
        <v>4292232.45</v>
      </c>
      <c r="I27" s="21">
        <v>107770290.06</v>
      </c>
      <c r="J27" s="21">
        <v>0</v>
      </c>
      <c r="K27" s="21">
        <v>458759.65</v>
      </c>
      <c r="L27" s="21">
        <v>0</v>
      </c>
      <c r="M27" s="21">
        <v>0</v>
      </c>
      <c r="N27" s="21">
        <v>0</v>
      </c>
      <c r="O27" s="21">
        <v>9817198.8900000006</v>
      </c>
      <c r="P27" s="21">
        <v>0</v>
      </c>
      <c r="Q27" s="21">
        <v>0</v>
      </c>
      <c r="R27" s="21">
        <v>0</v>
      </c>
      <c r="S27" s="21">
        <v>0</v>
      </c>
      <c r="T27" s="21">
        <v>120605104.7</v>
      </c>
      <c r="U27" s="21">
        <v>0</v>
      </c>
      <c r="V27" s="21">
        <v>38414323.920000002</v>
      </c>
      <c r="W27" s="21">
        <v>574657199.23000002</v>
      </c>
      <c r="X27" s="21">
        <v>0</v>
      </c>
      <c r="Y27" s="21">
        <v>112159611.18000001</v>
      </c>
      <c r="Z27" s="21">
        <v>117946076.98999999</v>
      </c>
      <c r="AA27" s="21">
        <v>0</v>
      </c>
      <c r="AB27" s="21">
        <v>0</v>
      </c>
      <c r="AC27" s="21">
        <v>2550796.58</v>
      </c>
      <c r="AD27" s="21">
        <v>26754858.850000001</v>
      </c>
      <c r="AE27" s="21">
        <v>0</v>
      </c>
      <c r="AF27" s="21">
        <v>34675.199999999997</v>
      </c>
      <c r="AG27" s="21">
        <v>0</v>
      </c>
      <c r="AH27" s="21">
        <v>0</v>
      </c>
      <c r="AI27" s="21">
        <v>0</v>
      </c>
      <c r="AJ27" s="21">
        <v>0</v>
      </c>
      <c r="AK27" s="21">
        <v>38045.269999999997</v>
      </c>
      <c r="AL27" s="21">
        <v>0</v>
      </c>
      <c r="AM27" s="21">
        <v>21187183.890000001</v>
      </c>
      <c r="AN27" s="21">
        <v>0</v>
      </c>
      <c r="AO27" s="21">
        <v>0</v>
      </c>
      <c r="AP27" s="21">
        <v>58946673.229999997</v>
      </c>
      <c r="AQ27" s="21">
        <v>0</v>
      </c>
      <c r="AR27" s="21">
        <v>0</v>
      </c>
      <c r="AS27" s="21">
        <v>0</v>
      </c>
      <c r="AT27" s="21">
        <v>420506261.73000002</v>
      </c>
      <c r="AU27" s="21">
        <v>6118153.0499999998</v>
      </c>
      <c r="AV27" s="21">
        <v>1472909.33</v>
      </c>
      <c r="AW27" s="21">
        <v>0</v>
      </c>
      <c r="AX27" s="21">
        <v>1552210.29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465433185.88999999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1630943.02</v>
      </c>
      <c r="BN27" s="21">
        <v>35729002.890000001</v>
      </c>
      <c r="BO27" s="21">
        <v>0</v>
      </c>
      <c r="BP27" s="21">
        <v>397107127.44</v>
      </c>
      <c r="BQ27" s="21">
        <v>674108.08</v>
      </c>
      <c r="BR27" s="21">
        <v>43985394.689999998</v>
      </c>
      <c r="BS27" s="21">
        <v>328184409.41000003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624291.39</v>
      </c>
      <c r="CB27" s="21">
        <v>43999272.609999999</v>
      </c>
      <c r="CC27" s="21">
        <v>0</v>
      </c>
      <c r="CD27" s="21">
        <v>2225698.4900000002</v>
      </c>
      <c r="CE27" s="21">
        <v>0</v>
      </c>
      <c r="CF27" s="21">
        <v>0</v>
      </c>
      <c r="CG27" s="21">
        <v>0</v>
      </c>
      <c r="CH27" s="21">
        <v>230364</v>
      </c>
      <c r="CI27" s="21">
        <v>1094555.46</v>
      </c>
      <c r="CJ27" s="22">
        <v>66596379.240000002</v>
      </c>
      <c r="CK27" s="21">
        <v>431577.56</v>
      </c>
      <c r="CL27" s="21">
        <v>0</v>
      </c>
      <c r="CM27" s="22">
        <v>59916044.740000002</v>
      </c>
      <c r="CN27" s="21">
        <v>0</v>
      </c>
      <c r="CO27" s="21">
        <v>59916044.740000002</v>
      </c>
      <c r="CP27" s="22">
        <v>6248756.9400000004</v>
      </c>
      <c r="CQ27" s="21">
        <v>0</v>
      </c>
      <c r="CR27" s="21">
        <v>6248756.9400000004</v>
      </c>
      <c r="CS27" s="21">
        <v>1302309.5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3145375158.559999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21">
        <v>0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0</v>
      </c>
      <c r="BR28" s="21">
        <v>0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0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10926089.538293438</v>
      </c>
      <c r="E30" s="21">
        <v>4063440.2400000375</v>
      </c>
      <c r="F30" s="21">
        <v>3543061.0582933631</v>
      </c>
      <c r="G30" s="21">
        <v>3319588.2400000375</v>
      </c>
      <c r="H30" s="21">
        <v>1052912.5599999998</v>
      </c>
      <c r="I30" s="21">
        <v>5935542.2499999925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355474.63</v>
      </c>
      <c r="P30" s="21">
        <v>0</v>
      </c>
      <c r="Q30" s="21">
        <v>160928.47999999998</v>
      </c>
      <c r="R30" s="21">
        <v>0</v>
      </c>
      <c r="S30" s="21">
        <v>0</v>
      </c>
      <c r="T30" s="21">
        <v>10239275.019999981</v>
      </c>
      <c r="U30" s="21">
        <v>0</v>
      </c>
      <c r="V30" s="21">
        <v>1002356.1199999993</v>
      </c>
      <c r="W30" s="21">
        <v>13588650.910000011</v>
      </c>
      <c r="X30" s="21">
        <v>0</v>
      </c>
      <c r="Y30" s="21">
        <v>4266131.070000031</v>
      </c>
      <c r="Z30" s="21">
        <v>11433767.33999986</v>
      </c>
      <c r="AA30" s="21">
        <v>0</v>
      </c>
      <c r="AB30" s="21">
        <v>0</v>
      </c>
      <c r="AC30" s="21">
        <v>553250.65000000072</v>
      </c>
      <c r="AD30" s="21">
        <v>2724892.1599997999</v>
      </c>
      <c r="AE30" s="21">
        <v>0</v>
      </c>
      <c r="AF30" s="21">
        <v>33000</v>
      </c>
      <c r="AG30" s="21">
        <v>0</v>
      </c>
      <c r="AH30" s="21">
        <v>0</v>
      </c>
      <c r="AI30" s="21">
        <v>0</v>
      </c>
      <c r="AJ30" s="21">
        <v>0</v>
      </c>
      <c r="AK30" s="21">
        <v>6442.48</v>
      </c>
      <c r="AL30" s="21">
        <v>0</v>
      </c>
      <c r="AM30" s="21">
        <v>0</v>
      </c>
      <c r="AN30" s="21">
        <v>0</v>
      </c>
      <c r="AO30" s="21">
        <v>0</v>
      </c>
      <c r="AP30" s="21">
        <v>6187796.4999995111</v>
      </c>
      <c r="AQ30" s="21">
        <v>0</v>
      </c>
      <c r="AR30" s="21">
        <v>0</v>
      </c>
      <c r="AS30" s="21">
        <v>0</v>
      </c>
      <c r="AT30" s="21">
        <v>33262804.769999973</v>
      </c>
      <c r="AU30" s="21">
        <v>1457710.5899999936</v>
      </c>
      <c r="AV30" s="21">
        <v>2489412.919999986</v>
      </c>
      <c r="AW30" s="21">
        <v>0</v>
      </c>
      <c r="AX30" s="21">
        <v>1085463.6599999999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122274488.87999836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7747191.4800001588</v>
      </c>
      <c r="BO30" s="21">
        <v>0</v>
      </c>
      <c r="BP30" s="21">
        <v>2259814.0500000003</v>
      </c>
      <c r="BQ30" s="21">
        <v>1944.98</v>
      </c>
      <c r="BR30" s="21">
        <v>5485525.8200000022</v>
      </c>
      <c r="BS30" s="21">
        <v>4432065.419999958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79244667.480000243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157482532.63000003</v>
      </c>
      <c r="CK30" s="21">
        <v>0</v>
      </c>
      <c r="CL30" s="21">
        <v>0</v>
      </c>
      <c r="CM30" s="22">
        <v>1333753.3800000004</v>
      </c>
      <c r="CN30" s="21">
        <v>1333753.3800000004</v>
      </c>
      <c r="CO30" s="21">
        <v>0</v>
      </c>
      <c r="CP30" s="22">
        <v>156148779.25000003</v>
      </c>
      <c r="CQ30" s="21">
        <v>0</v>
      </c>
      <c r="CR30" s="21">
        <v>156148779.25000003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485690132.38829136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41161369.445922002</v>
      </c>
      <c r="E31" s="21">
        <v>14474528.299322</v>
      </c>
      <c r="F31" s="21">
        <v>18458530.543558002</v>
      </c>
      <c r="G31" s="21">
        <v>8228310.603042</v>
      </c>
      <c r="H31" s="21">
        <v>2594902.0199739998</v>
      </c>
      <c r="I31" s="21">
        <v>33012114.5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16006601.377852</v>
      </c>
      <c r="P31" s="21">
        <v>0</v>
      </c>
      <c r="Q31" s="21">
        <v>2168247.684785</v>
      </c>
      <c r="R31" s="21">
        <v>0</v>
      </c>
      <c r="S31" s="21">
        <v>0</v>
      </c>
      <c r="T31" s="21">
        <v>28152953.32</v>
      </c>
      <c r="U31" s="21">
        <v>0</v>
      </c>
      <c r="V31" s="21">
        <v>5027145.84</v>
      </c>
      <c r="W31" s="21">
        <v>27832547.440000001</v>
      </c>
      <c r="X31" s="21">
        <v>836.4</v>
      </c>
      <c r="Y31" s="21">
        <v>6628727.143933</v>
      </c>
      <c r="Z31" s="21">
        <v>62902183.949909002</v>
      </c>
      <c r="AA31" s="21">
        <v>0</v>
      </c>
      <c r="AB31" s="21">
        <v>0</v>
      </c>
      <c r="AC31" s="21">
        <v>1035067.87054</v>
      </c>
      <c r="AD31" s="21">
        <v>24722557.548783001</v>
      </c>
      <c r="AE31" s="21">
        <v>0</v>
      </c>
      <c r="AF31" s="21">
        <v>130105.460003</v>
      </c>
      <c r="AG31" s="21">
        <v>0</v>
      </c>
      <c r="AH31" s="21">
        <v>0</v>
      </c>
      <c r="AI31" s="21">
        <v>0</v>
      </c>
      <c r="AJ31" s="21">
        <v>116525</v>
      </c>
      <c r="AK31" s="21">
        <v>5829.7700059999997</v>
      </c>
      <c r="AL31" s="21">
        <v>0</v>
      </c>
      <c r="AM31" s="21">
        <v>0</v>
      </c>
      <c r="AN31" s="21">
        <v>0</v>
      </c>
      <c r="AO31" s="21">
        <v>0</v>
      </c>
      <c r="AP31" s="21">
        <v>62391.980147000002</v>
      </c>
      <c r="AQ31" s="21">
        <v>0</v>
      </c>
      <c r="AR31" s="21">
        <v>0</v>
      </c>
      <c r="AS31" s="21">
        <v>0</v>
      </c>
      <c r="AT31" s="21">
        <v>152331183.671177</v>
      </c>
      <c r="AU31" s="21">
        <v>4450648.9375900002</v>
      </c>
      <c r="AV31" s="21">
        <v>2960424.4576619999</v>
      </c>
      <c r="AW31" s="21">
        <v>0</v>
      </c>
      <c r="AX31" s="21">
        <v>1729095.90772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708659.61907300004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361107.92904199997</v>
      </c>
      <c r="BM31" s="21">
        <v>0</v>
      </c>
      <c r="BN31" s="21">
        <v>74377666.659145996</v>
      </c>
      <c r="BO31" s="21">
        <v>0</v>
      </c>
      <c r="BP31" s="21">
        <v>13678525.917006999</v>
      </c>
      <c r="BQ31" s="21">
        <v>8117983.4203869998</v>
      </c>
      <c r="BR31" s="21">
        <v>1453989.212264</v>
      </c>
      <c r="BS31" s="21">
        <v>27957663.563769002</v>
      </c>
      <c r="BT31" s="21">
        <v>0</v>
      </c>
      <c r="BU31" s="21">
        <v>0</v>
      </c>
      <c r="BV31" s="21">
        <v>48277639.656635001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12901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1251838.8700000001</v>
      </c>
      <c r="CK31" s="21">
        <v>0</v>
      </c>
      <c r="CL31" s="21">
        <v>0</v>
      </c>
      <c r="CM31" s="22">
        <v>1251838.8700000001</v>
      </c>
      <c r="CN31" s="21">
        <v>8550</v>
      </c>
      <c r="CO31" s="21">
        <v>1243288.8700000001</v>
      </c>
      <c r="CP31" s="22">
        <v>0</v>
      </c>
      <c r="CQ31" s="21">
        <v>0</v>
      </c>
      <c r="CR31" s="21">
        <v>0</v>
      </c>
      <c r="CS31" s="21">
        <v>749066.32030599995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589978501.89363205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90486354.699999854</v>
      </c>
      <c r="E32" s="21">
        <v>407277.11000000016</v>
      </c>
      <c r="F32" s="21">
        <v>7409665.3899999997</v>
      </c>
      <c r="G32" s="21">
        <v>82669412.199999854</v>
      </c>
      <c r="H32" s="21">
        <v>809788.80999999994</v>
      </c>
      <c r="I32" s="21">
        <v>905157.10999999964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7768157.6499999994</v>
      </c>
      <c r="U32" s="21">
        <v>27122.9</v>
      </c>
      <c r="V32" s="21">
        <v>84702.520000000077</v>
      </c>
      <c r="W32" s="21">
        <v>737342.80999999971</v>
      </c>
      <c r="X32" s="21">
        <v>0</v>
      </c>
      <c r="Y32" s="21">
        <v>1661925.6499999997</v>
      </c>
      <c r="Z32" s="21">
        <v>3409650.05</v>
      </c>
      <c r="AA32" s="21">
        <v>24078.739999999998</v>
      </c>
      <c r="AB32" s="21">
        <v>0</v>
      </c>
      <c r="AC32" s="21">
        <v>105998.08999999991</v>
      </c>
      <c r="AD32" s="21">
        <v>433108.35999999975</v>
      </c>
      <c r="AE32" s="21">
        <v>0</v>
      </c>
      <c r="AF32" s="21">
        <v>37448</v>
      </c>
      <c r="AG32" s="21">
        <v>827094.97</v>
      </c>
      <c r="AH32" s="21">
        <v>652386</v>
      </c>
      <c r="AI32" s="21">
        <v>97857.9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32156.350000000002</v>
      </c>
      <c r="AQ32" s="21">
        <v>0</v>
      </c>
      <c r="AR32" s="21">
        <v>0</v>
      </c>
      <c r="AS32" s="21">
        <v>0</v>
      </c>
      <c r="AT32" s="21">
        <v>58714083.92999991</v>
      </c>
      <c r="AU32" s="21">
        <v>19361092.09</v>
      </c>
      <c r="AV32" s="21">
        <v>19341592.700000003</v>
      </c>
      <c r="AW32" s="21">
        <v>0</v>
      </c>
      <c r="AX32" s="21">
        <v>19353731.140000001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1011141.3300000002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42895.159999999989</v>
      </c>
      <c r="BO32" s="21">
        <v>0</v>
      </c>
      <c r="BP32" s="21">
        <v>3227016.93</v>
      </c>
      <c r="BQ32" s="21">
        <v>0</v>
      </c>
      <c r="BR32" s="21">
        <v>153136.63999999993</v>
      </c>
      <c r="BS32" s="21">
        <v>199802.60999999996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6425439.9600000102</v>
      </c>
      <c r="CK32" s="21">
        <v>3356.29</v>
      </c>
      <c r="CL32" s="21">
        <v>0</v>
      </c>
      <c r="CM32" s="22">
        <v>6422083.6700000102</v>
      </c>
      <c r="CN32" s="21">
        <v>0</v>
      </c>
      <c r="CO32" s="21">
        <v>6422083.6700000102</v>
      </c>
      <c r="CP32" s="22">
        <v>0</v>
      </c>
      <c r="CQ32" s="21">
        <v>0</v>
      </c>
      <c r="CR32" s="21">
        <v>0</v>
      </c>
      <c r="CS32" s="21">
        <v>25247.710000000003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235955510.80999982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0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3404144.9500000016</v>
      </c>
      <c r="E34" s="21">
        <v>613743.42279784195</v>
      </c>
      <c r="F34" s="21">
        <v>2790401.5272021596</v>
      </c>
      <c r="G34" s="21">
        <v>0</v>
      </c>
      <c r="H34" s="21">
        <v>46276.800000000003</v>
      </c>
      <c r="I34" s="21">
        <v>379891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776032.58000000007</v>
      </c>
      <c r="P34" s="21">
        <v>0</v>
      </c>
      <c r="Q34" s="21">
        <v>0</v>
      </c>
      <c r="R34" s="21">
        <v>0</v>
      </c>
      <c r="S34" s="21">
        <v>0</v>
      </c>
      <c r="T34" s="21">
        <v>426887.41</v>
      </c>
      <c r="U34" s="21">
        <v>0</v>
      </c>
      <c r="V34" s="21">
        <v>26869.399999999998</v>
      </c>
      <c r="W34" s="21">
        <v>2391766.4499999993</v>
      </c>
      <c r="X34" s="21">
        <v>0</v>
      </c>
      <c r="Y34" s="21">
        <v>6422.49</v>
      </c>
      <c r="Z34" s="21">
        <v>4853.9000000000005</v>
      </c>
      <c r="AA34" s="21">
        <v>0</v>
      </c>
      <c r="AB34" s="21">
        <v>0</v>
      </c>
      <c r="AC34" s="21">
        <v>44623.330000000016</v>
      </c>
      <c r="AD34" s="21">
        <v>18136.559999999994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224.28</v>
      </c>
      <c r="AQ34" s="21">
        <v>0</v>
      </c>
      <c r="AR34" s="21">
        <v>0</v>
      </c>
      <c r="AS34" s="21">
        <v>0</v>
      </c>
      <c r="AT34" s="21">
        <v>17124252.889999997</v>
      </c>
      <c r="AU34" s="21">
        <v>23879.300000000003</v>
      </c>
      <c r="AV34" s="21">
        <v>6702.7300000000032</v>
      </c>
      <c r="AW34" s="21">
        <v>0</v>
      </c>
      <c r="AX34" s="21">
        <v>6702.7300000000032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3659685.8039129996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6031.5099999999993</v>
      </c>
      <c r="BO34" s="21">
        <v>0</v>
      </c>
      <c r="BP34" s="21">
        <v>56220.43</v>
      </c>
      <c r="BQ34" s="21">
        <v>12998.16</v>
      </c>
      <c r="BR34" s="21">
        <v>0</v>
      </c>
      <c r="BS34" s="21">
        <v>66652.19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12031.44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57697.884399999995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28558984.218313005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0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449126209.579988</v>
      </c>
      <c r="E37" s="21">
        <v>101804207.359981</v>
      </c>
      <c r="F37" s="21">
        <v>294129385.38000703</v>
      </c>
      <c r="G37" s="21">
        <v>53192616.840000004</v>
      </c>
      <c r="H37" s="21">
        <v>151799.24</v>
      </c>
      <c r="I37" s="21">
        <v>45322349.069999903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38671557.560000099</v>
      </c>
      <c r="P37" s="21">
        <v>965507.84</v>
      </c>
      <c r="Q37" s="21">
        <v>7410802.9199999999</v>
      </c>
      <c r="R37" s="21">
        <v>0</v>
      </c>
      <c r="S37" s="21">
        <v>0</v>
      </c>
      <c r="T37" s="21">
        <v>103134635.71999501</v>
      </c>
      <c r="U37" s="21">
        <v>0</v>
      </c>
      <c r="V37" s="21">
        <v>10629626.1000001</v>
      </c>
      <c r="W37" s="21">
        <v>115088067.440005</v>
      </c>
      <c r="X37" s="21">
        <v>0</v>
      </c>
      <c r="Y37" s="21">
        <v>40923933.549998201</v>
      </c>
      <c r="Z37" s="21">
        <v>53718547.040001303</v>
      </c>
      <c r="AA37" s="21">
        <v>0</v>
      </c>
      <c r="AB37" s="21">
        <v>0</v>
      </c>
      <c r="AC37" s="21">
        <v>6562298.0299998596</v>
      </c>
      <c r="AD37" s="21">
        <v>22199276.809980098</v>
      </c>
      <c r="AE37" s="21">
        <v>0</v>
      </c>
      <c r="AF37" s="21">
        <v>46664</v>
      </c>
      <c r="AG37" s="21">
        <v>0</v>
      </c>
      <c r="AH37" s="21">
        <v>0</v>
      </c>
      <c r="AI37" s="21">
        <v>0</v>
      </c>
      <c r="AJ37" s="21">
        <v>410204.67</v>
      </c>
      <c r="AK37" s="21">
        <v>14589.34</v>
      </c>
      <c r="AL37" s="21">
        <v>0</v>
      </c>
      <c r="AM37" s="21">
        <v>20589605.709999099</v>
      </c>
      <c r="AN37" s="21">
        <v>0</v>
      </c>
      <c r="AO37" s="21">
        <v>0</v>
      </c>
      <c r="AP37" s="21">
        <v>2011136.1300000099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40525839.189985998</v>
      </c>
      <c r="BE37" s="21">
        <v>-3002.8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5721345.0700000096</v>
      </c>
      <c r="BO37" s="21">
        <v>0</v>
      </c>
      <c r="BP37" s="21">
        <v>9792085.9299999904</v>
      </c>
      <c r="BQ37" s="21">
        <v>3765681.24</v>
      </c>
      <c r="BR37" s="21">
        <v>8106331.0199999902</v>
      </c>
      <c r="BS37" s="21">
        <v>27357189.0999991</v>
      </c>
      <c r="BT37" s="21">
        <v>0</v>
      </c>
      <c r="BU37" s="21">
        <v>0</v>
      </c>
      <c r="BV37" s="21">
        <v>6350731.9800000004</v>
      </c>
      <c r="BW37" s="21">
        <v>0</v>
      </c>
      <c r="BX37" s="21">
        <v>0</v>
      </c>
      <c r="BY37" s="21">
        <v>0</v>
      </c>
      <c r="BZ37" s="21">
        <v>0</v>
      </c>
      <c r="CA37" s="21">
        <v>440312.78</v>
      </c>
      <c r="CB37" s="21">
        <v>90928570.530000001</v>
      </c>
      <c r="CC37" s="21">
        <v>0</v>
      </c>
      <c r="CD37" s="21">
        <v>167773.16</v>
      </c>
      <c r="CE37" s="21">
        <v>102391.67999999999</v>
      </c>
      <c r="CF37" s="21">
        <v>0</v>
      </c>
      <c r="CG37" s="21">
        <v>0</v>
      </c>
      <c r="CH37" s="21">
        <v>0</v>
      </c>
      <c r="CI37" s="21">
        <v>0</v>
      </c>
      <c r="CJ37" s="22">
        <v>657911712.99999189</v>
      </c>
      <c r="CK37" s="21">
        <v>0</v>
      </c>
      <c r="CL37" s="21">
        <v>0</v>
      </c>
      <c r="CM37" s="22">
        <v>137893156.53999999</v>
      </c>
      <c r="CN37" s="21">
        <v>9631757.7799999993</v>
      </c>
      <c r="CO37" s="21">
        <v>128261398.76000001</v>
      </c>
      <c r="CP37" s="22">
        <v>520018556.45999187</v>
      </c>
      <c r="CQ37" s="21">
        <v>0</v>
      </c>
      <c r="CR37" s="21">
        <v>520018556.45999187</v>
      </c>
      <c r="CS37" s="21">
        <v>1599114.5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1769742887.1299434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0</v>
      </c>
      <c r="CK39" s="21">
        <v>0</v>
      </c>
      <c r="CL39" s="21">
        <v>0</v>
      </c>
      <c r="CM39" s="22">
        <v>0</v>
      </c>
      <c r="CN39" s="21">
        <v>0</v>
      </c>
      <c r="CO39" s="21">
        <v>0</v>
      </c>
      <c r="CP39" s="22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0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0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0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100583049.14000303</v>
      </c>
      <c r="E41" s="21">
        <v>48253366.690002404</v>
      </c>
      <c r="F41" s="21">
        <v>17000601.530000117</v>
      </c>
      <c r="G41" s="21">
        <v>35329080.920000516</v>
      </c>
      <c r="H41" s="21">
        <v>0</v>
      </c>
      <c r="I41" s="21">
        <v>69584206.349999577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1556910.2000000009</v>
      </c>
      <c r="P41" s="21">
        <v>0</v>
      </c>
      <c r="Q41" s="21">
        <v>83512.61</v>
      </c>
      <c r="R41" s="21">
        <v>0</v>
      </c>
      <c r="S41" s="21">
        <v>0</v>
      </c>
      <c r="T41" s="21">
        <v>162166939.55999798</v>
      </c>
      <c r="U41" s="21">
        <v>0</v>
      </c>
      <c r="V41" s="21">
        <v>20502348.319999982</v>
      </c>
      <c r="W41" s="21">
        <v>296469845.38999975</v>
      </c>
      <c r="X41" s="21">
        <v>0</v>
      </c>
      <c r="Y41" s="21">
        <v>5034916.1499999966</v>
      </c>
      <c r="Z41" s="21">
        <v>4050204.1999951857</v>
      </c>
      <c r="AA41" s="21">
        <v>0</v>
      </c>
      <c r="AB41" s="21">
        <v>0</v>
      </c>
      <c r="AC41" s="21">
        <v>2114119.9600000344</v>
      </c>
      <c r="AD41" s="21">
        <v>5878783.2800001642</v>
      </c>
      <c r="AE41" s="21">
        <v>0</v>
      </c>
      <c r="AF41" s="21">
        <v>0</v>
      </c>
      <c r="AG41" s="21">
        <v>3587668.56</v>
      </c>
      <c r="AH41" s="21">
        <v>10183516.870000001</v>
      </c>
      <c r="AI41" s="21">
        <v>47670.04</v>
      </c>
      <c r="AJ41" s="21">
        <v>0</v>
      </c>
      <c r="AK41" s="21">
        <v>0</v>
      </c>
      <c r="AL41" s="21">
        <v>0</v>
      </c>
      <c r="AM41" s="21">
        <v>39340.739999999962</v>
      </c>
      <c r="AN41" s="21">
        <v>0</v>
      </c>
      <c r="AO41" s="21">
        <v>0</v>
      </c>
      <c r="AP41" s="21">
        <v>220795.28999999995</v>
      </c>
      <c r="AQ41" s="21">
        <v>0</v>
      </c>
      <c r="AR41" s="21">
        <v>0</v>
      </c>
      <c r="AS41" s="21">
        <v>0</v>
      </c>
      <c r="AT41" s="21">
        <v>692416192.56996715</v>
      </c>
      <c r="AU41" s="21">
        <v>27437071.15999873</v>
      </c>
      <c r="AV41" s="21">
        <v>14880298.380001483</v>
      </c>
      <c r="AW41" s="21">
        <v>0</v>
      </c>
      <c r="AX41" s="21">
        <v>387417129.83999532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894922385.12996423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184.4799999999328</v>
      </c>
      <c r="BM41" s="21">
        <v>0</v>
      </c>
      <c r="BN41" s="21">
        <v>298593767.40977329</v>
      </c>
      <c r="BO41" s="21">
        <v>0</v>
      </c>
      <c r="BP41" s="21">
        <v>81232330.699999854</v>
      </c>
      <c r="BQ41" s="21">
        <v>0</v>
      </c>
      <c r="BR41" s="21">
        <v>618908.11000000045</v>
      </c>
      <c r="BS41" s="21">
        <v>72825262.779999837</v>
      </c>
      <c r="BT41" s="21">
        <v>0</v>
      </c>
      <c r="BU41" s="21">
        <v>0</v>
      </c>
      <c r="BV41" s="21">
        <v>39340.739999999962</v>
      </c>
      <c r="BW41" s="21">
        <v>0</v>
      </c>
      <c r="BX41" s="21">
        <v>257829.6</v>
      </c>
      <c r="BY41" s="21">
        <v>0</v>
      </c>
      <c r="BZ41" s="21">
        <v>0</v>
      </c>
      <c r="CA41" s="21">
        <v>19663849.480000004</v>
      </c>
      <c r="CB41" s="21">
        <v>164033890.23000035</v>
      </c>
      <c r="CC41" s="21">
        <v>1276224.81</v>
      </c>
      <c r="CD41" s="21">
        <v>143233775.69999993</v>
      </c>
      <c r="CE41" s="21">
        <v>0</v>
      </c>
      <c r="CF41" s="21">
        <v>0</v>
      </c>
      <c r="CG41" s="21">
        <v>2395561.65</v>
      </c>
      <c r="CH41" s="21">
        <v>72001173.24999997</v>
      </c>
      <c r="CI41" s="21">
        <v>0</v>
      </c>
      <c r="CJ41" s="22">
        <v>88637865.190000042</v>
      </c>
      <c r="CK41" s="21">
        <v>0</v>
      </c>
      <c r="CL41" s="21">
        <v>0</v>
      </c>
      <c r="CM41" s="22">
        <v>87208442.580000043</v>
      </c>
      <c r="CN41" s="21">
        <v>0</v>
      </c>
      <c r="CO41" s="21">
        <v>87208442.580000043</v>
      </c>
      <c r="CP41" s="22">
        <v>1429422.61</v>
      </c>
      <c r="CQ41" s="21">
        <v>0</v>
      </c>
      <c r="CR41" s="21">
        <v>1429422.61</v>
      </c>
      <c r="CS41" s="21">
        <v>40910.81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3644027778.6796956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0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0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0</v>
      </c>
      <c r="U45" s="21">
        <v>0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0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27455035.130000051</v>
      </c>
      <c r="E48" s="21">
        <v>16962293.720000055</v>
      </c>
      <c r="F48" s="21">
        <v>6656718.1599999927</v>
      </c>
      <c r="G48" s="21">
        <v>3836023.2500000051</v>
      </c>
      <c r="H48" s="21">
        <v>93636.780000000144</v>
      </c>
      <c r="I48" s="21">
        <v>18696925.299999978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1072961.9999999995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11186199.249999998</v>
      </c>
      <c r="W48" s="21">
        <v>133601478.90000008</v>
      </c>
      <c r="X48" s="21">
        <v>0</v>
      </c>
      <c r="Y48" s="21">
        <v>30655211.369999811</v>
      </c>
      <c r="Z48" s="21">
        <v>6438206.4599999916</v>
      </c>
      <c r="AA48" s="21">
        <v>0</v>
      </c>
      <c r="AB48" s="21">
        <v>0</v>
      </c>
      <c r="AC48" s="21">
        <v>722059.09000004223</v>
      </c>
      <c r="AD48" s="21">
        <v>2673103.6200000029</v>
      </c>
      <c r="AE48" s="21">
        <v>0</v>
      </c>
      <c r="AF48" s="21">
        <v>5951.25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3000</v>
      </c>
      <c r="AN48" s="21">
        <v>0</v>
      </c>
      <c r="AO48" s="21">
        <v>0</v>
      </c>
      <c r="AP48" s="21">
        <v>2557322.1100000045</v>
      </c>
      <c r="AQ48" s="21">
        <v>0</v>
      </c>
      <c r="AR48" s="21">
        <v>0</v>
      </c>
      <c r="AS48" s="21">
        <v>0</v>
      </c>
      <c r="AT48" s="21">
        <v>75487324.959999934</v>
      </c>
      <c r="AU48" s="21">
        <v>1183592.7800000007</v>
      </c>
      <c r="AV48" s="21">
        <v>4368095.290000014</v>
      </c>
      <c r="AW48" s="21">
        <v>0</v>
      </c>
      <c r="AX48" s="21">
        <v>666702.93000000052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16509250.780000005</v>
      </c>
      <c r="BE48" s="21">
        <v>124912.48999999999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75360779.679999948</v>
      </c>
      <c r="BO48" s="21">
        <v>0</v>
      </c>
      <c r="BP48" s="21">
        <v>83099655.61999993</v>
      </c>
      <c r="BQ48" s="21">
        <v>75360.009999999995</v>
      </c>
      <c r="BR48" s="21">
        <v>796776.63</v>
      </c>
      <c r="BS48" s="21">
        <v>18940053.260000084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182641.79000000004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511956237.4799999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5607777</v>
      </c>
      <c r="E49" s="21">
        <v>632175.06000000006</v>
      </c>
      <c r="F49" s="21">
        <v>4975601.9400000004</v>
      </c>
      <c r="G49" s="21">
        <v>0</v>
      </c>
      <c r="H49" s="21">
        <v>0</v>
      </c>
      <c r="I49" s="21">
        <v>2104047.6800000002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5115.6400000000003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77022014.659999996</v>
      </c>
      <c r="X49" s="21">
        <v>0</v>
      </c>
      <c r="Y49" s="21">
        <v>4599582.7199999997</v>
      </c>
      <c r="Z49" s="21">
        <v>4617705.9800000004</v>
      </c>
      <c r="AA49" s="21">
        <v>0</v>
      </c>
      <c r="AB49" s="21">
        <v>0</v>
      </c>
      <c r="AC49" s="21">
        <v>42379053.510000005</v>
      </c>
      <c r="AD49" s="21">
        <v>5384430.1699999999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4455804.78</v>
      </c>
      <c r="AQ49" s="21">
        <v>0</v>
      </c>
      <c r="AR49" s="21">
        <v>0</v>
      </c>
      <c r="AS49" s="21">
        <v>0</v>
      </c>
      <c r="AT49" s="21">
        <v>3532589.55</v>
      </c>
      <c r="AU49" s="21">
        <v>918436.02</v>
      </c>
      <c r="AV49" s="21">
        <v>680958.82000000007</v>
      </c>
      <c r="AW49" s="21">
        <v>0</v>
      </c>
      <c r="AX49" s="21">
        <v>624512.07999999996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159177472.91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19109522.77</v>
      </c>
      <c r="BN49" s="21">
        <v>107665051.58</v>
      </c>
      <c r="BO49" s="21">
        <v>0</v>
      </c>
      <c r="BP49" s="21">
        <v>755063.36</v>
      </c>
      <c r="BQ49" s="21">
        <v>0</v>
      </c>
      <c r="BR49" s="21">
        <v>0</v>
      </c>
      <c r="BS49" s="21">
        <v>107496141.48999999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187261.9</v>
      </c>
      <c r="CF49" s="21">
        <v>0</v>
      </c>
      <c r="CG49" s="21">
        <v>0</v>
      </c>
      <c r="CH49" s="21">
        <v>0</v>
      </c>
      <c r="CI49" s="21">
        <v>6642168.75</v>
      </c>
      <c r="CJ49" s="22">
        <v>262236475.81999999</v>
      </c>
      <c r="CK49" s="21">
        <v>0</v>
      </c>
      <c r="CL49" s="21">
        <v>0</v>
      </c>
      <c r="CM49" s="22">
        <v>262236475.81999999</v>
      </c>
      <c r="CN49" s="21">
        <v>262236475.81999999</v>
      </c>
      <c r="CO49" s="21">
        <v>0</v>
      </c>
      <c r="CP49" s="22">
        <v>0</v>
      </c>
      <c r="CQ49" s="21">
        <v>0</v>
      </c>
      <c r="CR49" s="21">
        <v>0</v>
      </c>
      <c r="CS49" s="21">
        <v>20784.740000000002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815221971.92999983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65779893.700000048</v>
      </c>
      <c r="CK53" s="21">
        <v>0</v>
      </c>
      <c r="CL53" s="21">
        <v>0</v>
      </c>
      <c r="CM53" s="22">
        <v>65779893.700000048</v>
      </c>
      <c r="CN53" s="21">
        <v>772516.8400000002</v>
      </c>
      <c r="CO53" s="21">
        <v>65007376.860000044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65779893.700000048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852223.72000000009</v>
      </c>
      <c r="BE56" s="21">
        <v>174025.02000000002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90415788.619981319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91442037.359981313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1112578.47</v>
      </c>
      <c r="BE57" s="21">
        <v>261344.75000000009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245434720.51000005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246808643.73000005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424330316.29212844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424330316.29212844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1296069121.6099987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1296069121.6099987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16120.800000000001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9809713787.97999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9809729908.7799892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-7987.38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16415479.709999995</v>
      </c>
      <c r="CW62" s="21">
        <v>8490805296.6799908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8507212789.0099907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51277.85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147401787.01999998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147453064.86999997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176018626.58000007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9423955114.0647449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9599973740.6447449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10978.77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7672279.9299999997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7683258.6999999993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120607391.86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1876542726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1997150117.8599999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46013640.75</v>
      </c>
      <c r="BE67" s="21">
        <v>36929067.770000018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618870714.18000007</v>
      </c>
      <c r="CK67" s="21">
        <v>0</v>
      </c>
      <c r="CL67" s="21">
        <v>0</v>
      </c>
      <c r="CM67" s="22">
        <v>618870714.18000007</v>
      </c>
      <c r="CN67" s="21">
        <v>216666151.19999999</v>
      </c>
      <c r="CO67" s="21">
        <v>402204562.98000002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9669890613.2091084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10371704035.909107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1072771.9313359999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2357888228.0538831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2358960999.985219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67422424.730000123</v>
      </c>
      <c r="CK69" s="21">
        <v>0</v>
      </c>
      <c r="CL69" s="21">
        <v>0</v>
      </c>
      <c r="CM69" s="22">
        <v>67422424.730000123</v>
      </c>
      <c r="CN69" s="21">
        <v>868292.1</v>
      </c>
      <c r="CO69" s="21">
        <v>66554132.630000129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11281614592.059998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11349037016.789997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326796582.58999801</v>
      </c>
      <c r="BE70" s="21">
        <v>25987840.530000001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300314363.92000043</v>
      </c>
      <c r="CK70" s="21">
        <v>7116527.6100000003</v>
      </c>
      <c r="CL70" s="21">
        <v>290662.95999999996</v>
      </c>
      <c r="CM70" s="22">
        <v>117517865.25999998</v>
      </c>
      <c r="CN70" s="21">
        <v>2689923.1200000024</v>
      </c>
      <c r="CO70" s="21">
        <v>114827942.13999997</v>
      </c>
      <c r="CP70" s="22">
        <v>175389308.09000048</v>
      </c>
      <c r="CQ70" s="21">
        <v>7333546.1499999939</v>
      </c>
      <c r="CR70" s="21">
        <v>168055761.94000047</v>
      </c>
      <c r="CS70" s="21">
        <v>4683128.6299999822</v>
      </c>
      <c r="CT70" s="21">
        <v>0</v>
      </c>
      <c r="CU70" s="21">
        <v>0</v>
      </c>
      <c r="CV70" s="21">
        <v>0</v>
      </c>
      <c r="CW70" s="21">
        <v>565995953.42999601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1223777869.0999947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552771227.81996405</v>
      </c>
      <c r="BE71" s="21">
        <v>546097412.01999736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1980775.8400000003</v>
      </c>
      <c r="CK71" s="21">
        <v>0</v>
      </c>
      <c r="CL71" s="21">
        <v>0</v>
      </c>
      <c r="CM71" s="22">
        <v>1980775.8400000003</v>
      </c>
      <c r="CN71" s="21">
        <v>346803.37999999995</v>
      </c>
      <c r="CO71" s="21">
        <v>1633972.4600000004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9279864266.6949692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10380713682.374933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-85668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18442006901.360249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18441921233.360249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13685603639.911461</v>
      </c>
      <c r="E73" s="56">
        <v>6682231094.3039951</v>
      </c>
      <c r="F73" s="56">
        <v>4875394033.204421</v>
      </c>
      <c r="G73" s="56">
        <v>2127978512.4030423</v>
      </c>
      <c r="H73" s="56">
        <v>105565929.229974</v>
      </c>
      <c r="I73" s="56">
        <v>3128046785.5900927</v>
      </c>
      <c r="J73" s="56">
        <v>92986.9</v>
      </c>
      <c r="K73" s="56">
        <v>6479531.5500000007</v>
      </c>
      <c r="L73" s="56">
        <v>0</v>
      </c>
      <c r="M73" s="56">
        <v>0</v>
      </c>
      <c r="N73" s="56">
        <v>11813409.010000002</v>
      </c>
      <c r="O73" s="56">
        <v>282986834.6971274</v>
      </c>
      <c r="P73" s="56">
        <v>1235495.5</v>
      </c>
      <c r="Q73" s="56">
        <v>299300248.53478509</v>
      </c>
      <c r="R73" s="56">
        <v>0</v>
      </c>
      <c r="S73" s="56">
        <v>0</v>
      </c>
      <c r="T73" s="56">
        <v>2491584458.7004142</v>
      </c>
      <c r="U73" s="56">
        <v>11455724.84</v>
      </c>
      <c r="V73" s="56">
        <v>642883361.82000291</v>
      </c>
      <c r="W73" s="56">
        <v>7040025936.9622002</v>
      </c>
      <c r="X73" s="56">
        <v>1910269.0399999998</v>
      </c>
      <c r="Y73" s="56">
        <v>491692653.3709411</v>
      </c>
      <c r="Z73" s="56">
        <v>574128720.83637786</v>
      </c>
      <c r="AA73" s="56">
        <v>87093.78</v>
      </c>
      <c r="AB73" s="56">
        <v>114286</v>
      </c>
      <c r="AC73" s="56">
        <v>187439127.1375944</v>
      </c>
      <c r="AD73" s="56">
        <v>1483910667.7267776</v>
      </c>
      <c r="AE73" s="56">
        <v>0</v>
      </c>
      <c r="AF73" s="56">
        <v>8980470.4600029998</v>
      </c>
      <c r="AG73" s="56">
        <v>625484705.94999993</v>
      </c>
      <c r="AH73" s="56">
        <v>814043335.98000002</v>
      </c>
      <c r="AI73" s="56">
        <v>5475452.8200000003</v>
      </c>
      <c r="AJ73" s="56">
        <v>16952168.739999998</v>
      </c>
      <c r="AK73" s="56">
        <v>1533593.8700060002</v>
      </c>
      <c r="AL73" s="56">
        <v>0</v>
      </c>
      <c r="AM73" s="56">
        <v>167119393.09999907</v>
      </c>
      <c r="AN73" s="56">
        <v>302751.16000000003</v>
      </c>
      <c r="AO73" s="56">
        <v>0</v>
      </c>
      <c r="AP73" s="56">
        <v>100265368.02014652</v>
      </c>
      <c r="AQ73" s="56">
        <v>0</v>
      </c>
      <c r="AR73" s="56">
        <v>0</v>
      </c>
      <c r="AS73" s="56">
        <v>0</v>
      </c>
      <c r="AT73" s="56">
        <v>6052358518.4811459</v>
      </c>
      <c r="AU73" s="56">
        <v>734712688.60758877</v>
      </c>
      <c r="AV73" s="56">
        <v>46699081.587663487</v>
      </c>
      <c r="AW73" s="56">
        <v>0</v>
      </c>
      <c r="AX73" s="56">
        <v>412458470.65771532</v>
      </c>
      <c r="AY73" s="56">
        <v>0</v>
      </c>
      <c r="AZ73" s="56">
        <v>0</v>
      </c>
      <c r="BA73" s="56">
        <v>0</v>
      </c>
      <c r="BB73" s="56">
        <v>229693029.03999999</v>
      </c>
      <c r="BC73" s="56">
        <v>5204571.7699999996</v>
      </c>
      <c r="BD73" s="56">
        <v>6326151385.5130177</v>
      </c>
      <c r="BE73" s="56">
        <v>121252.15</v>
      </c>
      <c r="BF73" s="56">
        <v>0</v>
      </c>
      <c r="BG73" s="56">
        <v>0</v>
      </c>
      <c r="BH73" s="56">
        <v>1530038.7</v>
      </c>
      <c r="BI73" s="56">
        <v>22244470.490000002</v>
      </c>
      <c r="BJ73" s="56">
        <v>687192.46944200038</v>
      </c>
      <c r="BK73" s="56">
        <v>0</v>
      </c>
      <c r="BL73" s="56">
        <v>16319982.692681938</v>
      </c>
      <c r="BM73" s="56">
        <v>29389049.869999997</v>
      </c>
      <c r="BN73" s="56">
        <v>822211814.51571894</v>
      </c>
      <c r="BO73" s="56">
        <v>0</v>
      </c>
      <c r="BP73" s="56">
        <v>1260280737.9931095</v>
      </c>
      <c r="BQ73" s="56">
        <v>44573290.100387</v>
      </c>
      <c r="BR73" s="56">
        <v>636935159.40032613</v>
      </c>
      <c r="BS73" s="56">
        <v>1432708742.3463917</v>
      </c>
      <c r="BT73" s="56">
        <v>0</v>
      </c>
      <c r="BU73" s="56">
        <v>0</v>
      </c>
      <c r="BV73" s="56">
        <v>68162397.486635</v>
      </c>
      <c r="BW73" s="56">
        <v>0</v>
      </c>
      <c r="BX73" s="56">
        <v>91905202.25</v>
      </c>
      <c r="BY73" s="56">
        <v>0</v>
      </c>
      <c r="BZ73" s="56">
        <v>0</v>
      </c>
      <c r="CA73" s="56">
        <v>850743358.75000024</v>
      </c>
      <c r="CB73" s="56">
        <v>13837854599.510006</v>
      </c>
      <c r="CC73" s="56">
        <v>301973710.29999995</v>
      </c>
      <c r="CD73" s="56">
        <v>7708377631.8199997</v>
      </c>
      <c r="CE73" s="56">
        <v>6576527.3400000008</v>
      </c>
      <c r="CF73" s="56">
        <v>0</v>
      </c>
      <c r="CG73" s="56">
        <v>108705352.58000001</v>
      </c>
      <c r="CH73" s="56">
        <v>1461679857.0800002</v>
      </c>
      <c r="CI73" s="56">
        <v>248269092.15000004</v>
      </c>
      <c r="CJ73" s="56">
        <v>9276225616.129921</v>
      </c>
      <c r="CK73" s="56">
        <v>61720959.809999958</v>
      </c>
      <c r="CL73" s="56">
        <v>418144.6</v>
      </c>
      <c r="CM73" s="56">
        <v>4866721485.7599487</v>
      </c>
      <c r="CN73" s="56">
        <v>2228614815.2968493</v>
      </c>
      <c r="CO73" s="56">
        <v>2638106670.4631004</v>
      </c>
      <c r="CP73" s="56">
        <v>4347365025.9599695</v>
      </c>
      <c r="CQ73" s="56">
        <v>838574569.31642365</v>
      </c>
      <c r="CR73" s="56">
        <v>3508790456.6435466</v>
      </c>
      <c r="CS73" s="56">
        <v>151589099.15470681</v>
      </c>
      <c r="CT73" s="56">
        <v>1742794.91</v>
      </c>
      <c r="CU73" s="56">
        <v>0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84374599117.084335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1225229765.7612982</v>
      </c>
      <c r="BE74" s="56">
        <v>609449690.08999741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988588278.67000067</v>
      </c>
      <c r="CK74" s="56">
        <v>7116527.6100000003</v>
      </c>
      <c r="CL74" s="56">
        <v>290662.95999999996</v>
      </c>
      <c r="CM74" s="56">
        <v>805791780.01000023</v>
      </c>
      <c r="CN74" s="56">
        <v>220571169.79999998</v>
      </c>
      <c r="CO74" s="56">
        <v>585220610.21000016</v>
      </c>
      <c r="CP74" s="56">
        <v>175389308.09000048</v>
      </c>
      <c r="CQ74" s="56">
        <v>7333546.1499999939</v>
      </c>
      <c r="CR74" s="56">
        <v>168055761.94000047</v>
      </c>
      <c r="CS74" s="56">
        <v>4683128.6299999822</v>
      </c>
      <c r="CT74" s="56">
        <v>0</v>
      </c>
      <c r="CU74" s="56">
        <v>0</v>
      </c>
      <c r="CV74" s="56">
        <v>16415479.709999995</v>
      </c>
      <c r="CW74" s="56">
        <v>83409601493.51503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86253967836.376328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13685603639.911461</v>
      </c>
      <c r="E75" s="56">
        <v>6682231094.3039951</v>
      </c>
      <c r="F75" s="56">
        <v>4875394033.204421</v>
      </c>
      <c r="G75" s="56">
        <v>2127978512.4030423</v>
      </c>
      <c r="H75" s="56">
        <v>105565929.229974</v>
      </c>
      <c r="I75" s="56">
        <v>3128046785.5900927</v>
      </c>
      <c r="J75" s="56">
        <v>92986.9</v>
      </c>
      <c r="K75" s="56">
        <v>6479531.5500000007</v>
      </c>
      <c r="L75" s="56">
        <v>0</v>
      </c>
      <c r="M75" s="56">
        <v>0</v>
      </c>
      <c r="N75" s="56">
        <v>11813409.010000002</v>
      </c>
      <c r="O75" s="56">
        <v>282986834.6971274</v>
      </c>
      <c r="P75" s="56">
        <v>1235495.5</v>
      </c>
      <c r="Q75" s="56">
        <v>299300248.53478509</v>
      </c>
      <c r="R75" s="56">
        <v>0</v>
      </c>
      <c r="S75" s="56">
        <v>0</v>
      </c>
      <c r="T75" s="56">
        <v>2491584458.7004142</v>
      </c>
      <c r="U75" s="56">
        <v>11455724.84</v>
      </c>
      <c r="V75" s="56">
        <v>642883361.82000291</v>
      </c>
      <c r="W75" s="56">
        <v>7040025936.9622002</v>
      </c>
      <c r="X75" s="56">
        <v>1910269.0399999998</v>
      </c>
      <c r="Y75" s="56">
        <v>491692653.3709411</v>
      </c>
      <c r="Z75" s="56">
        <v>574128720.83637786</v>
      </c>
      <c r="AA75" s="56">
        <v>87093.78</v>
      </c>
      <c r="AB75" s="56">
        <v>114286</v>
      </c>
      <c r="AC75" s="56">
        <v>187439127.1375944</v>
      </c>
      <c r="AD75" s="56">
        <v>1483910667.7267776</v>
      </c>
      <c r="AE75" s="56">
        <v>0</v>
      </c>
      <c r="AF75" s="56">
        <v>8980470.4600029998</v>
      </c>
      <c r="AG75" s="56">
        <v>625484705.94999993</v>
      </c>
      <c r="AH75" s="56">
        <v>814043335.98000002</v>
      </c>
      <c r="AI75" s="56">
        <v>5475452.8200000003</v>
      </c>
      <c r="AJ75" s="56">
        <v>16952168.739999998</v>
      </c>
      <c r="AK75" s="56">
        <v>1533593.8700060002</v>
      </c>
      <c r="AL75" s="56">
        <v>0</v>
      </c>
      <c r="AM75" s="56">
        <v>167119393.09999907</v>
      </c>
      <c r="AN75" s="56">
        <v>302751.16000000003</v>
      </c>
      <c r="AO75" s="56">
        <v>0</v>
      </c>
      <c r="AP75" s="56">
        <v>100265368.02014652</v>
      </c>
      <c r="AQ75" s="56">
        <v>0</v>
      </c>
      <c r="AR75" s="56">
        <v>0</v>
      </c>
      <c r="AS75" s="56">
        <v>0</v>
      </c>
      <c r="AT75" s="56">
        <v>6052358518.4811459</v>
      </c>
      <c r="AU75" s="56">
        <v>734712688.60758877</v>
      </c>
      <c r="AV75" s="56">
        <v>46699081.587663487</v>
      </c>
      <c r="AW75" s="56">
        <v>0</v>
      </c>
      <c r="AX75" s="56">
        <v>412458470.65771532</v>
      </c>
      <c r="AY75" s="56">
        <v>0</v>
      </c>
      <c r="AZ75" s="56">
        <v>0</v>
      </c>
      <c r="BA75" s="56">
        <v>0</v>
      </c>
      <c r="BB75" s="56">
        <v>229693029.03999999</v>
      </c>
      <c r="BC75" s="56">
        <v>5204571.7699999996</v>
      </c>
      <c r="BD75" s="56">
        <v>7551381151.2743158</v>
      </c>
      <c r="BE75" s="56">
        <v>609570942.23999739</v>
      </c>
      <c r="BF75" s="56">
        <v>0</v>
      </c>
      <c r="BG75" s="56">
        <v>0</v>
      </c>
      <c r="BH75" s="56">
        <v>1530038.7</v>
      </c>
      <c r="BI75" s="56">
        <v>22244470.490000002</v>
      </c>
      <c r="BJ75" s="56">
        <v>687192.46944200038</v>
      </c>
      <c r="BK75" s="56">
        <v>0</v>
      </c>
      <c r="BL75" s="56">
        <v>16319982.692681938</v>
      </c>
      <c r="BM75" s="56">
        <v>29389049.869999997</v>
      </c>
      <c r="BN75" s="56">
        <v>822211814.51571894</v>
      </c>
      <c r="BO75" s="56">
        <v>0</v>
      </c>
      <c r="BP75" s="56">
        <v>1260280737.9931095</v>
      </c>
      <c r="BQ75" s="56">
        <v>44573290.100387</v>
      </c>
      <c r="BR75" s="56">
        <v>636935159.40032613</v>
      </c>
      <c r="BS75" s="56">
        <v>1432708742.3463917</v>
      </c>
      <c r="BT75" s="56">
        <v>0</v>
      </c>
      <c r="BU75" s="56">
        <v>0</v>
      </c>
      <c r="BV75" s="56">
        <v>68162397.486635</v>
      </c>
      <c r="BW75" s="56">
        <v>0</v>
      </c>
      <c r="BX75" s="56">
        <v>91905202.25</v>
      </c>
      <c r="BY75" s="56">
        <v>0</v>
      </c>
      <c r="BZ75" s="56">
        <v>0</v>
      </c>
      <c r="CA75" s="56">
        <v>850743358.75000024</v>
      </c>
      <c r="CB75" s="56">
        <v>13837854599.510006</v>
      </c>
      <c r="CC75" s="56">
        <v>301973710.29999995</v>
      </c>
      <c r="CD75" s="56">
        <v>7708377631.8199997</v>
      </c>
      <c r="CE75" s="56">
        <v>6576527.3400000008</v>
      </c>
      <c r="CF75" s="56">
        <v>0</v>
      </c>
      <c r="CG75" s="56">
        <v>108705352.58000001</v>
      </c>
      <c r="CH75" s="56">
        <v>1461679857.0800002</v>
      </c>
      <c r="CI75" s="56">
        <v>248269092.15000004</v>
      </c>
      <c r="CJ75" s="56">
        <v>10264813894.799921</v>
      </c>
      <c r="CK75" s="56">
        <v>68837487.419999957</v>
      </c>
      <c r="CL75" s="56">
        <v>708807.55999999994</v>
      </c>
      <c r="CM75" s="56">
        <v>5672513265.769949</v>
      </c>
      <c r="CN75" s="56">
        <v>2449185985.0968494</v>
      </c>
      <c r="CO75" s="56">
        <v>3223327280.6731005</v>
      </c>
      <c r="CP75" s="56">
        <v>4522754334.0499697</v>
      </c>
      <c r="CQ75" s="56">
        <v>845908115.46642363</v>
      </c>
      <c r="CR75" s="56">
        <v>3676846218.5835471</v>
      </c>
      <c r="CS75" s="56">
        <v>156272227.7847068</v>
      </c>
      <c r="CT75" s="56">
        <v>1742794.91</v>
      </c>
      <c r="CU75" s="56">
        <v>0</v>
      </c>
      <c r="CV75" s="56">
        <v>16415479.709999995</v>
      </c>
      <c r="CW75" s="56">
        <v>83409601493.51503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170628566953.46066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0BEC-CB16-40A2-BECC-28D1722F044C}">
  <dimension ref="A1:DM141"/>
  <sheetViews>
    <sheetView showGridLines="0" zoomScale="80" zoomScaleNormal="80" workbookViewId="0">
      <pane xSplit="3" ySplit="6" topLeftCell="D7" activePane="bottomRight" state="frozen"/>
      <selection activeCell="DB63" sqref="DB63"/>
      <selection pane="topRight" activeCell="DB63" sqref="DB63"/>
      <selection pane="bottomLeft" activeCell="DB63" sqref="DB6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11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226003470.05000001</v>
      </c>
      <c r="E7" s="21">
        <v>0</v>
      </c>
      <c r="F7" s="21">
        <v>0</v>
      </c>
      <c r="G7" s="21">
        <v>226003470.05000001</v>
      </c>
      <c r="H7" s="21">
        <v>14053964.789999999</v>
      </c>
      <c r="I7" s="21">
        <v>0</v>
      </c>
      <c r="J7" s="21">
        <v>64233.03</v>
      </c>
      <c r="K7" s="21">
        <v>0</v>
      </c>
      <c r="L7" s="21">
        <v>0</v>
      </c>
      <c r="M7" s="21">
        <v>0</v>
      </c>
      <c r="N7" s="21">
        <v>0</v>
      </c>
      <c r="O7" s="21">
        <v>117107204.02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72824929.689999998</v>
      </c>
      <c r="Z7" s="21">
        <v>285120022.19</v>
      </c>
      <c r="AA7" s="21">
        <v>0</v>
      </c>
      <c r="AB7" s="21">
        <v>14403936.24</v>
      </c>
      <c r="AC7" s="21">
        <v>34530.17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96828874.230000004</v>
      </c>
      <c r="AN7" s="21">
        <v>0</v>
      </c>
      <c r="AO7" s="21">
        <v>0</v>
      </c>
      <c r="AP7" s="21">
        <v>4686353.2699999996</v>
      </c>
      <c r="AQ7" s="21">
        <v>0</v>
      </c>
      <c r="AR7" s="21">
        <v>0</v>
      </c>
      <c r="AS7" s="21">
        <v>0</v>
      </c>
      <c r="AT7" s="21">
        <v>140236550.59</v>
      </c>
      <c r="AU7" s="21">
        <v>2331658.44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58775858.270000003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67318219.260000005</v>
      </c>
      <c r="BQ7" s="21">
        <v>22560719.129999999</v>
      </c>
      <c r="BR7" s="21">
        <v>23821354.710000001</v>
      </c>
      <c r="BS7" s="21">
        <v>2724611.4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1386399.29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1150282888.7700002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817739191.11000013</v>
      </c>
      <c r="E8" s="21">
        <v>38985836.189999998</v>
      </c>
      <c r="F8" s="21">
        <v>504314325.25</v>
      </c>
      <c r="G8" s="21">
        <v>274439029.67000002</v>
      </c>
      <c r="H8" s="21">
        <v>128120899.88</v>
      </c>
      <c r="I8" s="21">
        <v>69452554.25</v>
      </c>
      <c r="J8" s="21">
        <v>499430.33</v>
      </c>
      <c r="K8" s="21">
        <v>2386734.58</v>
      </c>
      <c r="L8" s="21">
        <v>0</v>
      </c>
      <c r="M8" s="21">
        <v>0</v>
      </c>
      <c r="N8" s="21">
        <v>0</v>
      </c>
      <c r="O8" s="21">
        <v>46541638.390000001</v>
      </c>
      <c r="P8" s="21">
        <v>0</v>
      </c>
      <c r="Q8" s="21">
        <v>73088143.810000002</v>
      </c>
      <c r="R8" s="21">
        <v>0</v>
      </c>
      <c r="S8" s="21">
        <v>0</v>
      </c>
      <c r="T8" s="21">
        <v>336886489.56999999</v>
      </c>
      <c r="U8" s="21">
        <v>0</v>
      </c>
      <c r="V8" s="21">
        <v>71570212.090000004</v>
      </c>
      <c r="W8" s="21">
        <v>223548307.69999999</v>
      </c>
      <c r="X8" s="21">
        <v>0</v>
      </c>
      <c r="Y8" s="21">
        <v>28374929.010000002</v>
      </c>
      <c r="Z8" s="21">
        <v>68603944.480000004</v>
      </c>
      <c r="AA8" s="21">
        <v>7326.56</v>
      </c>
      <c r="AB8" s="21">
        <v>0</v>
      </c>
      <c r="AC8" s="21">
        <v>1138100.78</v>
      </c>
      <c r="AD8" s="21">
        <v>2101183.7599999998</v>
      </c>
      <c r="AE8" s="21">
        <v>0</v>
      </c>
      <c r="AF8" s="21">
        <v>2990991.69</v>
      </c>
      <c r="AG8" s="21">
        <v>3110306.11</v>
      </c>
      <c r="AH8" s="21">
        <v>12510014.52</v>
      </c>
      <c r="AI8" s="21">
        <v>0</v>
      </c>
      <c r="AJ8" s="21">
        <v>31575</v>
      </c>
      <c r="AK8" s="21">
        <v>15500.07</v>
      </c>
      <c r="AL8" s="21">
        <v>0</v>
      </c>
      <c r="AM8" s="21">
        <v>42328104.380000003</v>
      </c>
      <c r="AN8" s="21">
        <v>0</v>
      </c>
      <c r="AO8" s="21">
        <v>0</v>
      </c>
      <c r="AP8" s="21">
        <v>3646978.61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8469966.8499999996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9175012.5399999991</v>
      </c>
      <c r="BN8" s="21">
        <v>928448.11</v>
      </c>
      <c r="BO8" s="21">
        <v>0</v>
      </c>
      <c r="BP8" s="21">
        <v>72955993.590000004</v>
      </c>
      <c r="BQ8" s="21">
        <v>5484031.6100000003</v>
      </c>
      <c r="BR8" s="21">
        <v>11034697.560000001</v>
      </c>
      <c r="BS8" s="21">
        <v>16755151.810000001</v>
      </c>
      <c r="BT8" s="21">
        <v>0</v>
      </c>
      <c r="BU8" s="21">
        <v>0</v>
      </c>
      <c r="BV8" s="21">
        <v>28715419.059999999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96368.38</v>
      </c>
      <c r="CF8" s="21">
        <v>0</v>
      </c>
      <c r="CG8" s="21">
        <v>0</v>
      </c>
      <c r="CH8" s="21">
        <v>0</v>
      </c>
      <c r="CI8" s="21">
        <v>1294870</v>
      </c>
      <c r="CJ8" s="22">
        <v>289147696.88</v>
      </c>
      <c r="CK8" s="21">
        <v>0</v>
      </c>
      <c r="CL8" s="21">
        <v>-3214.0699999999997</v>
      </c>
      <c r="CM8" s="22">
        <v>85782159.680000007</v>
      </c>
      <c r="CN8" s="21">
        <v>2728349.7</v>
      </c>
      <c r="CO8" s="21">
        <v>83053809.980000004</v>
      </c>
      <c r="CP8" s="22">
        <v>203368751.27000001</v>
      </c>
      <c r="CQ8" s="21">
        <v>79780739.560000002</v>
      </c>
      <c r="CR8" s="21">
        <v>123588011.71000001</v>
      </c>
      <c r="CS8" s="21">
        <v>4219682.9800000004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2382969896.0499992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1088847778.4990001</v>
      </c>
      <c r="E9" s="21">
        <v>41141214.869999997</v>
      </c>
      <c r="F9" s="21">
        <v>370989025.28900015</v>
      </c>
      <c r="G9" s="21">
        <v>676717538.34000003</v>
      </c>
      <c r="H9" s="21">
        <v>319712835.2300002</v>
      </c>
      <c r="I9" s="21">
        <v>10184296.57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96183085.440000027</v>
      </c>
      <c r="P9" s="21">
        <v>0</v>
      </c>
      <c r="Q9" s="21">
        <v>35264281.219999999</v>
      </c>
      <c r="R9" s="21">
        <v>0</v>
      </c>
      <c r="S9" s="21">
        <v>0</v>
      </c>
      <c r="T9" s="21">
        <v>728553524.65999997</v>
      </c>
      <c r="U9" s="21">
        <v>4059817.38</v>
      </c>
      <c r="V9" s="21">
        <v>67236932.229999974</v>
      </c>
      <c r="W9" s="21">
        <v>467560223.05999988</v>
      </c>
      <c r="X9" s="21">
        <v>413173.24</v>
      </c>
      <c r="Y9" s="21">
        <v>42626131.139999993</v>
      </c>
      <c r="Z9" s="21">
        <v>40214054.969999991</v>
      </c>
      <c r="AA9" s="21">
        <v>2.14</v>
      </c>
      <c r="AB9" s="21">
        <v>0</v>
      </c>
      <c r="AC9" s="21">
        <v>491331.12999999995</v>
      </c>
      <c r="AD9" s="21">
        <v>7275850.1100000003</v>
      </c>
      <c r="AE9" s="21">
        <v>0</v>
      </c>
      <c r="AF9" s="21">
        <v>12139138.989999996</v>
      </c>
      <c r="AG9" s="21">
        <v>1622638.22</v>
      </c>
      <c r="AH9" s="21">
        <v>2301023.27</v>
      </c>
      <c r="AI9" s="21">
        <v>45500.109999999993</v>
      </c>
      <c r="AJ9" s="21">
        <v>941064.7300000001</v>
      </c>
      <c r="AK9" s="21">
        <v>106591.09</v>
      </c>
      <c r="AL9" s="21">
        <v>0</v>
      </c>
      <c r="AM9" s="21">
        <v>5720661.1399999987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19838104.239999983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266210.44</v>
      </c>
      <c r="BO9" s="21">
        <v>0</v>
      </c>
      <c r="BP9" s="21">
        <v>117691889.91000003</v>
      </c>
      <c r="BQ9" s="21">
        <v>8633151.7999999989</v>
      </c>
      <c r="BR9" s="21">
        <v>4088334.3800000008</v>
      </c>
      <c r="BS9" s="21">
        <v>23348497.280000005</v>
      </c>
      <c r="BT9" s="21">
        <v>0</v>
      </c>
      <c r="BU9" s="21">
        <v>0</v>
      </c>
      <c r="BV9" s="21">
        <v>50055846.239999995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-2552.66</v>
      </c>
      <c r="CI9" s="21">
        <v>0</v>
      </c>
      <c r="CJ9" s="22">
        <v>13854159557.015015</v>
      </c>
      <c r="CK9" s="21">
        <v>0</v>
      </c>
      <c r="CL9" s="21">
        <v>693581.95000000019</v>
      </c>
      <c r="CM9" s="22">
        <v>3042506649.4700055</v>
      </c>
      <c r="CN9" s="21">
        <v>308752096.49999869</v>
      </c>
      <c r="CO9" s="21">
        <v>2733754552.9700069</v>
      </c>
      <c r="CP9" s="22">
        <v>10810959325.595009</v>
      </c>
      <c r="CQ9" s="21">
        <v>950812901.25000095</v>
      </c>
      <c r="CR9" s="21">
        <v>9860146424.3450089</v>
      </c>
      <c r="CS9" s="21">
        <v>9613659.370000001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17019192632.584015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1252391638.1900001</v>
      </c>
      <c r="E10" s="21">
        <v>82170227.549999997</v>
      </c>
      <c r="F10" s="21">
        <v>521065091.76999998</v>
      </c>
      <c r="G10" s="21">
        <v>649156318.87</v>
      </c>
      <c r="H10" s="21">
        <v>66813238.969999999</v>
      </c>
      <c r="I10" s="21">
        <v>18687636.23</v>
      </c>
      <c r="J10" s="21">
        <v>1003292.78</v>
      </c>
      <c r="K10" s="21">
        <v>2465134.65</v>
      </c>
      <c r="L10" s="21">
        <v>0</v>
      </c>
      <c r="M10" s="21">
        <v>0</v>
      </c>
      <c r="N10" s="21">
        <v>0</v>
      </c>
      <c r="O10" s="21">
        <v>347020382.84999901</v>
      </c>
      <c r="P10" s="21">
        <v>0</v>
      </c>
      <c r="Q10" s="21">
        <v>388406215.62999898</v>
      </c>
      <c r="R10" s="21">
        <v>0</v>
      </c>
      <c r="S10" s="21">
        <v>0</v>
      </c>
      <c r="T10" s="21">
        <v>187117547.91000003</v>
      </c>
      <c r="U10" s="21">
        <v>28447889.670000002</v>
      </c>
      <c r="V10" s="21">
        <v>55835346.329999901</v>
      </c>
      <c r="W10" s="21">
        <v>603434999.00999904</v>
      </c>
      <c r="X10" s="21">
        <v>7429152.9399999296</v>
      </c>
      <c r="Y10" s="21">
        <v>124794868.2</v>
      </c>
      <c r="Z10" s="21">
        <v>29567981.340002201</v>
      </c>
      <c r="AA10" s="21">
        <v>6897.69</v>
      </c>
      <c r="AB10" s="21">
        <v>0</v>
      </c>
      <c r="AC10" s="21">
        <v>2712272.2699999698</v>
      </c>
      <c r="AD10" s="21">
        <v>9827823.9800000396</v>
      </c>
      <c r="AE10" s="21">
        <v>69575.7</v>
      </c>
      <c r="AF10" s="21">
        <v>2729564.81</v>
      </c>
      <c r="AG10" s="21">
        <v>78092360.159999996</v>
      </c>
      <c r="AH10" s="21">
        <v>95700059.010000005</v>
      </c>
      <c r="AI10" s="21">
        <v>5072310.49</v>
      </c>
      <c r="AJ10" s="21">
        <v>2024225.1</v>
      </c>
      <c r="AK10" s="21">
        <v>3221548.24</v>
      </c>
      <c r="AL10" s="21">
        <v>0</v>
      </c>
      <c r="AM10" s="21">
        <v>20131881.789999999</v>
      </c>
      <c r="AN10" s="21">
        <v>774591.43</v>
      </c>
      <c r="AO10" s="21">
        <v>0</v>
      </c>
      <c r="AP10" s="21">
        <v>1317268.3999999999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29560587.759999502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25210489.489999998</v>
      </c>
      <c r="BN10" s="21">
        <v>12001304.59</v>
      </c>
      <c r="BO10" s="21">
        <v>0</v>
      </c>
      <c r="BP10" s="21">
        <v>106173255.91</v>
      </c>
      <c r="BQ10" s="21">
        <v>11173815.4</v>
      </c>
      <c r="BR10" s="21">
        <v>94646366.980000004</v>
      </c>
      <c r="BS10" s="21">
        <v>25792738.120000202</v>
      </c>
      <c r="BT10" s="21">
        <v>0</v>
      </c>
      <c r="BU10" s="21">
        <v>0</v>
      </c>
      <c r="BV10" s="21">
        <v>90952640.040000007</v>
      </c>
      <c r="BW10" s="21">
        <v>0</v>
      </c>
      <c r="BX10" s="21">
        <v>4180</v>
      </c>
      <c r="BY10" s="21">
        <v>0</v>
      </c>
      <c r="BZ10" s="21">
        <v>0</v>
      </c>
      <c r="CA10" s="21">
        <v>0</v>
      </c>
      <c r="CB10" s="21">
        <v>2802858.04</v>
      </c>
      <c r="CC10" s="21">
        <v>632326.44999999995</v>
      </c>
      <c r="CD10" s="21">
        <v>286711.8</v>
      </c>
      <c r="CE10" s="21">
        <v>0</v>
      </c>
      <c r="CF10" s="21">
        <v>0</v>
      </c>
      <c r="CG10" s="21">
        <v>0</v>
      </c>
      <c r="CH10" s="21">
        <v>151910.07</v>
      </c>
      <c r="CI10" s="21">
        <v>26457.08</v>
      </c>
      <c r="CJ10" s="22">
        <v>4351338610.3289394</v>
      </c>
      <c r="CK10" s="21">
        <v>9600</v>
      </c>
      <c r="CL10" s="21">
        <v>11734</v>
      </c>
      <c r="CM10" s="22">
        <v>1317672875.5998836</v>
      </c>
      <c r="CN10" s="21">
        <v>574614141.96266007</v>
      </c>
      <c r="CO10" s="21">
        <v>743058733.63722336</v>
      </c>
      <c r="CP10" s="22">
        <v>3033644400.7290554</v>
      </c>
      <c r="CQ10" s="21">
        <v>1332949158.6804223</v>
      </c>
      <c r="CR10" s="21">
        <v>1700695242.0486333</v>
      </c>
      <c r="CS10" s="21">
        <v>1576396.78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8087426352.6089382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464887.80999999994</v>
      </c>
      <c r="E11" s="21">
        <v>152183.87</v>
      </c>
      <c r="F11" s="21">
        <v>231851.96</v>
      </c>
      <c r="G11" s="21">
        <v>80851.98</v>
      </c>
      <c r="H11" s="21">
        <v>0</v>
      </c>
      <c r="I11" s="21">
        <v>34533814.289999999</v>
      </c>
      <c r="J11" s="21">
        <v>0</v>
      </c>
      <c r="K11" s="21">
        <v>8940372.7100000009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1012856777.14</v>
      </c>
      <c r="U11" s="21">
        <v>2578074.88</v>
      </c>
      <c r="V11" s="21">
        <v>52970965.570200004</v>
      </c>
      <c r="W11" s="21">
        <v>204135357.32679999</v>
      </c>
      <c r="X11" s="21">
        <v>0</v>
      </c>
      <c r="Y11" s="21">
        <v>160</v>
      </c>
      <c r="Z11" s="21">
        <v>74309.929999999993</v>
      </c>
      <c r="AA11" s="21">
        <v>0</v>
      </c>
      <c r="AB11" s="21">
        <v>0</v>
      </c>
      <c r="AC11" s="21">
        <v>0</v>
      </c>
      <c r="AD11" s="21">
        <v>11149.13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147809.84</v>
      </c>
      <c r="AL11" s="21">
        <v>0</v>
      </c>
      <c r="AM11" s="21">
        <v>97600</v>
      </c>
      <c r="AN11" s="21">
        <v>0</v>
      </c>
      <c r="AO11" s="21">
        <v>0</v>
      </c>
      <c r="AP11" s="21">
        <v>6036.7</v>
      </c>
      <c r="AQ11" s="21">
        <v>0</v>
      </c>
      <c r="AR11" s="21">
        <v>0</v>
      </c>
      <c r="AS11" s="21">
        <v>0</v>
      </c>
      <c r="AT11" s="21">
        <v>3543257.9079999998</v>
      </c>
      <c r="AU11" s="21">
        <v>10074.370000000001</v>
      </c>
      <c r="AV11" s="21">
        <v>9536.0400000000009</v>
      </c>
      <c r="AW11" s="21">
        <v>0</v>
      </c>
      <c r="AX11" s="21">
        <v>5864.08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3922750.91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1396.45</v>
      </c>
      <c r="BM11" s="21">
        <v>0</v>
      </c>
      <c r="BN11" s="21">
        <v>137071047.76499999</v>
      </c>
      <c r="BO11" s="21">
        <v>0</v>
      </c>
      <c r="BP11" s="21">
        <v>2798.26</v>
      </c>
      <c r="BQ11" s="21">
        <v>77723.59</v>
      </c>
      <c r="BR11" s="21">
        <v>0</v>
      </c>
      <c r="BS11" s="21">
        <v>144449.46</v>
      </c>
      <c r="BT11" s="21">
        <v>0</v>
      </c>
      <c r="BU11" s="21">
        <v>0</v>
      </c>
      <c r="BV11" s="21">
        <v>0</v>
      </c>
      <c r="BW11" s="21">
        <v>0</v>
      </c>
      <c r="BX11" s="21">
        <v>21099.439999999999</v>
      </c>
      <c r="BY11" s="21">
        <v>0</v>
      </c>
      <c r="BZ11" s="21">
        <v>0</v>
      </c>
      <c r="CA11" s="21">
        <v>208052.62</v>
      </c>
      <c r="CB11" s="21">
        <v>80244526.530000001</v>
      </c>
      <c r="CC11" s="21">
        <v>0</v>
      </c>
      <c r="CD11" s="21">
        <v>4838569.22</v>
      </c>
      <c r="CE11" s="21">
        <v>0</v>
      </c>
      <c r="CF11" s="21">
        <v>0</v>
      </c>
      <c r="CG11" s="21">
        <v>38118373.270000003</v>
      </c>
      <c r="CH11" s="21">
        <v>131056.64</v>
      </c>
      <c r="CI11" s="21">
        <v>6670755.29</v>
      </c>
      <c r="CJ11" s="22">
        <v>27782984.75</v>
      </c>
      <c r="CK11" s="21">
        <v>-159469.66</v>
      </c>
      <c r="CL11" s="21">
        <v>6743631.8099999996</v>
      </c>
      <c r="CM11" s="22">
        <v>6414052.5700000003</v>
      </c>
      <c r="CN11" s="21">
        <v>0</v>
      </c>
      <c r="CO11" s="21">
        <v>6414052.5700000003</v>
      </c>
      <c r="CP11" s="22">
        <v>14784770.029999999</v>
      </c>
      <c r="CQ11" s="21">
        <v>0</v>
      </c>
      <c r="CR11" s="21">
        <v>14784770.029999999</v>
      </c>
      <c r="CS11" s="21">
        <v>146831.49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1619768463.4100003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375117369.71209902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375117369.71209902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398441701.33999997</v>
      </c>
      <c r="E13" s="21">
        <v>1487332.7</v>
      </c>
      <c r="F13" s="21">
        <v>242142005.00999999</v>
      </c>
      <c r="G13" s="21">
        <v>154812363.63</v>
      </c>
      <c r="H13" s="21">
        <v>33202143.34</v>
      </c>
      <c r="I13" s="21">
        <v>22229557.559999999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14736899.939999999</v>
      </c>
      <c r="P13" s="21">
        <v>0</v>
      </c>
      <c r="Q13" s="21">
        <v>2727436.6</v>
      </c>
      <c r="R13" s="21">
        <v>0</v>
      </c>
      <c r="S13" s="21">
        <v>0</v>
      </c>
      <c r="T13" s="21">
        <v>1247825896.8800001</v>
      </c>
      <c r="U13" s="21">
        <v>0</v>
      </c>
      <c r="V13" s="21">
        <v>51565094.299999997</v>
      </c>
      <c r="W13" s="21">
        <v>432662948.83999997</v>
      </c>
      <c r="X13" s="21">
        <v>0</v>
      </c>
      <c r="Y13" s="21">
        <v>21454958.309999999</v>
      </c>
      <c r="Z13" s="21">
        <v>29750856.82</v>
      </c>
      <c r="AA13" s="21">
        <v>0</v>
      </c>
      <c r="AB13" s="21">
        <v>0</v>
      </c>
      <c r="AC13" s="21">
        <v>112856.37</v>
      </c>
      <c r="AD13" s="21">
        <v>1739615.9</v>
      </c>
      <c r="AE13" s="21">
        <v>0</v>
      </c>
      <c r="AF13" s="21">
        <v>24307.81</v>
      </c>
      <c r="AG13" s="21">
        <v>493505.73</v>
      </c>
      <c r="AH13" s="21">
        <v>744384.12</v>
      </c>
      <c r="AI13" s="21">
        <v>0</v>
      </c>
      <c r="AJ13" s="21">
        <v>0</v>
      </c>
      <c r="AK13" s="21">
        <v>0</v>
      </c>
      <c r="AL13" s="21">
        <v>0</v>
      </c>
      <c r="AM13" s="21">
        <v>233782884.13999999</v>
      </c>
      <c r="AN13" s="21">
        <v>0</v>
      </c>
      <c r="AO13" s="21">
        <v>0</v>
      </c>
      <c r="AP13" s="21">
        <v>186313.26</v>
      </c>
      <c r="AQ13" s="21">
        <v>0</v>
      </c>
      <c r="AR13" s="21">
        <v>0</v>
      </c>
      <c r="AS13" s="21">
        <v>0</v>
      </c>
      <c r="AT13" s="21">
        <v>0</v>
      </c>
      <c r="AU13" s="21">
        <v>35194099.299999997</v>
      </c>
      <c r="AV13" s="21">
        <v>11270734.59</v>
      </c>
      <c r="AW13" s="21">
        <v>0</v>
      </c>
      <c r="AX13" s="21">
        <v>6852670.3099999996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3845701.43</v>
      </c>
      <c r="BE13" s="21">
        <v>0</v>
      </c>
      <c r="BF13" s="21">
        <v>0</v>
      </c>
      <c r="BG13" s="21">
        <v>0</v>
      </c>
      <c r="BH13" s="21">
        <v>0</v>
      </c>
      <c r="BI13" s="21">
        <v>-62.26</v>
      </c>
      <c r="BJ13" s="21">
        <v>0</v>
      </c>
      <c r="BK13" s="21">
        <v>0</v>
      </c>
      <c r="BL13" s="21">
        <v>0</v>
      </c>
      <c r="BM13" s="21">
        <v>0</v>
      </c>
      <c r="BN13" s="21">
        <v>7814966.5</v>
      </c>
      <c r="BO13" s="21">
        <v>0</v>
      </c>
      <c r="BP13" s="21">
        <v>53700799.609999999</v>
      </c>
      <c r="BQ13" s="21">
        <v>175524.3</v>
      </c>
      <c r="BR13" s="21">
        <v>50628347.229999997</v>
      </c>
      <c r="BS13" s="21">
        <v>11855524.6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2612583.86</v>
      </c>
      <c r="CJ13" s="22">
        <v>28317856.549999997</v>
      </c>
      <c r="CK13" s="21">
        <v>0</v>
      </c>
      <c r="CL13" s="21">
        <v>0</v>
      </c>
      <c r="CM13" s="22">
        <v>27792758.509999998</v>
      </c>
      <c r="CN13" s="21">
        <v>55453.46</v>
      </c>
      <c r="CO13" s="21">
        <v>27737305.049999997</v>
      </c>
      <c r="CP13" s="22">
        <v>525098.04</v>
      </c>
      <c r="CQ13" s="21">
        <v>525098.04</v>
      </c>
      <c r="CR13" s="21">
        <v>0</v>
      </c>
      <c r="CS13" s="21">
        <v>4315928.2300000004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2708266035.5100007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3179742220.3400002</v>
      </c>
      <c r="E14" s="21">
        <v>122278127.71999998</v>
      </c>
      <c r="F14" s="21">
        <v>109656875.32999998</v>
      </c>
      <c r="G14" s="21">
        <v>2947807217.29</v>
      </c>
      <c r="H14" s="21">
        <v>1452372648.1999998</v>
      </c>
      <c r="I14" s="21">
        <v>47127915.259999901</v>
      </c>
      <c r="J14" s="21">
        <v>-837913.71</v>
      </c>
      <c r="K14" s="21">
        <v>0</v>
      </c>
      <c r="L14" s="21">
        <v>0</v>
      </c>
      <c r="M14" s="21">
        <v>0</v>
      </c>
      <c r="N14" s="21">
        <v>0</v>
      </c>
      <c r="O14" s="21">
        <v>206601345.2900002</v>
      </c>
      <c r="P14" s="21">
        <v>0</v>
      </c>
      <c r="Q14" s="21">
        <v>130279547.81</v>
      </c>
      <c r="R14" s="21">
        <v>0</v>
      </c>
      <c r="S14" s="21">
        <v>0</v>
      </c>
      <c r="T14" s="21">
        <v>1410059563.2399848</v>
      </c>
      <c r="U14" s="21">
        <v>11943945.950000001</v>
      </c>
      <c r="V14" s="21">
        <v>93586876.0200001</v>
      </c>
      <c r="W14" s="21">
        <v>594331603.41000056</v>
      </c>
      <c r="X14" s="21">
        <v>0</v>
      </c>
      <c r="Y14" s="21">
        <v>124259442.44000001</v>
      </c>
      <c r="Z14" s="21">
        <v>158256276.61999997</v>
      </c>
      <c r="AA14" s="21">
        <v>1258.3</v>
      </c>
      <c r="AB14" s="21">
        <v>0</v>
      </c>
      <c r="AC14" s="21">
        <v>4338249.32</v>
      </c>
      <c r="AD14" s="21">
        <v>39651899.390000015</v>
      </c>
      <c r="AE14" s="21">
        <v>57654.5</v>
      </c>
      <c r="AF14" s="21">
        <v>881866.85</v>
      </c>
      <c r="AG14" s="21">
        <v>0</v>
      </c>
      <c r="AH14" s="21">
        <v>0</v>
      </c>
      <c r="AI14" s="21">
        <v>0</v>
      </c>
      <c r="AJ14" s="21">
        <v>188441.34000000003</v>
      </c>
      <c r="AK14" s="21">
        <v>39091.090000000004</v>
      </c>
      <c r="AL14" s="21">
        <v>0</v>
      </c>
      <c r="AM14" s="21">
        <v>18011341.059999999</v>
      </c>
      <c r="AN14" s="21">
        <v>240683.9</v>
      </c>
      <c r="AO14" s="21">
        <v>0</v>
      </c>
      <c r="AP14" s="21">
        <v>10933590.230000002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32013399.520000074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141828.78</v>
      </c>
      <c r="BN14" s="21">
        <v>7256191.5000000848</v>
      </c>
      <c r="BO14" s="21">
        <v>0</v>
      </c>
      <c r="BP14" s="21">
        <v>495419813.77999991</v>
      </c>
      <c r="BQ14" s="21">
        <v>69956087.969999984</v>
      </c>
      <c r="BR14" s="21">
        <v>191979587.95999998</v>
      </c>
      <c r="BS14" s="21">
        <v>119052953.25000036</v>
      </c>
      <c r="BT14" s="21">
        <v>0</v>
      </c>
      <c r="BU14" s="21">
        <v>0</v>
      </c>
      <c r="BV14" s="21">
        <v>378243012.83999997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6369</v>
      </c>
      <c r="CF14" s="21">
        <v>0</v>
      </c>
      <c r="CG14" s="21">
        <v>0</v>
      </c>
      <c r="CH14" s="21">
        <v>0</v>
      </c>
      <c r="CI14" s="21">
        <v>0</v>
      </c>
      <c r="CJ14" s="22">
        <v>1293045033.5000005</v>
      </c>
      <c r="CK14" s="21">
        <v>0</v>
      </c>
      <c r="CL14" s="21">
        <v>7107.9</v>
      </c>
      <c r="CM14" s="22">
        <v>861622490.63000011</v>
      </c>
      <c r="CN14" s="21">
        <v>15138137.659999982</v>
      </c>
      <c r="CO14" s="21">
        <v>846484352.97000015</v>
      </c>
      <c r="CP14" s="22">
        <v>431415434.97000027</v>
      </c>
      <c r="CQ14" s="21">
        <v>153996339.57999998</v>
      </c>
      <c r="CR14" s="21">
        <v>277419095.39000028</v>
      </c>
      <c r="CS14" s="21">
        <v>2527040.4399999995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10071708865.389986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0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506278021.62712198</v>
      </c>
      <c r="BJ16" s="21">
        <v>264287470.12285995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770565491.74998188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34801562.240000002</v>
      </c>
      <c r="E17" s="21">
        <v>331443.96000000002</v>
      </c>
      <c r="F17" s="21">
        <v>24110874</v>
      </c>
      <c r="G17" s="21">
        <v>10359244.279999999</v>
      </c>
      <c r="H17" s="21">
        <v>22049400.890000001</v>
      </c>
      <c r="I17" s="21">
        <v>36522.85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28819074</v>
      </c>
      <c r="P17" s="21">
        <v>0</v>
      </c>
      <c r="Q17" s="21">
        <v>17476487.809999999</v>
      </c>
      <c r="R17" s="21">
        <v>0</v>
      </c>
      <c r="S17" s="21">
        <v>0</v>
      </c>
      <c r="T17" s="21">
        <v>371082424.42000002</v>
      </c>
      <c r="U17" s="21">
        <v>0</v>
      </c>
      <c r="V17" s="21">
        <v>14257680.15</v>
      </c>
      <c r="W17" s="21">
        <v>1420556.06</v>
      </c>
      <c r="X17" s="21">
        <v>0</v>
      </c>
      <c r="Y17" s="21">
        <v>32428149</v>
      </c>
      <c r="Z17" s="21">
        <v>8840965.9800000004</v>
      </c>
      <c r="AA17" s="21">
        <v>0</v>
      </c>
      <c r="AB17" s="21">
        <v>0</v>
      </c>
      <c r="AC17" s="21">
        <v>499116.55</v>
      </c>
      <c r="AD17" s="21">
        <v>45246305</v>
      </c>
      <c r="AE17" s="21">
        <v>0</v>
      </c>
      <c r="AF17" s="21">
        <v>647476.56000000006</v>
      </c>
      <c r="AG17" s="21">
        <v>0</v>
      </c>
      <c r="AH17" s="21">
        <v>1630117.17</v>
      </c>
      <c r="AI17" s="21">
        <v>0</v>
      </c>
      <c r="AJ17" s="21">
        <v>0</v>
      </c>
      <c r="AK17" s="21">
        <v>0</v>
      </c>
      <c r="AL17" s="21">
        <v>0</v>
      </c>
      <c r="AM17" s="21">
        <v>1528301.06</v>
      </c>
      <c r="AN17" s="21">
        <v>0</v>
      </c>
      <c r="AO17" s="21">
        <v>0</v>
      </c>
      <c r="AP17" s="21">
        <v>2070388.94</v>
      </c>
      <c r="AQ17" s="21">
        <v>0</v>
      </c>
      <c r="AR17" s="21">
        <v>0</v>
      </c>
      <c r="AS17" s="21">
        <v>0</v>
      </c>
      <c r="AT17" s="21">
        <v>263686694.19999999</v>
      </c>
      <c r="AU17" s="21">
        <v>6711467.2199999997</v>
      </c>
      <c r="AV17" s="21">
        <v>8777658.5600000005</v>
      </c>
      <c r="AW17" s="21">
        <v>0</v>
      </c>
      <c r="AX17" s="21">
        <v>4320920.9400000004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18736990.920000002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25336133.719999999</v>
      </c>
      <c r="BO17" s="21">
        <v>0</v>
      </c>
      <c r="BP17" s="21">
        <v>11183931.279999999</v>
      </c>
      <c r="BQ17" s="21">
        <v>2459387.59</v>
      </c>
      <c r="BR17" s="21">
        <v>144193065</v>
      </c>
      <c r="BS17" s="21">
        <v>13864548</v>
      </c>
      <c r="BT17" s="21">
        <v>0</v>
      </c>
      <c r="BU17" s="21">
        <v>0</v>
      </c>
      <c r="BV17" s="21">
        <v>5061379.29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3519.13</v>
      </c>
      <c r="CT17" s="21">
        <v>26700285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1113870509.53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37581668.391562067</v>
      </c>
      <c r="E18" s="21">
        <v>1480222.1807761074</v>
      </c>
      <c r="F18" s="21">
        <v>24226547.940587308</v>
      </c>
      <c r="G18" s="21">
        <v>11874898.270198651</v>
      </c>
      <c r="H18" s="21">
        <v>6993452.4601000007</v>
      </c>
      <c r="I18" s="21">
        <v>596580.62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24590949.4505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25781733.4943</v>
      </c>
      <c r="Z18" s="21">
        <v>18316837.445099998</v>
      </c>
      <c r="AA18" s="21">
        <v>0</v>
      </c>
      <c r="AB18" s="21">
        <v>0</v>
      </c>
      <c r="AC18" s="21">
        <v>327534.00719999999</v>
      </c>
      <c r="AD18" s="21">
        <v>2256870.0263</v>
      </c>
      <c r="AE18" s="21">
        <v>0</v>
      </c>
      <c r="AF18" s="21">
        <v>7911730.29</v>
      </c>
      <c r="AG18" s="21">
        <v>0</v>
      </c>
      <c r="AH18" s="21">
        <v>0</v>
      </c>
      <c r="AI18" s="21">
        <v>0</v>
      </c>
      <c r="AJ18" s="21">
        <v>0</v>
      </c>
      <c r="AK18" s="21">
        <v>1414834.55</v>
      </c>
      <c r="AL18" s="21">
        <v>0</v>
      </c>
      <c r="AM18" s="21">
        <v>20063872.789999999</v>
      </c>
      <c r="AN18" s="21">
        <v>126364.79</v>
      </c>
      <c r="AO18" s="21">
        <v>0</v>
      </c>
      <c r="AP18" s="21">
        <v>5469.4741999999997</v>
      </c>
      <c r="AQ18" s="21">
        <v>0</v>
      </c>
      <c r="AR18" s="21">
        <v>0</v>
      </c>
      <c r="AS18" s="21">
        <v>0</v>
      </c>
      <c r="AT18" s="21">
        <v>117596173.1478</v>
      </c>
      <c r="AU18" s="21">
        <v>1103539.6625000001</v>
      </c>
      <c r="AV18" s="21">
        <v>5452.7002000000002</v>
      </c>
      <c r="AW18" s="21">
        <v>0</v>
      </c>
      <c r="AX18" s="21">
        <v>2451695.4391999999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10421053.0493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70874.240000000005</v>
      </c>
      <c r="BO18" s="21">
        <v>0</v>
      </c>
      <c r="BP18" s="21">
        <v>81042338.544500008</v>
      </c>
      <c r="BQ18" s="21">
        <v>8661945.5999999996</v>
      </c>
      <c r="BR18" s="21">
        <v>61503736.383099996</v>
      </c>
      <c r="BS18" s="21">
        <v>6456495.9622</v>
      </c>
      <c r="BT18" s="21">
        <v>0</v>
      </c>
      <c r="BU18" s="21">
        <v>0</v>
      </c>
      <c r="BV18" s="21">
        <v>35876770.230800003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668101.13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471826073.87886202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277499758</v>
      </c>
      <c r="BJ19" s="21">
        <v>58529904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336029662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1079660855.2</v>
      </c>
      <c r="E20" s="21">
        <v>184077.91</v>
      </c>
      <c r="F20" s="21">
        <v>459804927.88999999</v>
      </c>
      <c r="G20" s="21">
        <v>619671849.39999998</v>
      </c>
      <c r="H20" s="21">
        <v>11392.69</v>
      </c>
      <c r="I20" s="21">
        <v>63004.17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25116702.440000001</v>
      </c>
      <c r="P20" s="21">
        <v>0</v>
      </c>
      <c r="Q20" s="21">
        <v>12962161.640000001</v>
      </c>
      <c r="R20" s="21">
        <v>0</v>
      </c>
      <c r="S20" s="21">
        <v>0</v>
      </c>
      <c r="T20" s="21">
        <v>3584215.99</v>
      </c>
      <c r="U20" s="21">
        <v>-16647.759999999998</v>
      </c>
      <c r="V20" s="21">
        <v>6107243.3399999999</v>
      </c>
      <c r="W20" s="21">
        <v>40220669.299999997</v>
      </c>
      <c r="X20" s="21">
        <v>0</v>
      </c>
      <c r="Y20" s="21">
        <v>18385596.379999999</v>
      </c>
      <c r="Z20" s="21">
        <v>106251300.47999999</v>
      </c>
      <c r="AA20" s="21">
        <v>0</v>
      </c>
      <c r="AB20" s="21">
        <v>0</v>
      </c>
      <c r="AC20" s="21">
        <v>220856.12</v>
      </c>
      <c r="AD20" s="21">
        <v>4603568.9300000006</v>
      </c>
      <c r="AE20" s="21">
        <v>0</v>
      </c>
      <c r="AF20" s="21">
        <v>279737</v>
      </c>
      <c r="AG20" s="21">
        <v>6859910.5999999996</v>
      </c>
      <c r="AH20" s="21">
        <v>2510877.9700000002</v>
      </c>
      <c r="AI20" s="21">
        <v>456706.5</v>
      </c>
      <c r="AJ20" s="21">
        <v>0</v>
      </c>
      <c r="AK20" s="21">
        <v>0</v>
      </c>
      <c r="AL20" s="21">
        <v>0</v>
      </c>
      <c r="AM20" s="21">
        <v>2249349.9500000002</v>
      </c>
      <c r="AN20" s="21">
        <v>240957.6</v>
      </c>
      <c r="AO20" s="21">
        <v>0</v>
      </c>
      <c r="AP20" s="21">
        <v>2909786.0900000003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6505886.71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308010.93</v>
      </c>
      <c r="BO20" s="21">
        <v>0</v>
      </c>
      <c r="BP20" s="21">
        <v>26248140.619999997</v>
      </c>
      <c r="BQ20" s="21">
        <v>48199741.329999998</v>
      </c>
      <c r="BR20" s="21">
        <v>33307364.699999999</v>
      </c>
      <c r="BS20" s="21">
        <v>8190773.6400000006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432620.99</v>
      </c>
      <c r="CB20" s="21">
        <v>1196326.51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74843.399999999994</v>
      </c>
      <c r="CJ20" s="22">
        <v>23845217.050000001</v>
      </c>
      <c r="CK20" s="21">
        <v>309089.45</v>
      </c>
      <c r="CL20" s="21">
        <v>0</v>
      </c>
      <c r="CM20" s="22">
        <v>1113326.48</v>
      </c>
      <c r="CN20" s="21">
        <v>497254.15</v>
      </c>
      <c r="CO20" s="21">
        <v>616072.32999999996</v>
      </c>
      <c r="CP20" s="22">
        <v>22422801.120000001</v>
      </c>
      <c r="CQ20" s="21">
        <v>4228330.1399999997</v>
      </c>
      <c r="CR20" s="21">
        <v>18194470.98</v>
      </c>
      <c r="CS20" s="21">
        <v>3232.42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1460990402.9300003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65973238.329999998</v>
      </c>
      <c r="E21" s="21">
        <v>653670.67999999993</v>
      </c>
      <c r="F21" s="21">
        <v>2369353.65</v>
      </c>
      <c r="G21" s="21">
        <v>62950214</v>
      </c>
      <c r="H21" s="21">
        <v>0</v>
      </c>
      <c r="I21" s="21">
        <v>1424678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5159901.8499999996</v>
      </c>
      <c r="P21" s="21">
        <v>0</v>
      </c>
      <c r="Q21" s="21">
        <v>0</v>
      </c>
      <c r="R21" s="21">
        <v>0</v>
      </c>
      <c r="S21" s="21">
        <v>0</v>
      </c>
      <c r="T21" s="21">
        <v>311326741.63</v>
      </c>
      <c r="U21" s="21">
        <v>0</v>
      </c>
      <c r="V21" s="21">
        <v>-1923505</v>
      </c>
      <c r="W21" s="21">
        <v>6815655</v>
      </c>
      <c r="X21" s="21">
        <v>0</v>
      </c>
      <c r="Y21" s="21">
        <v>5957359</v>
      </c>
      <c r="Z21" s="21">
        <v>25849964</v>
      </c>
      <c r="AA21" s="21">
        <v>0</v>
      </c>
      <c r="AB21" s="21">
        <v>0</v>
      </c>
      <c r="AC21" s="21">
        <v>45779.79</v>
      </c>
      <c r="AD21" s="21">
        <v>1897.17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45810.879999999997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356611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1740535</v>
      </c>
      <c r="BO21" s="21">
        <v>0</v>
      </c>
      <c r="BP21" s="21">
        <v>61900.51</v>
      </c>
      <c r="BQ21" s="21">
        <v>0</v>
      </c>
      <c r="BR21" s="21">
        <v>660043.41</v>
      </c>
      <c r="BS21" s="21">
        <v>398013.21</v>
      </c>
      <c r="BT21" s="21">
        <v>0</v>
      </c>
      <c r="BU21" s="21">
        <v>0</v>
      </c>
      <c r="BV21" s="21">
        <v>266849.48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1150148.43</v>
      </c>
      <c r="CK21" s="21">
        <v>0</v>
      </c>
      <c r="CL21" s="21">
        <v>0</v>
      </c>
      <c r="CM21" s="22">
        <v>1150148.43</v>
      </c>
      <c r="CN21" s="21">
        <v>1150148.43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425311621.69000006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2250089662.5599999</v>
      </c>
      <c r="E22" s="21">
        <v>6542706.6799999997</v>
      </c>
      <c r="F22" s="21">
        <v>879236343.19000006</v>
      </c>
      <c r="G22" s="21">
        <v>1364310612.6900001</v>
      </c>
      <c r="H22" s="21">
        <v>54910153.93</v>
      </c>
      <c r="I22" s="21">
        <v>100367837.53</v>
      </c>
      <c r="J22" s="21">
        <v>0</v>
      </c>
      <c r="K22" s="21">
        <v>333750</v>
      </c>
      <c r="L22" s="21">
        <v>0</v>
      </c>
      <c r="M22" s="21">
        <v>0</v>
      </c>
      <c r="N22" s="21">
        <v>17888830.129999999</v>
      </c>
      <c r="O22" s="21">
        <v>253300305.83000001</v>
      </c>
      <c r="P22" s="21">
        <v>0</v>
      </c>
      <c r="Q22" s="21">
        <v>124606286.40000001</v>
      </c>
      <c r="R22" s="21">
        <v>0</v>
      </c>
      <c r="S22" s="21">
        <v>0</v>
      </c>
      <c r="T22" s="21">
        <v>967035695.59000003</v>
      </c>
      <c r="U22" s="21">
        <v>138811187.22999999</v>
      </c>
      <c r="V22" s="21">
        <v>50667636.82</v>
      </c>
      <c r="W22" s="21">
        <v>852045292.77999997</v>
      </c>
      <c r="X22" s="21">
        <v>108726.21</v>
      </c>
      <c r="Y22" s="21">
        <v>138720655.59</v>
      </c>
      <c r="Z22" s="21">
        <v>356540032.83999997</v>
      </c>
      <c r="AA22" s="21">
        <v>0</v>
      </c>
      <c r="AB22" s="21">
        <v>0</v>
      </c>
      <c r="AC22" s="21">
        <v>0</v>
      </c>
      <c r="AD22" s="21">
        <v>1189643.32</v>
      </c>
      <c r="AE22" s="21">
        <v>1430187.28</v>
      </c>
      <c r="AF22" s="21">
        <v>14343223.890000001</v>
      </c>
      <c r="AG22" s="21">
        <v>150042805.27000001</v>
      </c>
      <c r="AH22" s="21">
        <v>44584993.020000003</v>
      </c>
      <c r="AI22" s="21">
        <v>7835565.9500000002</v>
      </c>
      <c r="AJ22" s="21">
        <v>8968383.1799999997</v>
      </c>
      <c r="AK22" s="21">
        <v>759752.5</v>
      </c>
      <c r="AL22" s="21">
        <v>0</v>
      </c>
      <c r="AM22" s="21">
        <v>174424852.56999999</v>
      </c>
      <c r="AN22" s="21">
        <v>884133.45</v>
      </c>
      <c r="AO22" s="21">
        <v>0</v>
      </c>
      <c r="AP22" s="21">
        <v>9365308.25</v>
      </c>
      <c r="AQ22" s="21">
        <v>0</v>
      </c>
      <c r="AR22" s="21">
        <v>0</v>
      </c>
      <c r="AS22" s="21">
        <v>0</v>
      </c>
      <c r="AT22" s="21">
        <v>1410496909.3599999</v>
      </c>
      <c r="AU22" s="21">
        <v>198241317.96000001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44671776.200000003</v>
      </c>
      <c r="BE22" s="21">
        <v>0</v>
      </c>
      <c r="BF22" s="21">
        <v>0</v>
      </c>
      <c r="BG22" s="21">
        <v>0</v>
      </c>
      <c r="BH22" s="21">
        <v>128719.62</v>
      </c>
      <c r="BI22" s="21">
        <v>19262221.609999999</v>
      </c>
      <c r="BJ22" s="21">
        <v>0</v>
      </c>
      <c r="BK22" s="21">
        <v>0</v>
      </c>
      <c r="BL22" s="21">
        <v>73864.350000000006</v>
      </c>
      <c r="BM22" s="21">
        <v>0</v>
      </c>
      <c r="BN22" s="21">
        <v>14218225.99</v>
      </c>
      <c r="BO22" s="21">
        <v>0</v>
      </c>
      <c r="BP22" s="21">
        <v>270062146.72000003</v>
      </c>
      <c r="BQ22" s="21">
        <v>5269418.1500000004</v>
      </c>
      <c r="BR22" s="21">
        <v>215976669.81999999</v>
      </c>
      <c r="BS22" s="21">
        <v>60123217.829999998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989205.96</v>
      </c>
      <c r="CB22" s="21">
        <v>7964104.2699999996</v>
      </c>
      <c r="CC22" s="21">
        <v>-549944.84</v>
      </c>
      <c r="CD22" s="21">
        <v>7592.49</v>
      </c>
      <c r="CE22" s="21">
        <v>566616.74</v>
      </c>
      <c r="CF22" s="21">
        <v>0</v>
      </c>
      <c r="CG22" s="21">
        <v>11178621.359999999</v>
      </c>
      <c r="CH22" s="21">
        <v>0</v>
      </c>
      <c r="CI22" s="21">
        <v>0</v>
      </c>
      <c r="CJ22" s="22">
        <v>3685854421.3400002</v>
      </c>
      <c r="CK22" s="21">
        <v>5850</v>
      </c>
      <c r="CL22" s="21">
        <v>239478.51</v>
      </c>
      <c r="CM22" s="22">
        <v>1867639389.47</v>
      </c>
      <c r="CN22" s="21">
        <v>6170033.6399999997</v>
      </c>
      <c r="CO22" s="21">
        <v>1861469355.8299999</v>
      </c>
      <c r="CP22" s="22">
        <v>1817969703.3599999</v>
      </c>
      <c r="CQ22" s="21">
        <v>35329046.079999998</v>
      </c>
      <c r="CR22" s="21">
        <v>1782640657.28</v>
      </c>
      <c r="CS22" s="21">
        <v>2941534.44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11666731541.489998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970983790.1800015</v>
      </c>
      <c r="E23" s="21">
        <v>59822326.939999968</v>
      </c>
      <c r="F23" s="21">
        <v>326835870.93000025</v>
      </c>
      <c r="G23" s="21">
        <v>584325592.31000125</v>
      </c>
      <c r="H23" s="21">
        <v>1622.9</v>
      </c>
      <c r="I23" s="21">
        <v>77637679.910000071</v>
      </c>
      <c r="J23" s="21">
        <v>0</v>
      </c>
      <c r="K23" s="21">
        <v>13091309.75</v>
      </c>
      <c r="L23" s="21">
        <v>0</v>
      </c>
      <c r="M23" s="21">
        <v>0</v>
      </c>
      <c r="N23" s="21">
        <v>0</v>
      </c>
      <c r="O23" s="21">
        <v>343285327.96999991</v>
      </c>
      <c r="P23" s="21">
        <v>0</v>
      </c>
      <c r="Q23" s="21">
        <v>13980574.470000003</v>
      </c>
      <c r="R23" s="21">
        <v>0</v>
      </c>
      <c r="S23" s="21">
        <v>0</v>
      </c>
      <c r="T23" s="21">
        <v>1005963004.4199982</v>
      </c>
      <c r="U23" s="21">
        <v>0</v>
      </c>
      <c r="V23" s="21">
        <v>145491628.69000003</v>
      </c>
      <c r="W23" s="21">
        <v>521835416.38000107</v>
      </c>
      <c r="X23" s="21">
        <v>999665.55000000098</v>
      </c>
      <c r="Y23" s="21">
        <v>93172139.679999977</v>
      </c>
      <c r="Z23" s="21">
        <v>129794484.83999987</v>
      </c>
      <c r="AA23" s="21">
        <v>0</v>
      </c>
      <c r="AB23" s="21">
        <v>0</v>
      </c>
      <c r="AC23" s="21">
        <v>268200.5199999999</v>
      </c>
      <c r="AD23" s="21">
        <v>858744.25</v>
      </c>
      <c r="AE23" s="21">
        <v>46718.75</v>
      </c>
      <c r="AF23" s="21">
        <v>567727.94999999995</v>
      </c>
      <c r="AG23" s="21">
        <v>0</v>
      </c>
      <c r="AH23" s="21">
        <v>0</v>
      </c>
      <c r="AI23" s="21">
        <v>0</v>
      </c>
      <c r="AJ23" s="21">
        <v>8400</v>
      </c>
      <c r="AK23" s="21">
        <v>409558.81</v>
      </c>
      <c r="AL23" s="21">
        <v>0</v>
      </c>
      <c r="AM23" s="21">
        <v>375439.52999999997</v>
      </c>
      <c r="AN23" s="21">
        <v>0</v>
      </c>
      <c r="AO23" s="21">
        <v>0</v>
      </c>
      <c r="AP23" s="21">
        <v>3402089.73</v>
      </c>
      <c r="AQ23" s="21">
        <v>0</v>
      </c>
      <c r="AR23" s="21">
        <v>0</v>
      </c>
      <c r="AS23" s="21">
        <v>0</v>
      </c>
      <c r="AT23" s="21">
        <v>32321311.979999989</v>
      </c>
      <c r="AU23" s="21">
        <v>258112.36000000013</v>
      </c>
      <c r="AV23" s="21">
        <v>426339.88000000006</v>
      </c>
      <c r="AW23" s="21">
        <v>0</v>
      </c>
      <c r="AX23" s="21">
        <v>89822.960000000108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13178258.24000001</v>
      </c>
      <c r="BE23" s="21">
        <v>44.6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3345350.5499999905</v>
      </c>
      <c r="BO23" s="21">
        <v>0</v>
      </c>
      <c r="BP23" s="21">
        <v>41372574.149999984</v>
      </c>
      <c r="BQ23" s="21">
        <v>4248712.46</v>
      </c>
      <c r="BR23" s="21">
        <v>8489697.9699999988</v>
      </c>
      <c r="BS23" s="21">
        <v>25065190.989999995</v>
      </c>
      <c r="BT23" s="21">
        <v>0</v>
      </c>
      <c r="BU23" s="21">
        <v>0</v>
      </c>
      <c r="BV23" s="21">
        <v>3799623.8</v>
      </c>
      <c r="BW23" s="21">
        <v>0</v>
      </c>
      <c r="BX23" s="21">
        <v>0</v>
      </c>
      <c r="BY23" s="21">
        <v>0</v>
      </c>
      <c r="BZ23" s="21">
        <v>0</v>
      </c>
      <c r="CA23" s="21">
        <v>14454278.07</v>
      </c>
      <c r="CB23" s="21">
        <v>18148586.540000003</v>
      </c>
      <c r="CC23" s="21">
        <v>0</v>
      </c>
      <c r="CD23" s="21">
        <v>521329.78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188137655.68000004</v>
      </c>
      <c r="CK23" s="21">
        <v>33040</v>
      </c>
      <c r="CL23" s="21">
        <v>0</v>
      </c>
      <c r="CM23" s="22">
        <v>30534835.959999997</v>
      </c>
      <c r="CN23" s="21">
        <v>712314.1</v>
      </c>
      <c r="CO23" s="21">
        <v>29822521.859999996</v>
      </c>
      <c r="CP23" s="22">
        <v>157569779.72000003</v>
      </c>
      <c r="CQ23" s="21">
        <v>63098000.019999996</v>
      </c>
      <c r="CR23" s="21">
        <v>94471779.700000033</v>
      </c>
      <c r="CS23" s="21">
        <v>6560972.1799999811</v>
      </c>
      <c r="CT23" s="21">
        <v>70794995.449999958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3753386381.9200006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36882995.890000001</v>
      </c>
      <c r="E24" s="21">
        <v>451452.73</v>
      </c>
      <c r="F24" s="21">
        <v>3282230.71</v>
      </c>
      <c r="G24" s="21">
        <v>33149312.449999999</v>
      </c>
      <c r="H24" s="21">
        <v>4884390.16</v>
      </c>
      <c r="I24" s="21">
        <v>3469483.81</v>
      </c>
      <c r="J24" s="21">
        <v>0</v>
      </c>
      <c r="K24" s="21">
        <v>-432461.02000000101</v>
      </c>
      <c r="L24" s="21">
        <v>0</v>
      </c>
      <c r="M24" s="21">
        <v>0</v>
      </c>
      <c r="N24" s="21">
        <v>275322.82</v>
      </c>
      <c r="O24" s="21">
        <v>2474728.46</v>
      </c>
      <c r="P24" s="21">
        <v>0</v>
      </c>
      <c r="Q24" s="21">
        <v>180938</v>
      </c>
      <c r="R24" s="21">
        <v>0</v>
      </c>
      <c r="S24" s="21">
        <v>0</v>
      </c>
      <c r="T24" s="21">
        <v>91799985.509999797</v>
      </c>
      <c r="U24" s="21">
        <v>19135.93</v>
      </c>
      <c r="V24" s="21">
        <v>14982441.4300001</v>
      </c>
      <c r="W24" s="21">
        <v>50020675.240000203</v>
      </c>
      <c r="X24" s="21">
        <v>0</v>
      </c>
      <c r="Y24" s="21">
        <v>2398074.46</v>
      </c>
      <c r="Z24" s="21">
        <v>298034.8</v>
      </c>
      <c r="AA24" s="21">
        <v>0</v>
      </c>
      <c r="AB24" s="21">
        <v>0</v>
      </c>
      <c r="AC24" s="21">
        <v>89692.14</v>
      </c>
      <c r="AD24" s="21">
        <v>112695.6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40000</v>
      </c>
      <c r="AO24" s="21">
        <v>0</v>
      </c>
      <c r="AP24" s="21">
        <v>34965.01</v>
      </c>
      <c r="AQ24" s="21">
        <v>0</v>
      </c>
      <c r="AR24" s="21">
        <v>0</v>
      </c>
      <c r="AS24" s="21">
        <v>0</v>
      </c>
      <c r="AT24" s="21">
        <v>41669894.329999998</v>
      </c>
      <c r="AU24" s="21">
        <v>2418023.5099999998</v>
      </c>
      <c r="AV24" s="21">
        <v>2421736.7999999998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382027.09000000602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2207840.6299999901</v>
      </c>
      <c r="BO24" s="21">
        <v>0</v>
      </c>
      <c r="BP24" s="21">
        <v>7293012.9800000004</v>
      </c>
      <c r="BQ24" s="21">
        <v>0</v>
      </c>
      <c r="BR24" s="21">
        <v>2635929.2400000002</v>
      </c>
      <c r="BS24" s="21">
        <v>658323.94999999995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0</v>
      </c>
      <c r="CB24" s="21">
        <v>0</v>
      </c>
      <c r="CC24" s="21">
        <v>0</v>
      </c>
      <c r="CD24" s="21">
        <v>0</v>
      </c>
      <c r="CE24" s="21">
        <v>0</v>
      </c>
      <c r="CF24" s="21">
        <v>0</v>
      </c>
      <c r="CG24" s="21">
        <v>0</v>
      </c>
      <c r="CH24" s="21">
        <v>0</v>
      </c>
      <c r="CI24" s="21">
        <v>0</v>
      </c>
      <c r="CJ24" s="22">
        <v>-32958.9</v>
      </c>
      <c r="CK24" s="21">
        <v>-32958.9</v>
      </c>
      <c r="CL24" s="21">
        <v>0</v>
      </c>
      <c r="CM24" s="22">
        <v>0</v>
      </c>
      <c r="CN24" s="21">
        <v>0</v>
      </c>
      <c r="CO24" s="21">
        <v>0</v>
      </c>
      <c r="CP24" s="22">
        <v>0</v>
      </c>
      <c r="CQ24" s="21">
        <v>0</v>
      </c>
      <c r="CR24" s="21">
        <v>0</v>
      </c>
      <c r="CS24" s="21">
        <v>6736.1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267191663.97000003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4244607.0482279994</v>
      </c>
      <c r="E25" s="21">
        <v>190931.75814200001</v>
      </c>
      <c r="F25" s="21">
        <v>3279656.0937719997</v>
      </c>
      <c r="G25" s="21">
        <v>774019.19631399994</v>
      </c>
      <c r="H25" s="21">
        <v>1018.6245430000001</v>
      </c>
      <c r="I25" s="21">
        <v>1773734.88</v>
      </c>
      <c r="J25" s="21">
        <v>0</v>
      </c>
      <c r="K25" s="21">
        <v>3977718.38</v>
      </c>
      <c r="L25" s="21">
        <v>0</v>
      </c>
      <c r="M25" s="21">
        <v>0</v>
      </c>
      <c r="N25" s="21">
        <v>0</v>
      </c>
      <c r="O25" s="21">
        <v>9198100.030979</v>
      </c>
      <c r="P25" s="21">
        <v>0</v>
      </c>
      <c r="Q25" s="21">
        <v>159280.08199999999</v>
      </c>
      <c r="R25" s="21">
        <v>0</v>
      </c>
      <c r="S25" s="21">
        <v>0</v>
      </c>
      <c r="T25" s="21">
        <v>18606313.84999999</v>
      </c>
      <c r="U25" s="21">
        <v>-750142.32976800005</v>
      </c>
      <c r="V25" s="21">
        <v>5729674.2906870022</v>
      </c>
      <c r="W25" s="21">
        <v>12856485.233241005</v>
      </c>
      <c r="X25" s="21">
        <v>0</v>
      </c>
      <c r="Y25" s="21">
        <v>1092822.974411</v>
      </c>
      <c r="Z25" s="21">
        <v>442150.305269</v>
      </c>
      <c r="AA25" s="21">
        <v>0</v>
      </c>
      <c r="AB25" s="21">
        <v>0</v>
      </c>
      <c r="AC25" s="21">
        <v>9734.557612999999</v>
      </c>
      <c r="AD25" s="21">
        <v>25482.284496999993</v>
      </c>
      <c r="AE25" s="21">
        <v>0</v>
      </c>
      <c r="AF25" s="21">
        <v>0</v>
      </c>
      <c r="AG25" s="21">
        <v>14754.06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335414.26</v>
      </c>
      <c r="AN25" s="21">
        <v>0</v>
      </c>
      <c r="AO25" s="21">
        <v>0</v>
      </c>
      <c r="AP25" s="21">
        <v>1.08</v>
      </c>
      <c r="AQ25" s="21">
        <v>0</v>
      </c>
      <c r="AR25" s="21">
        <v>0</v>
      </c>
      <c r="AS25" s="21">
        <v>0</v>
      </c>
      <c r="AT25" s="21">
        <v>7635327.824031</v>
      </c>
      <c r="AU25" s="21">
        <v>4796.7576410000011</v>
      </c>
      <c r="AV25" s="21">
        <v>19478.662467999995</v>
      </c>
      <c r="AW25" s="21">
        <v>0</v>
      </c>
      <c r="AX25" s="21">
        <v>-5732.6505520000001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50763.12392100002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2251524.8471700004</v>
      </c>
      <c r="BO25" s="21">
        <v>0</v>
      </c>
      <c r="BP25" s="21">
        <v>1708215.4903429996</v>
      </c>
      <c r="BQ25" s="21">
        <v>70.83</v>
      </c>
      <c r="BR25" s="21">
        <v>1132189.1490450001</v>
      </c>
      <c r="BS25" s="21">
        <v>251631.23535700003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4459.2299999999996</v>
      </c>
      <c r="CE25" s="21">
        <v>1278.22</v>
      </c>
      <c r="CF25" s="21">
        <v>0</v>
      </c>
      <c r="CG25" s="21">
        <v>0</v>
      </c>
      <c r="CH25" s="21">
        <v>0</v>
      </c>
      <c r="CI25" s="21">
        <v>0</v>
      </c>
      <c r="CJ25" s="22">
        <v>8487422.4099999983</v>
      </c>
      <c r="CK25" s="21">
        <v>0</v>
      </c>
      <c r="CL25" s="21">
        <v>32124.45</v>
      </c>
      <c r="CM25" s="22">
        <v>8455297.959999999</v>
      </c>
      <c r="CN25" s="21">
        <v>56721.75</v>
      </c>
      <c r="CO25" s="21">
        <v>8398576.209999999</v>
      </c>
      <c r="CP25" s="22">
        <v>0</v>
      </c>
      <c r="CQ25" s="21">
        <v>0</v>
      </c>
      <c r="CR25" s="21">
        <v>0</v>
      </c>
      <c r="CS25" s="21">
        <v>295662.21936799999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79554236.960492015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964090362.92613101</v>
      </c>
      <c r="E26" s="21">
        <v>21614683.816395473</v>
      </c>
      <c r="F26" s="21">
        <v>813592116.2662133</v>
      </c>
      <c r="G26" s="21">
        <v>128883562.84352225</v>
      </c>
      <c r="H26" s="21">
        <v>8029147.356636757</v>
      </c>
      <c r="I26" s="21">
        <v>4229012.3525710991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62177818.751197964</v>
      </c>
      <c r="P26" s="21">
        <v>0</v>
      </c>
      <c r="Q26" s="21">
        <v>31159144.566254023</v>
      </c>
      <c r="R26" s="21">
        <v>0</v>
      </c>
      <c r="S26" s="21">
        <v>0</v>
      </c>
      <c r="T26" s="21">
        <v>466565983.81536537</v>
      </c>
      <c r="U26" s="21">
        <v>244605.16271999999</v>
      </c>
      <c r="V26" s="21">
        <v>22430129.267702598</v>
      </c>
      <c r="W26" s="21">
        <v>120449118.31310713</v>
      </c>
      <c r="X26" s="21">
        <v>0</v>
      </c>
      <c r="Y26" s="21">
        <v>46132904.794210605</v>
      </c>
      <c r="Z26" s="21">
        <v>16158621.201605465</v>
      </c>
      <c r="AA26" s="21">
        <v>0</v>
      </c>
      <c r="AB26" s="21">
        <v>0</v>
      </c>
      <c r="AC26" s="21">
        <v>1417077.5709728017</v>
      </c>
      <c r="AD26" s="21">
        <v>6505247.5419574473</v>
      </c>
      <c r="AE26" s="21">
        <v>0</v>
      </c>
      <c r="AF26" s="21">
        <v>142475.84973000002</v>
      </c>
      <c r="AG26" s="21">
        <v>0</v>
      </c>
      <c r="AH26" s="21">
        <v>0</v>
      </c>
      <c r="AI26" s="21">
        <v>0</v>
      </c>
      <c r="AJ26" s="21">
        <v>0</v>
      </c>
      <c r="AK26" s="21">
        <v>12795.480010400001</v>
      </c>
      <c r="AL26" s="21">
        <v>0</v>
      </c>
      <c r="AM26" s="21">
        <v>14324878.475993002</v>
      </c>
      <c r="AN26" s="21">
        <v>25000</v>
      </c>
      <c r="AO26" s="21">
        <v>0</v>
      </c>
      <c r="AP26" s="21">
        <v>4050341.5184669648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9681906.3366740011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-1219126.86793283</v>
      </c>
      <c r="BO26" s="21">
        <v>0</v>
      </c>
      <c r="BP26" s="21">
        <v>82242655.940831229</v>
      </c>
      <c r="BQ26" s="21">
        <v>43439053.705644347</v>
      </c>
      <c r="BR26" s="21">
        <v>82458029.662318274</v>
      </c>
      <c r="BS26" s="21">
        <v>57327656.277028501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2610329751.7006092</v>
      </c>
      <c r="CK26" s="21">
        <v>-112372.72999999994</v>
      </c>
      <c r="CL26" s="21">
        <v>29065</v>
      </c>
      <c r="CM26" s="22">
        <v>942583974.91056919</v>
      </c>
      <c r="CN26" s="21">
        <v>4044660.3499999992</v>
      </c>
      <c r="CO26" s="21">
        <v>938539314.56056917</v>
      </c>
      <c r="CP26" s="22">
        <v>1667829084.52004</v>
      </c>
      <c r="CQ26" s="21">
        <v>144126907.56999993</v>
      </c>
      <c r="CR26" s="21">
        <v>1523702176.9500401</v>
      </c>
      <c r="CS26" s="21">
        <v>30909.600000000006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4652435501.2998056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163765689.35999998</v>
      </c>
      <c r="E27" s="21">
        <v>581994.81999999995</v>
      </c>
      <c r="F27" s="21">
        <v>9956633.8800000008</v>
      </c>
      <c r="G27" s="21">
        <v>153227060.66</v>
      </c>
      <c r="H27" s="21">
        <v>9614977.1300000008</v>
      </c>
      <c r="I27" s="21">
        <v>3552552.05</v>
      </c>
      <c r="J27" s="21">
        <v>0</v>
      </c>
      <c r="K27" s="21">
        <v>52599508.840000004</v>
      </c>
      <c r="L27" s="21">
        <v>0</v>
      </c>
      <c r="M27" s="21">
        <v>0</v>
      </c>
      <c r="N27" s="21">
        <v>0</v>
      </c>
      <c r="O27" s="21">
        <v>9223554.2799999993</v>
      </c>
      <c r="P27" s="21">
        <v>0</v>
      </c>
      <c r="Q27" s="21">
        <v>0</v>
      </c>
      <c r="R27" s="21">
        <v>0</v>
      </c>
      <c r="S27" s="21">
        <v>0</v>
      </c>
      <c r="T27" s="21">
        <v>473068267.5</v>
      </c>
      <c r="U27" s="21">
        <v>0</v>
      </c>
      <c r="V27" s="21">
        <v>42357759.460000001</v>
      </c>
      <c r="W27" s="21">
        <v>178257830.13</v>
      </c>
      <c r="X27" s="21">
        <v>0</v>
      </c>
      <c r="Y27" s="21">
        <v>4958310.51</v>
      </c>
      <c r="Z27" s="21">
        <v>11959268.4</v>
      </c>
      <c r="AA27" s="21">
        <v>0</v>
      </c>
      <c r="AB27" s="21">
        <v>0</v>
      </c>
      <c r="AC27" s="21">
        <v>267982.78999999998</v>
      </c>
      <c r="AD27" s="21">
        <v>34909.65</v>
      </c>
      <c r="AE27" s="21">
        <v>0</v>
      </c>
      <c r="AF27" s="21">
        <v>291607.26</v>
      </c>
      <c r="AG27" s="21">
        <v>0</v>
      </c>
      <c r="AH27" s="21">
        <v>0</v>
      </c>
      <c r="AI27" s="21">
        <v>0</v>
      </c>
      <c r="AJ27" s="21">
        <v>0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158242.82</v>
      </c>
      <c r="AQ27" s="21">
        <v>0</v>
      </c>
      <c r="AR27" s="21">
        <v>0</v>
      </c>
      <c r="AS27" s="21">
        <v>0</v>
      </c>
      <c r="AT27" s="21">
        <v>136201789.86000001</v>
      </c>
      <c r="AU27" s="21">
        <v>46070889.939999998</v>
      </c>
      <c r="AV27" s="21">
        <v>17194733.73</v>
      </c>
      <c r="AW27" s="21">
        <v>0</v>
      </c>
      <c r="AX27" s="21">
        <v>16494882.029999999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54062300.850000001</v>
      </c>
      <c r="BE27" s="21">
        <v>0</v>
      </c>
      <c r="BF27" s="21">
        <v>0</v>
      </c>
      <c r="BG27" s="21">
        <v>0</v>
      </c>
      <c r="BH27" s="21">
        <v>0</v>
      </c>
      <c r="BI27" s="21">
        <v>88541778.310000002</v>
      </c>
      <c r="BJ27" s="21">
        <v>0</v>
      </c>
      <c r="BK27" s="21">
        <v>0</v>
      </c>
      <c r="BL27" s="21">
        <v>0</v>
      </c>
      <c r="BM27" s="21">
        <v>39704.019999999997</v>
      </c>
      <c r="BN27" s="21">
        <v>535465.47</v>
      </c>
      <c r="BO27" s="21">
        <v>0</v>
      </c>
      <c r="BP27" s="21">
        <v>17755508.739999998</v>
      </c>
      <c r="BQ27" s="21">
        <v>1394349.55</v>
      </c>
      <c r="BR27" s="21">
        <v>219379.89</v>
      </c>
      <c r="BS27" s="21">
        <v>7199262.3700000001</v>
      </c>
      <c r="BT27" s="21">
        <v>0</v>
      </c>
      <c r="BU27" s="21">
        <v>0</v>
      </c>
      <c r="BV27" s="21">
        <v>0</v>
      </c>
      <c r="BW27" s="21">
        <v>0</v>
      </c>
      <c r="BX27" s="21">
        <v>18827.21</v>
      </c>
      <c r="BY27" s="21">
        <v>0</v>
      </c>
      <c r="BZ27" s="21">
        <v>0</v>
      </c>
      <c r="CA27" s="21">
        <v>93469.28</v>
      </c>
      <c r="CB27" s="21">
        <v>28372269.530000001</v>
      </c>
      <c r="CC27" s="21">
        <v>0</v>
      </c>
      <c r="CD27" s="21">
        <v>4693428.28</v>
      </c>
      <c r="CE27" s="21">
        <v>0</v>
      </c>
      <c r="CF27" s="21">
        <v>0</v>
      </c>
      <c r="CG27" s="21">
        <v>0</v>
      </c>
      <c r="CH27" s="21">
        <v>179636.64</v>
      </c>
      <c r="CI27" s="21">
        <v>24210.41</v>
      </c>
      <c r="CJ27" s="22">
        <v>7333157.2400000002</v>
      </c>
      <c r="CK27" s="21">
        <v>650</v>
      </c>
      <c r="CL27" s="21">
        <v>0</v>
      </c>
      <c r="CM27" s="22">
        <v>7332507.2400000002</v>
      </c>
      <c r="CN27" s="21">
        <v>0</v>
      </c>
      <c r="CO27" s="21">
        <v>7332507.2400000002</v>
      </c>
      <c r="CP27" s="22">
        <v>0</v>
      </c>
      <c r="CQ27" s="21">
        <v>0</v>
      </c>
      <c r="CR27" s="21">
        <v>0</v>
      </c>
      <c r="CS27" s="21">
        <v>1439205.11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1377974708.6399999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355820446.71999997</v>
      </c>
      <c r="E28" s="21">
        <v>144650.01999999999</v>
      </c>
      <c r="F28" s="21">
        <v>284202044.57999998</v>
      </c>
      <c r="G28" s="21">
        <v>71473752.120000005</v>
      </c>
      <c r="H28" s="21">
        <v>0</v>
      </c>
      <c r="I28" s="21">
        <v>862961.41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5524714.4400000004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1397796.67</v>
      </c>
      <c r="W28" s="21">
        <v>15163124.289999999</v>
      </c>
      <c r="X28" s="21">
        <v>0</v>
      </c>
      <c r="Y28" s="21">
        <v>9119795.5999999996</v>
      </c>
      <c r="Z28" s="21">
        <v>23551261.949999999</v>
      </c>
      <c r="AA28" s="21">
        <v>0</v>
      </c>
      <c r="AB28" s="21">
        <v>0</v>
      </c>
      <c r="AC28" s="21">
        <v>1309652.54</v>
      </c>
      <c r="AD28" s="21">
        <v>204486.33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2069191.57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2250</v>
      </c>
      <c r="BC28" s="21">
        <v>0</v>
      </c>
      <c r="BD28" s="21">
        <v>191295.5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6096825.8499999996</v>
      </c>
      <c r="BN28" s="21">
        <v>433657.35</v>
      </c>
      <c r="BO28" s="21">
        <v>0</v>
      </c>
      <c r="BP28" s="21">
        <v>3036502.78</v>
      </c>
      <c r="BQ28" s="21">
        <v>40683.51</v>
      </c>
      <c r="BR28" s="21">
        <v>980527.31</v>
      </c>
      <c r="BS28" s="21">
        <v>7550627.1200000001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354865.24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433710666.18000007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857247534.24920022</v>
      </c>
      <c r="E29" s="21">
        <v>91154336.904139087</v>
      </c>
      <c r="F29" s="21">
        <v>541595093.79493117</v>
      </c>
      <c r="G29" s="21">
        <v>224498103.55013004</v>
      </c>
      <c r="H29" s="21">
        <v>333307051.44000018</v>
      </c>
      <c r="I29" s="21">
        <v>71358424.410000026</v>
      </c>
      <c r="J29" s="21">
        <v>28050</v>
      </c>
      <c r="K29" s="21">
        <v>0</v>
      </c>
      <c r="L29" s="21">
        <v>0</v>
      </c>
      <c r="M29" s="21">
        <v>0</v>
      </c>
      <c r="N29" s="21">
        <v>4863468.01</v>
      </c>
      <c r="O29" s="21">
        <v>469599630.53280032</v>
      </c>
      <c r="P29" s="21">
        <v>0</v>
      </c>
      <c r="Q29" s="21">
        <v>98626308.970000014</v>
      </c>
      <c r="R29" s="21">
        <v>0</v>
      </c>
      <c r="S29" s="21">
        <v>0</v>
      </c>
      <c r="T29" s="21">
        <v>812357020.71999955</v>
      </c>
      <c r="U29" s="21">
        <v>792942.58</v>
      </c>
      <c r="V29" s="21">
        <v>57254498.870000027</v>
      </c>
      <c r="W29" s="21">
        <v>433308330.33000016</v>
      </c>
      <c r="X29" s="21">
        <v>0</v>
      </c>
      <c r="Y29" s="21">
        <v>99889489.72540015</v>
      </c>
      <c r="Z29" s="21">
        <v>251221415.83429974</v>
      </c>
      <c r="AA29" s="21">
        <v>0</v>
      </c>
      <c r="AB29" s="21">
        <v>0</v>
      </c>
      <c r="AC29" s="21">
        <v>3843988.4322999963</v>
      </c>
      <c r="AD29" s="21">
        <v>38923665.595699981</v>
      </c>
      <c r="AE29" s="21">
        <v>0</v>
      </c>
      <c r="AF29" s="21">
        <v>2924207.0199999996</v>
      </c>
      <c r="AG29" s="21">
        <v>16481294.27</v>
      </c>
      <c r="AH29" s="21">
        <v>54608292.659999996</v>
      </c>
      <c r="AI29" s="21">
        <v>4658226.3599999994</v>
      </c>
      <c r="AJ29" s="21">
        <v>208849.27000000002</v>
      </c>
      <c r="AK29" s="21">
        <v>192690.96999999997</v>
      </c>
      <c r="AL29" s="21">
        <v>0</v>
      </c>
      <c r="AM29" s="21">
        <v>683237.90999999992</v>
      </c>
      <c r="AN29" s="21">
        <v>1280165.5699999998</v>
      </c>
      <c r="AO29" s="21">
        <v>0</v>
      </c>
      <c r="AP29" s="21">
        <v>10073233.86999999</v>
      </c>
      <c r="AQ29" s="21">
        <v>0</v>
      </c>
      <c r="AR29" s="21">
        <v>0</v>
      </c>
      <c r="AS29" s="21">
        <v>0</v>
      </c>
      <c r="AT29" s="21">
        <v>1738360695.1161008</v>
      </c>
      <c r="AU29" s="21">
        <v>112089468.78790003</v>
      </c>
      <c r="AV29" s="21">
        <v>240180077.61080006</v>
      </c>
      <c r="AW29" s="21">
        <v>0</v>
      </c>
      <c r="AX29" s="21">
        <v>106311040.51979999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12055357.672200002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99099186.041799992</v>
      </c>
      <c r="BO29" s="21">
        <v>0</v>
      </c>
      <c r="BP29" s="21">
        <v>348373399.12559992</v>
      </c>
      <c r="BQ29" s="21">
        <v>42500039.429800004</v>
      </c>
      <c r="BR29" s="21">
        <v>175478262.64000002</v>
      </c>
      <c r="BS29" s="21">
        <v>66706387.901299983</v>
      </c>
      <c r="BT29" s="21">
        <v>0</v>
      </c>
      <c r="BU29" s="21">
        <v>0</v>
      </c>
      <c r="BV29" s="21">
        <v>31440450.210000001</v>
      </c>
      <c r="BW29" s="21">
        <v>0</v>
      </c>
      <c r="BX29" s="21">
        <v>0</v>
      </c>
      <c r="BY29" s="21">
        <v>0</v>
      </c>
      <c r="BZ29" s="21">
        <v>0</v>
      </c>
      <c r="CA29" s="21">
        <v>32840.060000000005</v>
      </c>
      <c r="CB29" s="21">
        <v>4016243.97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61138430.740000047</v>
      </c>
      <c r="CK29" s="21">
        <v>2833492.96999999</v>
      </c>
      <c r="CL29" s="21">
        <v>5450</v>
      </c>
      <c r="CM29" s="22">
        <v>42903212.870000057</v>
      </c>
      <c r="CN29" s="21">
        <v>3024736.9200000013</v>
      </c>
      <c r="CO29" s="21">
        <v>39878475.950000055</v>
      </c>
      <c r="CP29" s="22">
        <v>15396274.899999999</v>
      </c>
      <c r="CQ29" s="21">
        <v>6906155.4299999969</v>
      </c>
      <c r="CR29" s="21">
        <v>8490119.4700000007</v>
      </c>
      <c r="CS29" s="21">
        <v>691237.36999999965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6662205134.795001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3822990.3299999963</v>
      </c>
      <c r="E30" s="21">
        <v>1190161.4433333331</v>
      </c>
      <c r="F30" s="21">
        <v>1437043.4433333301</v>
      </c>
      <c r="G30" s="21">
        <v>1195785.4433333331</v>
      </c>
      <c r="H30" s="21">
        <v>384668.76000000007</v>
      </c>
      <c r="I30" s="21">
        <v>264728.73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45751118.630000003</v>
      </c>
      <c r="P30" s="21">
        <v>0</v>
      </c>
      <c r="Q30" s="21">
        <v>119323.12999999999</v>
      </c>
      <c r="R30" s="21">
        <v>0</v>
      </c>
      <c r="S30" s="21">
        <v>0</v>
      </c>
      <c r="T30" s="21">
        <v>247271268.10000274</v>
      </c>
      <c r="U30" s="21">
        <v>0</v>
      </c>
      <c r="V30" s="21">
        <v>16009161.679999549</v>
      </c>
      <c r="W30" s="21">
        <v>9364642.0499999858</v>
      </c>
      <c r="X30" s="21">
        <v>0</v>
      </c>
      <c r="Y30" s="21">
        <v>1759127.7599999991</v>
      </c>
      <c r="Z30" s="21">
        <v>275013.52</v>
      </c>
      <c r="AA30" s="21">
        <v>0</v>
      </c>
      <c r="AB30" s="21">
        <v>0</v>
      </c>
      <c r="AC30" s="21">
        <v>52270.349999999991</v>
      </c>
      <c r="AD30" s="21">
        <v>704708.17999999993</v>
      </c>
      <c r="AE30" s="21">
        <v>0</v>
      </c>
      <c r="AF30" s="21">
        <v>45610.99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12699.13</v>
      </c>
      <c r="AQ30" s="21">
        <v>0</v>
      </c>
      <c r="AR30" s="21">
        <v>0</v>
      </c>
      <c r="AS30" s="21">
        <v>0</v>
      </c>
      <c r="AT30" s="21">
        <v>12002521.620000001</v>
      </c>
      <c r="AU30" s="21">
        <v>497765.74</v>
      </c>
      <c r="AV30" s="21">
        <v>825649.46999999986</v>
      </c>
      <c r="AW30" s="21">
        <v>0</v>
      </c>
      <c r="AX30" s="21">
        <v>344350.84999999992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3924462.6199999484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212047.80999999994</v>
      </c>
      <c r="BO30" s="21">
        <v>0</v>
      </c>
      <c r="BP30" s="21">
        <v>1299005.0999999999</v>
      </c>
      <c r="BQ30" s="21">
        <v>242384.86000000002</v>
      </c>
      <c r="BR30" s="21">
        <v>3620069.51</v>
      </c>
      <c r="BS30" s="21">
        <v>797112.95999999985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42681.820000000007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42681.820000000007</v>
      </c>
      <c r="CQ30" s="21">
        <v>0</v>
      </c>
      <c r="CR30" s="21">
        <v>42681.820000000007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349645383.70000231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197324195.01387501</v>
      </c>
      <c r="E31" s="21">
        <v>3403525.227581</v>
      </c>
      <c r="F31" s="21">
        <v>35826814.371065997</v>
      </c>
      <c r="G31" s="21">
        <v>158093855.41522801</v>
      </c>
      <c r="H31" s="21">
        <v>97717850.602063999</v>
      </c>
      <c r="I31" s="21">
        <v>3234770.61</v>
      </c>
      <c r="J31" s="21">
        <v>0</v>
      </c>
      <c r="K31" s="21">
        <v>36479757.119999997</v>
      </c>
      <c r="L31" s="21">
        <v>0</v>
      </c>
      <c r="M31" s="21">
        <v>0</v>
      </c>
      <c r="N31" s="21">
        <v>0</v>
      </c>
      <c r="O31" s="21">
        <v>156718494.452896</v>
      </c>
      <c r="P31" s="21">
        <v>0</v>
      </c>
      <c r="Q31" s="21">
        <v>102883486.749199</v>
      </c>
      <c r="R31" s="21">
        <v>0</v>
      </c>
      <c r="S31" s="21">
        <v>0</v>
      </c>
      <c r="T31" s="21">
        <v>1521350329.9000001</v>
      </c>
      <c r="U31" s="21">
        <v>9399196.1488959994</v>
      </c>
      <c r="V31" s="21">
        <v>86763608.981089994</v>
      </c>
      <c r="W31" s="21">
        <v>876281962.01999998</v>
      </c>
      <c r="X31" s="21">
        <v>391984.449998</v>
      </c>
      <c r="Y31" s="21">
        <v>42348932.970503002</v>
      </c>
      <c r="Z31" s="21">
        <v>15468903.227980001</v>
      </c>
      <c r="AA31" s="21">
        <v>0</v>
      </c>
      <c r="AB31" s="21">
        <v>0</v>
      </c>
      <c r="AC31" s="21">
        <v>2000061.5385179999</v>
      </c>
      <c r="AD31" s="21">
        <v>15324341.505132999</v>
      </c>
      <c r="AE31" s="21">
        <v>0</v>
      </c>
      <c r="AF31" s="21">
        <v>7570098.5001619998</v>
      </c>
      <c r="AG31" s="21">
        <v>0</v>
      </c>
      <c r="AH31" s="21">
        <v>0</v>
      </c>
      <c r="AI31" s="21">
        <v>0</v>
      </c>
      <c r="AJ31" s="21">
        <v>74284.75</v>
      </c>
      <c r="AK31" s="21">
        <v>790760.41026000003</v>
      </c>
      <c r="AL31" s="21">
        <v>0</v>
      </c>
      <c r="AM31" s="21">
        <v>10977255.988373</v>
      </c>
      <c r="AN31" s="21">
        <v>602309.52000799996</v>
      </c>
      <c r="AO31" s="21">
        <v>51158.5</v>
      </c>
      <c r="AP31" s="21">
        <v>5623069.2556769997</v>
      </c>
      <c r="AQ31" s="21">
        <v>0</v>
      </c>
      <c r="AR31" s="21">
        <v>0</v>
      </c>
      <c r="AS31" s="21">
        <v>0</v>
      </c>
      <c r="AT31" s="21">
        <v>725870511.06602001</v>
      </c>
      <c r="AU31" s="21">
        <v>15531863.602213001</v>
      </c>
      <c r="AV31" s="21">
        <v>14043727.415801</v>
      </c>
      <c r="AW31" s="21">
        <v>0</v>
      </c>
      <c r="AX31" s="21">
        <v>13999645.224819999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13152850.622893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453135.12060299999</v>
      </c>
      <c r="BM31" s="21">
        <v>0</v>
      </c>
      <c r="BN31" s="21">
        <v>27053196.865196999</v>
      </c>
      <c r="BO31" s="21">
        <v>0</v>
      </c>
      <c r="BP31" s="21">
        <v>76336766.311076</v>
      </c>
      <c r="BQ31" s="21">
        <v>16633859.435008001</v>
      </c>
      <c r="BR31" s="21">
        <v>43230536.407750003</v>
      </c>
      <c r="BS31" s="21">
        <v>36249712.482017003</v>
      </c>
      <c r="BT31" s="21">
        <v>0</v>
      </c>
      <c r="BU31" s="21">
        <v>0</v>
      </c>
      <c r="BV31" s="21">
        <v>17804824.526794001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784193.6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30857.16</v>
      </c>
      <c r="CJ31" s="22">
        <v>227238279.53999999</v>
      </c>
      <c r="CK31" s="21">
        <v>105481.88</v>
      </c>
      <c r="CL31" s="21">
        <v>5386568.0499999998</v>
      </c>
      <c r="CM31" s="22">
        <v>221714864.41</v>
      </c>
      <c r="CN31" s="21">
        <v>2406969.17</v>
      </c>
      <c r="CO31" s="21">
        <v>219307895.24000001</v>
      </c>
      <c r="CP31" s="22">
        <v>31365.200000000001</v>
      </c>
      <c r="CQ31" s="21">
        <v>31365.200000000001</v>
      </c>
      <c r="CR31" s="21">
        <v>0</v>
      </c>
      <c r="CS31" s="21">
        <v>34923308.090071999</v>
      </c>
      <c r="CT31" s="21">
        <v>0</v>
      </c>
      <c r="CU31" s="21">
        <v>37907.129999999997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4452751986.8148966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185864061.38000262</v>
      </c>
      <c r="E32" s="21">
        <v>12595762.019999243</v>
      </c>
      <c r="F32" s="21">
        <v>110283912.52999993</v>
      </c>
      <c r="G32" s="21">
        <v>62984386.83000344</v>
      </c>
      <c r="H32" s="21">
        <v>1009715.3800000004</v>
      </c>
      <c r="I32" s="21">
        <v>24690144.909999873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12530348.030000011</v>
      </c>
      <c r="P32" s="21">
        <v>0</v>
      </c>
      <c r="Q32" s="21">
        <v>58887378.779999971</v>
      </c>
      <c r="R32" s="21">
        <v>0</v>
      </c>
      <c r="S32" s="21">
        <v>0</v>
      </c>
      <c r="T32" s="21">
        <v>1136788410.8799958</v>
      </c>
      <c r="U32" s="21">
        <v>335736.60000000015</v>
      </c>
      <c r="V32" s="21">
        <v>55528873.630001977</v>
      </c>
      <c r="W32" s="21">
        <v>412579077.85000336</v>
      </c>
      <c r="X32" s="21">
        <v>526721.1</v>
      </c>
      <c r="Y32" s="21">
        <v>17771575.629999992</v>
      </c>
      <c r="Z32" s="21">
        <v>150362316.84999964</v>
      </c>
      <c r="AA32" s="21">
        <v>63996.610000000008</v>
      </c>
      <c r="AB32" s="21">
        <v>0</v>
      </c>
      <c r="AC32" s="21">
        <v>586942.02999999968</v>
      </c>
      <c r="AD32" s="21">
        <v>8913467.8799992315</v>
      </c>
      <c r="AE32" s="21">
        <v>0</v>
      </c>
      <c r="AF32" s="21">
        <v>18296</v>
      </c>
      <c r="AG32" s="21">
        <v>64020959.809999987</v>
      </c>
      <c r="AH32" s="21">
        <v>8126617.3099999931</v>
      </c>
      <c r="AI32" s="21">
        <v>6483500.7299999995</v>
      </c>
      <c r="AJ32" s="21">
        <v>0</v>
      </c>
      <c r="AK32" s="21">
        <v>28573.52</v>
      </c>
      <c r="AL32" s="21">
        <v>0</v>
      </c>
      <c r="AM32" s="21">
        <v>1428.57</v>
      </c>
      <c r="AN32" s="21">
        <v>131455</v>
      </c>
      <c r="AO32" s="21">
        <v>0</v>
      </c>
      <c r="AP32" s="21">
        <v>2248563.29</v>
      </c>
      <c r="AQ32" s="21">
        <v>0</v>
      </c>
      <c r="AR32" s="21">
        <v>0</v>
      </c>
      <c r="AS32" s="21">
        <v>0</v>
      </c>
      <c r="AT32" s="21">
        <v>485609455.81999046</v>
      </c>
      <c r="AU32" s="21">
        <v>10130324.299999507</v>
      </c>
      <c r="AV32" s="21">
        <v>3322950.8899999829</v>
      </c>
      <c r="AW32" s="21">
        <v>0</v>
      </c>
      <c r="AX32" s="21">
        <v>7001480.729999301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7120210.5700120321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1786201.7999999977</v>
      </c>
      <c r="BO32" s="21">
        <v>0</v>
      </c>
      <c r="BP32" s="21">
        <v>38307292.490000032</v>
      </c>
      <c r="BQ32" s="21">
        <v>128159.59000000005</v>
      </c>
      <c r="BR32" s="21">
        <v>6408871.079999987</v>
      </c>
      <c r="BS32" s="21">
        <v>12966338.630000023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139867.12</v>
      </c>
      <c r="CB32" s="21">
        <v>11570999.84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36358404.509812161</v>
      </c>
      <c r="CJ32" s="22">
        <v>106665926.22000013</v>
      </c>
      <c r="CK32" s="21">
        <v>1548815.190000002</v>
      </c>
      <c r="CL32" s="21">
        <v>11270</v>
      </c>
      <c r="CM32" s="22">
        <v>105105841.03000014</v>
      </c>
      <c r="CN32" s="21">
        <v>247175.81999999998</v>
      </c>
      <c r="CO32" s="21">
        <v>104858665.21000014</v>
      </c>
      <c r="CP32" s="22">
        <v>0</v>
      </c>
      <c r="CQ32" s="21">
        <v>0</v>
      </c>
      <c r="CR32" s="21">
        <v>0</v>
      </c>
      <c r="CS32" s="21">
        <v>197896.00000000003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2875212541.3598166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17857940.780000001</v>
      </c>
      <c r="E33" s="21">
        <v>319301.42999999993</v>
      </c>
      <c r="F33" s="21">
        <v>0</v>
      </c>
      <c r="G33" s="21">
        <v>17538639.350000001</v>
      </c>
      <c r="H33" s="21">
        <v>0</v>
      </c>
      <c r="I33" s="21">
        <v>21100567.359999958</v>
      </c>
      <c r="J33" s="21">
        <v>0</v>
      </c>
      <c r="K33" s="21">
        <v>110300.75</v>
      </c>
      <c r="L33" s="21">
        <v>0</v>
      </c>
      <c r="M33" s="21">
        <v>0</v>
      </c>
      <c r="N33" s="21">
        <v>0</v>
      </c>
      <c r="O33" s="21">
        <v>761350.94000000006</v>
      </c>
      <c r="P33" s="21">
        <v>11644392.32</v>
      </c>
      <c r="Q33" s="21">
        <v>0</v>
      </c>
      <c r="R33" s="21">
        <v>0</v>
      </c>
      <c r="S33" s="21">
        <v>0</v>
      </c>
      <c r="T33" s="21">
        <v>230467960.40997121</v>
      </c>
      <c r="U33" s="21">
        <v>2652.73</v>
      </c>
      <c r="V33" s="21">
        <v>2118918.7400000161</v>
      </c>
      <c r="W33" s="21">
        <v>72218519.850001201</v>
      </c>
      <c r="X33" s="21">
        <v>0</v>
      </c>
      <c r="Y33" s="21">
        <v>64689.380000000019</v>
      </c>
      <c r="Z33" s="21">
        <v>13721190.00000003</v>
      </c>
      <c r="AA33" s="21">
        <v>330</v>
      </c>
      <c r="AB33" s="21">
        <v>0</v>
      </c>
      <c r="AC33" s="21">
        <v>3488.4299999999994</v>
      </c>
      <c r="AD33" s="21">
        <v>94250.31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1456718.7500000002</v>
      </c>
      <c r="AN33" s="21">
        <v>0</v>
      </c>
      <c r="AO33" s="21">
        <v>0</v>
      </c>
      <c r="AP33" s="21">
        <v>24</v>
      </c>
      <c r="AQ33" s="21">
        <v>0</v>
      </c>
      <c r="AR33" s="21">
        <v>0</v>
      </c>
      <c r="AS33" s="21">
        <v>0</v>
      </c>
      <c r="AT33" s="21">
        <v>2259902.6499999962</v>
      </c>
      <c r="AU33" s="21">
        <v>6977.24</v>
      </c>
      <c r="AV33" s="21">
        <v>9300.91</v>
      </c>
      <c r="AW33" s="21">
        <v>0</v>
      </c>
      <c r="AX33" s="21">
        <v>37256.68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703791.95999999507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730159.51999999932</v>
      </c>
      <c r="BO33" s="21">
        <v>0</v>
      </c>
      <c r="BP33" s="21">
        <v>46426.30999999999</v>
      </c>
      <c r="BQ33" s="21">
        <v>0</v>
      </c>
      <c r="BR33" s="21">
        <v>4178.84</v>
      </c>
      <c r="BS33" s="21">
        <v>25760.83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2147772.5399999977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377594822.22997242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51943932.202999957</v>
      </c>
      <c r="E34" s="21">
        <v>9365126.1071736161</v>
      </c>
      <c r="F34" s="21">
        <v>42578806.095826343</v>
      </c>
      <c r="G34" s="21">
        <v>0</v>
      </c>
      <c r="H34" s="21">
        <v>273311143.90269971</v>
      </c>
      <c r="I34" s="21">
        <v>13758437.239999996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60390704.347800016</v>
      </c>
      <c r="P34" s="21">
        <v>0</v>
      </c>
      <c r="Q34" s="21">
        <v>9458691.7448999975</v>
      </c>
      <c r="R34" s="21">
        <v>0</v>
      </c>
      <c r="S34" s="21">
        <v>0</v>
      </c>
      <c r="T34" s="21">
        <v>0</v>
      </c>
      <c r="U34" s="21">
        <v>0</v>
      </c>
      <c r="V34" s="21">
        <v>6581534.8399999999</v>
      </c>
      <c r="W34" s="21">
        <v>71819745.429999948</v>
      </c>
      <c r="X34" s="21">
        <v>0</v>
      </c>
      <c r="Y34" s="21">
        <v>76303303.859199986</v>
      </c>
      <c r="Z34" s="21">
        <v>4733427.0310999993</v>
      </c>
      <c r="AA34" s="21">
        <v>0</v>
      </c>
      <c r="AB34" s="21">
        <v>0</v>
      </c>
      <c r="AC34" s="21">
        <v>6505591.5870000003</v>
      </c>
      <c r="AD34" s="21">
        <v>16682261.140499996</v>
      </c>
      <c r="AE34" s="21">
        <v>0</v>
      </c>
      <c r="AF34" s="21">
        <v>-438593.72000000003</v>
      </c>
      <c r="AG34" s="21">
        <v>0</v>
      </c>
      <c r="AH34" s="21">
        <v>27954849.199999999</v>
      </c>
      <c r="AI34" s="21">
        <v>0</v>
      </c>
      <c r="AJ34" s="21">
        <v>1500</v>
      </c>
      <c r="AK34" s="21">
        <v>0</v>
      </c>
      <c r="AL34" s="21">
        <v>0</v>
      </c>
      <c r="AM34" s="21">
        <v>80747408.329999983</v>
      </c>
      <c r="AN34" s="21">
        <v>4459505.5666000005</v>
      </c>
      <c r="AO34" s="21">
        <v>0</v>
      </c>
      <c r="AP34" s="21">
        <v>19807785.850000001</v>
      </c>
      <c r="AQ34" s="21">
        <v>0</v>
      </c>
      <c r="AR34" s="21">
        <v>0</v>
      </c>
      <c r="AS34" s="21">
        <v>0</v>
      </c>
      <c r="AT34" s="21">
        <v>317889043.08339977</v>
      </c>
      <c r="AU34" s="21">
        <v>13160674.348099997</v>
      </c>
      <c r="AV34" s="21">
        <v>10025058.545899993</v>
      </c>
      <c r="AW34" s="21">
        <v>0</v>
      </c>
      <c r="AX34" s="21">
        <v>1592358.0859000001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6504803.4812999982</v>
      </c>
      <c r="BE34" s="21">
        <v>0</v>
      </c>
      <c r="BF34" s="21">
        <v>0</v>
      </c>
      <c r="BG34" s="21">
        <v>0</v>
      </c>
      <c r="BH34" s="21">
        <v>0</v>
      </c>
      <c r="BI34" s="21">
        <v>6062519.7599999998</v>
      </c>
      <c r="BJ34" s="21">
        <v>0</v>
      </c>
      <c r="BK34" s="21">
        <v>0</v>
      </c>
      <c r="BL34" s="21">
        <v>0</v>
      </c>
      <c r="BM34" s="21">
        <v>0</v>
      </c>
      <c r="BN34" s="21">
        <v>440054.63020000013</v>
      </c>
      <c r="BO34" s="21">
        <v>0</v>
      </c>
      <c r="BP34" s="21">
        <v>13215843.034999993</v>
      </c>
      <c r="BQ34" s="21">
        <v>131139.22999999998</v>
      </c>
      <c r="BR34" s="21">
        <v>213118.10519999999</v>
      </c>
      <c r="BS34" s="21">
        <v>23608576.338100005</v>
      </c>
      <c r="BT34" s="21">
        <v>0</v>
      </c>
      <c r="BU34" s="21">
        <v>0</v>
      </c>
      <c r="BV34" s="21">
        <v>35162109.019999996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9596960.0437999982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1161623486.2596993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20722876.920000002</v>
      </c>
      <c r="E35" s="21">
        <v>6824747.9199999999</v>
      </c>
      <c r="F35" s="21">
        <v>5276134</v>
      </c>
      <c r="G35" s="21">
        <v>8621995</v>
      </c>
      <c r="H35" s="21">
        <v>0</v>
      </c>
      <c r="I35" s="21">
        <v>5685264</v>
      </c>
      <c r="J35" s="21">
        <v>302043</v>
      </c>
      <c r="K35" s="21">
        <v>0</v>
      </c>
      <c r="L35" s="21">
        <v>0</v>
      </c>
      <c r="M35" s="21">
        <v>0</v>
      </c>
      <c r="N35" s="21">
        <v>0</v>
      </c>
      <c r="O35" s="21">
        <v>17822441</v>
      </c>
      <c r="P35" s="21">
        <v>0</v>
      </c>
      <c r="Q35" s="21">
        <v>-201319</v>
      </c>
      <c r="R35" s="21">
        <v>0</v>
      </c>
      <c r="S35" s="21">
        <v>0</v>
      </c>
      <c r="T35" s="21">
        <v>89659765.26000011</v>
      </c>
      <c r="U35" s="21">
        <v>29681</v>
      </c>
      <c r="V35" s="21">
        <v>14172254.370000005</v>
      </c>
      <c r="W35" s="21">
        <v>49596479.659999788</v>
      </c>
      <c r="X35" s="21">
        <v>1352997.540000001</v>
      </c>
      <c r="Y35" s="21">
        <v>14646724.129999999</v>
      </c>
      <c r="Z35" s="21">
        <v>8307873.7400000002</v>
      </c>
      <c r="AA35" s="21">
        <v>0</v>
      </c>
      <c r="AB35" s="21">
        <v>0</v>
      </c>
      <c r="AC35" s="21">
        <v>176160.93000000005</v>
      </c>
      <c r="AD35" s="21">
        <v>1124029.8400000003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53050</v>
      </c>
      <c r="AK35" s="21">
        <v>5269</v>
      </c>
      <c r="AL35" s="21">
        <v>0</v>
      </c>
      <c r="AM35" s="21">
        <v>3098147</v>
      </c>
      <c r="AN35" s="21">
        <v>0</v>
      </c>
      <c r="AO35" s="21">
        <v>0</v>
      </c>
      <c r="AP35" s="21">
        <v>47742</v>
      </c>
      <c r="AQ35" s="21">
        <v>0</v>
      </c>
      <c r="AR35" s="21">
        <v>0</v>
      </c>
      <c r="AS35" s="21">
        <v>0</v>
      </c>
      <c r="AT35" s="21">
        <v>21173346</v>
      </c>
      <c r="AU35" s="21">
        <v>1718489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1068979.5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1520234</v>
      </c>
      <c r="BQ35" s="21">
        <v>0</v>
      </c>
      <c r="BR35" s="21">
        <v>25131688</v>
      </c>
      <c r="BS35" s="21">
        <v>1100560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115040204.09</v>
      </c>
      <c r="CK35" s="21">
        <v>0</v>
      </c>
      <c r="CL35" s="21">
        <v>1051515.8999999999</v>
      </c>
      <c r="CM35" s="22">
        <v>113988688.19</v>
      </c>
      <c r="CN35" s="21">
        <v>0</v>
      </c>
      <c r="CO35" s="21">
        <v>113988688.19</v>
      </c>
      <c r="CP35" s="22">
        <v>0</v>
      </c>
      <c r="CQ35" s="21">
        <v>0</v>
      </c>
      <c r="CR35" s="21">
        <v>0</v>
      </c>
      <c r="CS35" s="21">
        <v>697905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394052885.9799999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308991735.31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1005212859.84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1314204595.1500001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1074344296.6199887</v>
      </c>
      <c r="E37" s="21">
        <v>49695187.5899956</v>
      </c>
      <c r="F37" s="21">
        <v>772328358.49999297</v>
      </c>
      <c r="G37" s="21">
        <v>252320750.53</v>
      </c>
      <c r="H37" s="21">
        <v>4123801.74</v>
      </c>
      <c r="I37" s="21">
        <v>1526689.9300000099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62601833.009999998</v>
      </c>
      <c r="P37" s="21">
        <v>0</v>
      </c>
      <c r="Q37" s="21">
        <v>4735798.6100000003</v>
      </c>
      <c r="R37" s="21">
        <v>0</v>
      </c>
      <c r="S37" s="21">
        <v>0</v>
      </c>
      <c r="T37" s="21">
        <v>1762557520.00016</v>
      </c>
      <c r="U37" s="21">
        <v>0</v>
      </c>
      <c r="V37" s="21">
        <v>102602860.040012</v>
      </c>
      <c r="W37" s="21">
        <v>805085629.55994499</v>
      </c>
      <c r="X37" s="21">
        <v>0</v>
      </c>
      <c r="Y37" s="21">
        <v>26321352.48</v>
      </c>
      <c r="Z37" s="21">
        <v>171297395.47</v>
      </c>
      <c r="AA37" s="21">
        <v>0</v>
      </c>
      <c r="AB37" s="21">
        <v>0</v>
      </c>
      <c r="AC37" s="21">
        <v>849546.78000004694</v>
      </c>
      <c r="AD37" s="21">
        <v>1312437.0300000401</v>
      </c>
      <c r="AE37" s="21">
        <v>6584040</v>
      </c>
      <c r="AF37" s="21">
        <v>3512614.33</v>
      </c>
      <c r="AG37" s="21">
        <v>0</v>
      </c>
      <c r="AH37" s="21">
        <v>0</v>
      </c>
      <c r="AI37" s="21">
        <v>0</v>
      </c>
      <c r="AJ37" s="21">
        <v>10150</v>
      </c>
      <c r="AK37" s="21">
        <v>712709</v>
      </c>
      <c r="AL37" s="21">
        <v>0</v>
      </c>
      <c r="AM37" s="21">
        <v>79000656.049999997</v>
      </c>
      <c r="AN37" s="21">
        <v>0</v>
      </c>
      <c r="AO37" s="21">
        <v>0</v>
      </c>
      <c r="AP37" s="21">
        <v>9234067.1400000006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85566705.779992193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7923523.7300000601</v>
      </c>
      <c r="BO37" s="21">
        <v>0</v>
      </c>
      <c r="BP37" s="21">
        <v>88710566.810000107</v>
      </c>
      <c r="BQ37" s="21">
        <v>428360.66</v>
      </c>
      <c r="BR37" s="21">
        <v>8541764.1300000008</v>
      </c>
      <c r="BS37" s="21">
        <v>40717795.910000101</v>
      </c>
      <c r="BT37" s="21">
        <v>0</v>
      </c>
      <c r="BU37" s="21">
        <v>0</v>
      </c>
      <c r="BV37" s="21">
        <v>65785116.630000003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86839.83</v>
      </c>
      <c r="CF37" s="21">
        <v>0</v>
      </c>
      <c r="CG37" s="21">
        <v>0</v>
      </c>
      <c r="CH37" s="21">
        <v>0</v>
      </c>
      <c r="CI37" s="21">
        <v>0</v>
      </c>
      <c r="CJ37" s="22">
        <v>114765.81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114765.81</v>
      </c>
      <c r="CQ37" s="21">
        <v>0</v>
      </c>
      <c r="CR37" s="21">
        <v>114765.81</v>
      </c>
      <c r="CS37" s="21">
        <v>4833312.7400000198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4419122149.8200979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0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0</v>
      </c>
      <c r="E39" s="21">
        <v>0</v>
      </c>
      <c r="F39" s="21">
        <v>0</v>
      </c>
      <c r="G39" s="21">
        <v>0</v>
      </c>
      <c r="H39" s="21">
        <v>3806801.2448200001</v>
      </c>
      <c r="I39" s="21">
        <v>3420614.9</v>
      </c>
      <c r="J39" s="21">
        <v>0</v>
      </c>
      <c r="K39" s="21">
        <v>6447407.3200000003</v>
      </c>
      <c r="L39" s="21">
        <v>0</v>
      </c>
      <c r="M39" s="21">
        <v>4287270.4800000004</v>
      </c>
      <c r="N39" s="21">
        <v>0</v>
      </c>
      <c r="O39" s="21">
        <v>11878240.513901999</v>
      </c>
      <c r="P39" s="21">
        <v>0</v>
      </c>
      <c r="Q39" s="21">
        <v>0</v>
      </c>
      <c r="R39" s="21">
        <v>0</v>
      </c>
      <c r="S39" s="21">
        <v>0</v>
      </c>
      <c r="T39" s="21">
        <v>983734536.67999995</v>
      </c>
      <c r="U39" s="21">
        <v>0</v>
      </c>
      <c r="V39" s="21">
        <v>57918601.890000001</v>
      </c>
      <c r="W39" s="21">
        <v>207565054.00799999</v>
      </c>
      <c r="X39" s="21">
        <v>0</v>
      </c>
      <c r="Y39" s="21">
        <v>21218274.691978</v>
      </c>
      <c r="Z39" s="21">
        <v>2314142.031128</v>
      </c>
      <c r="AA39" s="21">
        <v>0</v>
      </c>
      <c r="AB39" s="21">
        <v>0</v>
      </c>
      <c r="AC39" s="21">
        <v>58390.509183000002</v>
      </c>
      <c r="AD39" s="21">
        <v>831016.41756600002</v>
      </c>
      <c r="AE39" s="21">
        <v>0</v>
      </c>
      <c r="AF39" s="21">
        <v>141905.59</v>
      </c>
      <c r="AG39" s="21">
        <v>51519.47</v>
      </c>
      <c r="AH39" s="21">
        <v>189682.5</v>
      </c>
      <c r="AI39" s="21">
        <v>0</v>
      </c>
      <c r="AJ39" s="21">
        <v>24584.07</v>
      </c>
      <c r="AK39" s="21">
        <v>0</v>
      </c>
      <c r="AL39" s="21">
        <v>0</v>
      </c>
      <c r="AM39" s="21">
        <v>48994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32094192.723377001</v>
      </c>
      <c r="AU39" s="21">
        <v>1134950.6878820001</v>
      </c>
      <c r="AV39" s="21">
        <v>0</v>
      </c>
      <c r="AW39" s="21">
        <v>0</v>
      </c>
      <c r="AX39" s="21">
        <v>1287986.362861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1078393.04627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12889.01</v>
      </c>
      <c r="BN39" s="21">
        <v>14365564.462156</v>
      </c>
      <c r="BO39" s="21">
        <v>0</v>
      </c>
      <c r="BP39" s="21">
        <v>6504907.8875789996</v>
      </c>
      <c r="BQ39" s="21">
        <v>811900.72</v>
      </c>
      <c r="BR39" s="21">
        <v>24412978.131563</v>
      </c>
      <c r="BS39" s="21">
        <v>3888210.6701159999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1102239.52</v>
      </c>
      <c r="CK39" s="21">
        <v>0</v>
      </c>
      <c r="CL39" s="21">
        <v>0</v>
      </c>
      <c r="CM39" s="22">
        <v>1102239.52</v>
      </c>
      <c r="CN39" s="21">
        <v>0</v>
      </c>
      <c r="CO39" s="21">
        <v>1102239.52</v>
      </c>
      <c r="CP39" s="22">
        <v>0</v>
      </c>
      <c r="CQ39" s="21">
        <v>0</v>
      </c>
      <c r="CR39" s="21">
        <v>0</v>
      </c>
      <c r="CS39" s="21">
        <v>2816579.9514540001</v>
      </c>
      <c r="CT39" s="21">
        <v>90233790.890000001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1483681620.3798344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1109032.5699999998</v>
      </c>
      <c r="E40" s="21">
        <v>83338.789999999994</v>
      </c>
      <c r="F40" s="21">
        <v>411401.05</v>
      </c>
      <c r="G40" s="21">
        <v>614292.73</v>
      </c>
      <c r="H40" s="21">
        <v>19318.169999999998</v>
      </c>
      <c r="I40" s="21">
        <v>651190.6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24918851.129999999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9526601.1400000006</v>
      </c>
      <c r="W40" s="21">
        <v>29971023.899999999</v>
      </c>
      <c r="X40" s="21">
        <v>3131599.75</v>
      </c>
      <c r="Y40" s="21">
        <v>0</v>
      </c>
      <c r="Z40" s="21">
        <v>0</v>
      </c>
      <c r="AA40" s="21">
        <v>0</v>
      </c>
      <c r="AB40" s="21">
        <v>0</v>
      </c>
      <c r="AC40" s="21">
        <v>12409.2</v>
      </c>
      <c r="AD40" s="21">
        <v>17383.91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8883663.0700000003</v>
      </c>
      <c r="AU40" s="21">
        <v>60990.04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891417.51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3923181.64</v>
      </c>
      <c r="BO40" s="21">
        <v>0</v>
      </c>
      <c r="BP40" s="21">
        <v>50702.68</v>
      </c>
      <c r="BQ40" s="21">
        <v>0</v>
      </c>
      <c r="BR40" s="21">
        <v>229602.34</v>
      </c>
      <c r="BS40" s="21">
        <v>45054.28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72476.97</v>
      </c>
      <c r="CT40" s="21">
        <v>2523.81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83517022.710000023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6832113.5400000149</v>
      </c>
      <c r="E41" s="21">
        <v>5626916.0100000147</v>
      </c>
      <c r="F41" s="21">
        <v>955639.12999999977</v>
      </c>
      <c r="G41" s="21">
        <v>249558.40000000023</v>
      </c>
      <c r="H41" s="21">
        <v>0</v>
      </c>
      <c r="I41" s="21">
        <v>4524057.6400000043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286228.20000000007</v>
      </c>
      <c r="P41" s="21">
        <v>0</v>
      </c>
      <c r="Q41" s="21">
        <v>228247.27</v>
      </c>
      <c r="R41" s="21">
        <v>0</v>
      </c>
      <c r="S41" s="21">
        <v>0</v>
      </c>
      <c r="T41" s="21">
        <v>477292576.02000374</v>
      </c>
      <c r="U41" s="21">
        <v>0</v>
      </c>
      <c r="V41" s="21">
        <v>32044379.279999968</v>
      </c>
      <c r="W41" s="21">
        <v>220887148.35999796</v>
      </c>
      <c r="X41" s="21">
        <v>0</v>
      </c>
      <c r="Y41" s="21">
        <v>565291.47000000009</v>
      </c>
      <c r="Z41" s="21">
        <v>191981.14999999959</v>
      </c>
      <c r="AA41" s="21">
        <v>0</v>
      </c>
      <c r="AB41" s="21">
        <v>0</v>
      </c>
      <c r="AC41" s="21">
        <v>104888.93000000001</v>
      </c>
      <c r="AD41" s="21">
        <v>104018.0999999999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6126.6899999999987</v>
      </c>
      <c r="AQ41" s="21">
        <v>0</v>
      </c>
      <c r="AR41" s="21">
        <v>0</v>
      </c>
      <c r="AS41" s="21">
        <v>0</v>
      </c>
      <c r="AT41" s="21">
        <v>19218668.829999939</v>
      </c>
      <c r="AU41" s="21">
        <v>2348747.5499999952</v>
      </c>
      <c r="AV41" s="21">
        <v>218660.0200000004</v>
      </c>
      <c r="AW41" s="21">
        <v>0</v>
      </c>
      <c r="AX41" s="21">
        <v>160271.48000000027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8208657.0899999281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1044.4099999999919</v>
      </c>
      <c r="BM41" s="21">
        <v>0</v>
      </c>
      <c r="BN41" s="21">
        <v>2924458.9199999431</v>
      </c>
      <c r="BO41" s="21">
        <v>0</v>
      </c>
      <c r="BP41" s="21">
        <v>698392.54000000015</v>
      </c>
      <c r="BQ41" s="21">
        <v>0</v>
      </c>
      <c r="BR41" s="21">
        <v>10044.19</v>
      </c>
      <c r="BS41" s="21">
        <v>226552.34000000003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252299.22999999998</v>
      </c>
      <c r="CC41" s="21">
        <v>0</v>
      </c>
      <c r="CD41" s="21">
        <v>2183.02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5557373.2300000004</v>
      </c>
      <c r="CK41" s="21">
        <v>0</v>
      </c>
      <c r="CL41" s="21">
        <v>0</v>
      </c>
      <c r="CM41" s="22">
        <v>5557373.2300000004</v>
      </c>
      <c r="CN41" s="21">
        <v>0</v>
      </c>
      <c r="CO41" s="21">
        <v>5557373.2300000004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782894409.50000155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163878.13999999996</v>
      </c>
      <c r="E42" s="21">
        <v>101389.37999999998</v>
      </c>
      <c r="F42" s="21">
        <v>0</v>
      </c>
      <c r="G42" s="21">
        <v>62488.759999999995</v>
      </c>
      <c r="H42" s="21">
        <v>0</v>
      </c>
      <c r="I42" s="21">
        <v>2733733.6800000006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27900</v>
      </c>
      <c r="P42" s="21">
        <v>0</v>
      </c>
      <c r="Q42" s="21">
        <v>0</v>
      </c>
      <c r="R42" s="21">
        <v>0</v>
      </c>
      <c r="S42" s="21">
        <v>0</v>
      </c>
      <c r="T42" s="21">
        <v>150726083.66011977</v>
      </c>
      <c r="U42" s="21">
        <v>154549.70000000001</v>
      </c>
      <c r="V42" s="21">
        <v>29021998.379994828</v>
      </c>
      <c r="W42" s="21">
        <v>83903210.90000008</v>
      </c>
      <c r="X42" s="21">
        <v>0</v>
      </c>
      <c r="Y42" s="21">
        <v>11816.71</v>
      </c>
      <c r="Z42" s="21">
        <v>27977.14</v>
      </c>
      <c r="AA42" s="21">
        <v>0</v>
      </c>
      <c r="AB42" s="21">
        <v>0</v>
      </c>
      <c r="AC42" s="21">
        <v>30698.329999999998</v>
      </c>
      <c r="AD42" s="21">
        <v>37830.890000000007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487.5</v>
      </c>
      <c r="AQ42" s="21">
        <v>0</v>
      </c>
      <c r="AR42" s="21">
        <v>0</v>
      </c>
      <c r="AS42" s="21">
        <v>0</v>
      </c>
      <c r="AT42" s="21">
        <v>1033503.5000000005</v>
      </c>
      <c r="AU42" s="21">
        <v>14519.48</v>
      </c>
      <c r="AV42" s="21">
        <v>12916.689999999999</v>
      </c>
      <c r="AW42" s="21">
        <v>0</v>
      </c>
      <c r="AX42" s="21">
        <v>12911.73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142639.03000000044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11259917.2299992</v>
      </c>
      <c r="BO42" s="21">
        <v>0</v>
      </c>
      <c r="BP42" s="21">
        <v>40447.700000000004</v>
      </c>
      <c r="BQ42" s="21">
        <v>0</v>
      </c>
      <c r="BR42" s="21">
        <v>0</v>
      </c>
      <c r="BS42" s="21">
        <v>21291.99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4179731.5099999984</v>
      </c>
      <c r="CK42" s="21">
        <v>0</v>
      </c>
      <c r="CL42" s="21">
        <v>118851</v>
      </c>
      <c r="CM42" s="22">
        <v>4060880.5099999984</v>
      </c>
      <c r="CN42" s="21">
        <v>15574.110000000013</v>
      </c>
      <c r="CO42" s="21">
        <v>4045306.3999999985</v>
      </c>
      <c r="CP42" s="22">
        <v>0</v>
      </c>
      <c r="CQ42" s="21">
        <v>0</v>
      </c>
      <c r="CR42" s="21">
        <v>0</v>
      </c>
      <c r="CS42" s="21">
        <v>9178.2799999999988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283567222.1701138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-1098315.1200000001</v>
      </c>
      <c r="E43" s="21">
        <v>-60323.61</v>
      </c>
      <c r="F43" s="21">
        <v>-1037991.51</v>
      </c>
      <c r="G43" s="21">
        <v>0</v>
      </c>
      <c r="H43" s="21">
        <v>-171.39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-170.95</v>
      </c>
      <c r="Y43" s="21">
        <v>-63297.789999999994</v>
      </c>
      <c r="Z43" s="21">
        <v>-71710.22</v>
      </c>
      <c r="AA43" s="21">
        <v>0</v>
      </c>
      <c r="AB43" s="21">
        <v>0</v>
      </c>
      <c r="AC43" s="21">
        <v>-172.6</v>
      </c>
      <c r="AD43" s="21">
        <v>-1334.09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-47367.08</v>
      </c>
      <c r="AN43" s="21">
        <v>0</v>
      </c>
      <c r="AO43" s="21">
        <v>0</v>
      </c>
      <c r="AP43" s="21">
        <v>-3947.4</v>
      </c>
      <c r="AQ43" s="21">
        <v>0</v>
      </c>
      <c r="AR43" s="21">
        <v>0</v>
      </c>
      <c r="AS43" s="21">
        <v>0</v>
      </c>
      <c r="AT43" s="21">
        <v>-1643890.71</v>
      </c>
      <c r="AU43" s="21">
        <v>-3604.75</v>
      </c>
      <c r="AV43" s="21">
        <v>-858.97</v>
      </c>
      <c r="AW43" s="21">
        <v>0</v>
      </c>
      <c r="AX43" s="21">
        <v>-858.97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-968.7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-1.87</v>
      </c>
      <c r="BM43" s="21">
        <v>0</v>
      </c>
      <c r="BN43" s="21">
        <v>-3.73</v>
      </c>
      <c r="BO43" s="21">
        <v>0</v>
      </c>
      <c r="BP43" s="21">
        <v>-47296.1</v>
      </c>
      <c r="BQ43" s="21">
        <v>0</v>
      </c>
      <c r="BR43" s="21">
        <v>0</v>
      </c>
      <c r="BS43" s="21">
        <v>-5151.08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-2989121.5200000009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417726.3899999999</v>
      </c>
      <c r="E44" s="21">
        <v>32929.509999999995</v>
      </c>
      <c r="F44" s="21">
        <v>0</v>
      </c>
      <c r="G44" s="21">
        <v>384796.87999999989</v>
      </c>
      <c r="H44" s="21">
        <v>37008.78</v>
      </c>
      <c r="I44" s="21">
        <v>55654.340000000004</v>
      </c>
      <c r="J44" s="21">
        <v>0</v>
      </c>
      <c r="K44" s="21">
        <v>8535617.5799999982</v>
      </c>
      <c r="L44" s="21">
        <v>0</v>
      </c>
      <c r="M44" s="21">
        <v>0</v>
      </c>
      <c r="N44" s="21">
        <v>0</v>
      </c>
      <c r="O44" s="21">
        <v>699146.59999999986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235646.28999999989</v>
      </c>
      <c r="W44" s="21">
        <v>1050848.1099999973</v>
      </c>
      <c r="X44" s="21">
        <v>0</v>
      </c>
      <c r="Y44" s="21">
        <v>1079220.8500000001</v>
      </c>
      <c r="Z44" s="21">
        <v>191716.40999999992</v>
      </c>
      <c r="AA44" s="21">
        <v>0</v>
      </c>
      <c r="AB44" s="21">
        <v>0</v>
      </c>
      <c r="AC44" s="21">
        <v>8096.4500000000007</v>
      </c>
      <c r="AD44" s="21">
        <v>254315.93000000008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1062505.3599999999</v>
      </c>
      <c r="AN44" s="21">
        <v>0</v>
      </c>
      <c r="AO44" s="21">
        <v>0</v>
      </c>
      <c r="AP44" s="21">
        <v>2167.7700000000004</v>
      </c>
      <c r="AQ44" s="21">
        <v>0</v>
      </c>
      <c r="AR44" s="21">
        <v>0</v>
      </c>
      <c r="AS44" s="21">
        <v>0</v>
      </c>
      <c r="AT44" s="21">
        <v>8758696.2300000042</v>
      </c>
      <c r="AU44" s="21">
        <v>92695.099999999933</v>
      </c>
      <c r="AV44" s="21">
        <v>86308.690000000017</v>
      </c>
      <c r="AW44" s="21">
        <v>0</v>
      </c>
      <c r="AX44" s="21">
        <v>31896.340000000018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15360.400000000016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0.15000000000000002</v>
      </c>
      <c r="BM44" s="21">
        <v>0</v>
      </c>
      <c r="BN44" s="21">
        <v>31669.190000000133</v>
      </c>
      <c r="BO44" s="21">
        <v>0</v>
      </c>
      <c r="BP44" s="21">
        <v>5871345.29</v>
      </c>
      <c r="BQ44" s="21">
        <v>0</v>
      </c>
      <c r="BR44" s="21">
        <v>555711.91999999993</v>
      </c>
      <c r="BS44" s="21">
        <v>45515.49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95531.779999999984</v>
      </c>
      <c r="CK44" s="21">
        <v>0</v>
      </c>
      <c r="CL44" s="21">
        <v>0</v>
      </c>
      <c r="CM44" s="22">
        <v>95531.779999999984</v>
      </c>
      <c r="CN44" s="21">
        <v>0</v>
      </c>
      <c r="CO44" s="21">
        <v>95531.779999999984</v>
      </c>
      <c r="CP44" s="22">
        <v>0</v>
      </c>
      <c r="CQ44" s="21">
        <v>0</v>
      </c>
      <c r="CR44" s="21">
        <v>0</v>
      </c>
      <c r="CS44" s="21">
        <v>193410.45000000484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29407811.890000001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1034252.1100000013</v>
      </c>
      <c r="E45" s="21">
        <v>1034252.1100000013</v>
      </c>
      <c r="F45" s="21">
        <v>0</v>
      </c>
      <c r="G45" s="21">
        <v>0</v>
      </c>
      <c r="H45" s="21">
        <v>0</v>
      </c>
      <c r="I45" s="21">
        <v>24893639.129999995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1065149969.0200005</v>
      </c>
      <c r="U45" s="21">
        <v>0</v>
      </c>
      <c r="V45" s="21">
        <v>27466788.419999987</v>
      </c>
      <c r="W45" s="21">
        <v>421963237.96999979</v>
      </c>
      <c r="X45" s="21">
        <v>0</v>
      </c>
      <c r="Y45" s="21">
        <v>0</v>
      </c>
      <c r="Z45" s="21">
        <v>592308.6540000001</v>
      </c>
      <c r="AA45" s="21">
        <v>0</v>
      </c>
      <c r="AB45" s="21">
        <v>0</v>
      </c>
      <c r="AC45" s="21">
        <v>9357.7899999999936</v>
      </c>
      <c r="AD45" s="21">
        <v>123806.08000000007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1662103.327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14910596.86999999</v>
      </c>
      <c r="AU45" s="21">
        <v>46400.099999999977</v>
      </c>
      <c r="AV45" s="21">
        <v>139141.63000000012</v>
      </c>
      <c r="AW45" s="21">
        <v>0</v>
      </c>
      <c r="AX45" s="21">
        <v>50555.330000000075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57463691.779999971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46400.099999999977</v>
      </c>
      <c r="BM45" s="21">
        <v>0</v>
      </c>
      <c r="BN45" s="21">
        <v>55193212.75</v>
      </c>
      <c r="BO45" s="21">
        <v>0</v>
      </c>
      <c r="BP45" s="21">
        <v>1008.9599999999991</v>
      </c>
      <c r="BQ45" s="21">
        <v>0</v>
      </c>
      <c r="BR45" s="21">
        <v>0</v>
      </c>
      <c r="BS45" s="21">
        <v>1047.4899999999998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102641135.72</v>
      </c>
      <c r="CK45" s="21">
        <v>0</v>
      </c>
      <c r="CL45" s="21">
        <v>5303455.8100000024</v>
      </c>
      <c r="CM45" s="22">
        <v>97337679.909999996</v>
      </c>
      <c r="CN45" s="21">
        <v>87596.820000000065</v>
      </c>
      <c r="CO45" s="21">
        <v>97250083.090000004</v>
      </c>
      <c r="CP45" s="22">
        <v>0</v>
      </c>
      <c r="CQ45" s="21">
        <v>0</v>
      </c>
      <c r="CR45" s="21">
        <v>0</v>
      </c>
      <c r="CS45" s="21">
        <v>45310209.627999991</v>
      </c>
      <c r="CT45" s="21">
        <v>0</v>
      </c>
      <c r="CU45" s="21">
        <v>-34.85999999998603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1818698827.9990001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-3079.66</v>
      </c>
      <c r="E46" s="21">
        <v>-3079.66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-6647.2</v>
      </c>
      <c r="W46" s="21">
        <v>-28450.04</v>
      </c>
      <c r="X46" s="21">
        <v>0</v>
      </c>
      <c r="Y46" s="21">
        <v>0</v>
      </c>
      <c r="Z46" s="21">
        <v>-15.35</v>
      </c>
      <c r="AA46" s="21">
        <v>0</v>
      </c>
      <c r="AB46" s="21">
        <v>0</v>
      </c>
      <c r="AC46" s="21">
        <v>-97.58</v>
      </c>
      <c r="AD46" s="21">
        <v>-173.92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-30922.080000000002</v>
      </c>
      <c r="AU46" s="21">
        <v>-455.58</v>
      </c>
      <c r="AV46" s="21">
        <v>-822.27</v>
      </c>
      <c r="AW46" s="21">
        <v>0</v>
      </c>
      <c r="AX46" s="21">
        <v>-274.08999999999997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-380.91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-3059.33</v>
      </c>
      <c r="BO46" s="21">
        <v>0</v>
      </c>
      <c r="BP46" s="21">
        <v>0</v>
      </c>
      <c r="BQ46" s="21">
        <v>0</v>
      </c>
      <c r="BR46" s="21">
        <v>0</v>
      </c>
      <c r="BS46" s="21">
        <v>-128.04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-861.13000000060003</v>
      </c>
      <c r="CK46" s="21">
        <v>-729.62</v>
      </c>
      <c r="CL46" s="21">
        <v>0</v>
      </c>
      <c r="CM46" s="22">
        <v>-131.5100000006</v>
      </c>
      <c r="CN46" s="21">
        <v>0</v>
      </c>
      <c r="CO46" s="21">
        <v>-131.5100000006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-75367.180000000604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6765.3499999999995</v>
      </c>
      <c r="E48" s="21">
        <v>6765.3499999999995</v>
      </c>
      <c r="F48" s="21">
        <v>0</v>
      </c>
      <c r="G48" s="21">
        <v>0</v>
      </c>
      <c r="H48" s="21">
        <v>3.93</v>
      </c>
      <c r="I48" s="21">
        <v>646354.91999999969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259192.74000000005</v>
      </c>
      <c r="W48" s="21">
        <v>5006096.4499999993</v>
      </c>
      <c r="X48" s="21">
        <v>0</v>
      </c>
      <c r="Y48" s="21">
        <v>0</v>
      </c>
      <c r="Z48" s="21">
        <v>68.740000000000009</v>
      </c>
      <c r="AA48" s="21">
        <v>0</v>
      </c>
      <c r="AB48" s="21">
        <v>0</v>
      </c>
      <c r="AC48" s="21">
        <v>383.36</v>
      </c>
      <c r="AD48" s="21">
        <v>450.47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21582.41</v>
      </c>
      <c r="AU48" s="21">
        <v>563.19000000000005</v>
      </c>
      <c r="AV48" s="21">
        <v>899.87000000000012</v>
      </c>
      <c r="AW48" s="21">
        <v>0</v>
      </c>
      <c r="AX48" s="21">
        <v>192.19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4748.579999999999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1550.6699999999998</v>
      </c>
      <c r="BO48" s="21">
        <v>0</v>
      </c>
      <c r="BP48" s="21">
        <v>266.15999999999997</v>
      </c>
      <c r="BQ48" s="21">
        <v>0</v>
      </c>
      <c r="BR48" s="21">
        <v>0</v>
      </c>
      <c r="BS48" s="21">
        <v>361.29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5949480.3200000003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11890.2</v>
      </c>
      <c r="J49" s="21">
        <v>0</v>
      </c>
      <c r="K49" s="21">
        <v>1206304.8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99338.27</v>
      </c>
      <c r="X49" s="21">
        <v>0</v>
      </c>
      <c r="Y49" s="21">
        <v>0</v>
      </c>
      <c r="Z49" s="21">
        <v>65811.06</v>
      </c>
      <c r="AA49" s="21">
        <v>0</v>
      </c>
      <c r="AB49" s="21">
        <v>0</v>
      </c>
      <c r="AC49" s="21">
        <v>0</v>
      </c>
      <c r="AD49" s="21">
        <v>125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0</v>
      </c>
      <c r="AK49" s="21">
        <v>0</v>
      </c>
      <c r="AL49" s="21">
        <v>0</v>
      </c>
      <c r="AM49" s="21">
        <v>21724696.27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260.05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37.5</v>
      </c>
      <c r="BO49" s="21">
        <v>0</v>
      </c>
      <c r="BP49" s="21">
        <v>0</v>
      </c>
      <c r="BQ49" s="21">
        <v>0</v>
      </c>
      <c r="BR49" s="21">
        <v>0</v>
      </c>
      <c r="BS49" s="21">
        <v>483810.09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15142.85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23607416.090000004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0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10387627907.22398</v>
      </c>
      <c r="CK53" s="21">
        <v>0</v>
      </c>
      <c r="CL53" s="21">
        <v>-11478.050000000001</v>
      </c>
      <c r="CM53" s="22">
        <v>1320699742.4799936</v>
      </c>
      <c r="CN53" s="21">
        <v>1687189.0599999998</v>
      </c>
      <c r="CO53" s="21">
        <v>1319012553.4199936</v>
      </c>
      <c r="CP53" s="22">
        <v>9066939642.7939873</v>
      </c>
      <c r="CQ53" s="21">
        <v>203702401.54399994</v>
      </c>
      <c r="CR53" s="21">
        <v>8863237241.2499866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10387627907.223978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192456404.48000002</v>
      </c>
      <c r="CK55" s="21">
        <v>0</v>
      </c>
      <c r="CL55" s="21">
        <v>373457.12</v>
      </c>
      <c r="CM55" s="22">
        <v>41033695.050000004</v>
      </c>
      <c r="CN55" s="21">
        <v>118975.28</v>
      </c>
      <c r="CO55" s="21">
        <v>40914719.770000003</v>
      </c>
      <c r="CP55" s="22">
        <v>151049252.31</v>
      </c>
      <c r="CQ55" s="21">
        <v>6357914.4000000004</v>
      </c>
      <c r="CR55" s="21">
        <v>144691337.91</v>
      </c>
      <c r="CS55" s="21">
        <v>10585602.72232</v>
      </c>
      <c r="CT55" s="21">
        <v>0</v>
      </c>
      <c r="CU55" s="21">
        <v>0</v>
      </c>
      <c r="CV55" s="21">
        <v>0</v>
      </c>
      <c r="CW55" s="21">
        <v>14842.49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203056849.69232014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10733.03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6385294.7999999998</v>
      </c>
      <c r="CK56" s="21">
        <v>0</v>
      </c>
      <c r="CL56" s="21">
        <v>0</v>
      </c>
      <c r="CM56" s="22">
        <v>6385294.7999999998</v>
      </c>
      <c r="CN56" s="21">
        <v>0</v>
      </c>
      <c r="CO56" s="21">
        <v>6385294.7999999998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88455000.159998253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94851027.989998251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14114100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14114100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179302007.7396377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179302007.7396377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775176.88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7534098.8300000001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8309275.71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643.20000000000005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117789980.95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117790624.15000001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1129781.5400000007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1113615.29</v>
      </c>
      <c r="CW62" s="21">
        <v>84322290.079999968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86565686.909999967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0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0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5157880.3100000005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39999067.54761301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45156947.857613012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12951.04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72628101.620000005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72641052.660000011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0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0</v>
      </c>
      <c r="CK67" s="21">
        <v>0</v>
      </c>
      <c r="CL67" s="21">
        <v>0</v>
      </c>
      <c r="CM67" s="22">
        <v>0</v>
      </c>
      <c r="CN67" s="21">
        <v>0</v>
      </c>
      <c r="CO67" s="21">
        <v>0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657122.62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657122.62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891933.43555099994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60312805.905696996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61204739.341247998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5745852.9500000011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5745852.9500000011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2067604.3999999701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934171707.98000014</v>
      </c>
      <c r="CK70" s="21">
        <v>0</v>
      </c>
      <c r="CL70" s="21">
        <v>0</v>
      </c>
      <c r="CM70" s="22">
        <v>126747276.10000011</v>
      </c>
      <c r="CN70" s="21">
        <v>1494890.2300000002</v>
      </c>
      <c r="CO70" s="21">
        <v>125252385.87000011</v>
      </c>
      <c r="CP70" s="22">
        <v>807424431.88</v>
      </c>
      <c r="CQ70" s="21">
        <v>715833.28</v>
      </c>
      <c r="CR70" s="21">
        <v>806708598.60000002</v>
      </c>
      <c r="CS70" s="21">
        <v>27222.06</v>
      </c>
      <c r="CT70" s="21">
        <v>0</v>
      </c>
      <c r="CU70" s="21">
        <v>0</v>
      </c>
      <c r="CV70" s="21">
        <v>0</v>
      </c>
      <c r="CW70" s="21">
        <v>4829481.8999998197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941096016.34000027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10663979.079999998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137225.93</v>
      </c>
      <c r="CK71" s="21">
        <v>0</v>
      </c>
      <c r="CL71" s="21">
        <v>0</v>
      </c>
      <c r="CM71" s="22">
        <v>137225.93</v>
      </c>
      <c r="CN71" s="21">
        <v>-515.07000000000005</v>
      </c>
      <c r="CO71" s="21">
        <v>137741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168229299.76000029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179030504.77000028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0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56118534.232853994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56118534.232853994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15345115967.000988</v>
      </c>
      <c r="E73" s="56">
        <v>559583420.91753542</v>
      </c>
      <c r="F73" s="56">
        <v>6088950985.1447229</v>
      </c>
      <c r="G73" s="56">
        <v>8696581560.9387283</v>
      </c>
      <c r="H73" s="56">
        <v>2834488479.1108646</v>
      </c>
      <c r="I73" s="56">
        <v>574785984.34257102</v>
      </c>
      <c r="J73" s="56">
        <v>1059135.4300000002</v>
      </c>
      <c r="K73" s="56">
        <v>136141455.45999998</v>
      </c>
      <c r="L73" s="56">
        <v>0</v>
      </c>
      <c r="M73" s="56">
        <v>4287270.4800000004</v>
      </c>
      <c r="N73" s="56">
        <v>23027620.960000001</v>
      </c>
      <c r="O73" s="56">
        <v>2461048020.820076</v>
      </c>
      <c r="P73" s="56">
        <v>11644392.32</v>
      </c>
      <c r="Q73" s="56">
        <v>1414020149.6023517</v>
      </c>
      <c r="R73" s="56">
        <v>0</v>
      </c>
      <c r="S73" s="56">
        <v>0</v>
      </c>
      <c r="T73" s="56">
        <v>17109687872.775604</v>
      </c>
      <c r="U73" s="56">
        <v>196052624.87184799</v>
      </c>
      <c r="V73" s="56">
        <v>1191762183.7496881</v>
      </c>
      <c r="W73" s="56">
        <v>8025430156.7510948</v>
      </c>
      <c r="X73" s="56">
        <v>14353849.829997933</v>
      </c>
      <c r="Y73" s="56">
        <v>1094399462.1400027</v>
      </c>
      <c r="Z73" s="56">
        <v>1928290183.8804843</v>
      </c>
      <c r="AA73" s="56">
        <v>79811.3</v>
      </c>
      <c r="AB73" s="56">
        <v>14403936.24</v>
      </c>
      <c r="AC73" s="56">
        <v>27524971.092786815</v>
      </c>
      <c r="AD73" s="56">
        <v>206093972.64165276</v>
      </c>
      <c r="AE73" s="56">
        <v>8188176.2300000004</v>
      </c>
      <c r="AF73" s="56">
        <v>56723987.659891993</v>
      </c>
      <c r="AG73" s="56">
        <v>320790053.70000005</v>
      </c>
      <c r="AH73" s="56">
        <v>250860910.75</v>
      </c>
      <c r="AI73" s="56">
        <v>24551810.140000001</v>
      </c>
      <c r="AJ73" s="56">
        <v>14196610.766999999</v>
      </c>
      <c r="AK73" s="56">
        <v>7857484.5702703986</v>
      </c>
      <c r="AL73" s="56">
        <v>0</v>
      </c>
      <c r="AM73" s="56">
        <v>828957136.5243659</v>
      </c>
      <c r="AN73" s="56">
        <v>8805166.8266080003</v>
      </c>
      <c r="AO73" s="56">
        <v>1005264018.34</v>
      </c>
      <c r="AP73" s="56">
        <v>91940154.928343937</v>
      </c>
      <c r="AQ73" s="56">
        <v>0</v>
      </c>
      <c r="AR73" s="56">
        <v>0</v>
      </c>
      <c r="AS73" s="56">
        <v>0</v>
      </c>
      <c r="AT73" s="56">
        <v>5539799475.3987169</v>
      </c>
      <c r="AU73" s="56">
        <v>449174348.35623574</v>
      </c>
      <c r="AV73" s="56">
        <v>308988681.46516907</v>
      </c>
      <c r="AW73" s="56">
        <v>0</v>
      </c>
      <c r="AX73" s="56">
        <v>161038935.57202831</v>
      </c>
      <c r="AY73" s="56">
        <v>0</v>
      </c>
      <c r="AZ73" s="56">
        <v>0</v>
      </c>
      <c r="BA73" s="56">
        <v>0</v>
      </c>
      <c r="BB73" s="56">
        <v>2250</v>
      </c>
      <c r="BC73" s="56">
        <v>0</v>
      </c>
      <c r="BD73" s="56">
        <v>512566218.08256161</v>
      </c>
      <c r="BE73" s="56">
        <v>44.6</v>
      </c>
      <c r="BF73" s="56">
        <v>0</v>
      </c>
      <c r="BG73" s="56">
        <v>0</v>
      </c>
      <c r="BH73" s="56">
        <v>128719.62</v>
      </c>
      <c r="BI73" s="56">
        <v>1272761606.7592208</v>
      </c>
      <c r="BJ73" s="56">
        <v>322817374.12285995</v>
      </c>
      <c r="BK73" s="56">
        <v>0</v>
      </c>
      <c r="BL73" s="56">
        <v>575838.71060300001</v>
      </c>
      <c r="BM73" s="56">
        <v>40676749.690000005</v>
      </c>
      <c r="BN73" s="56">
        <v>439507560.46358943</v>
      </c>
      <c r="BO73" s="56">
        <v>0</v>
      </c>
      <c r="BP73" s="56">
        <v>2036199006.3749294</v>
      </c>
      <c r="BQ73" s="56">
        <v>292650260.45045239</v>
      </c>
      <c r="BR73" s="56">
        <v>1215592146.6489761</v>
      </c>
      <c r="BS73" s="56">
        <v>573638476.07611907</v>
      </c>
      <c r="BT73" s="56">
        <v>0</v>
      </c>
      <c r="BU73" s="56">
        <v>0</v>
      </c>
      <c r="BV73" s="56">
        <v>743164041.36759388</v>
      </c>
      <c r="BW73" s="56">
        <v>0</v>
      </c>
      <c r="BX73" s="56">
        <v>44106.649999999994</v>
      </c>
      <c r="BY73" s="56">
        <v>0</v>
      </c>
      <c r="BZ73" s="56">
        <v>0</v>
      </c>
      <c r="CA73" s="56">
        <v>16350334.1</v>
      </c>
      <c r="CB73" s="56">
        <v>155352408.06</v>
      </c>
      <c r="CC73" s="56">
        <v>82381.609999999986</v>
      </c>
      <c r="CD73" s="56">
        <v>10354273.82</v>
      </c>
      <c r="CE73" s="56">
        <v>772615.0199999999</v>
      </c>
      <c r="CF73" s="56">
        <v>0</v>
      </c>
      <c r="CG73" s="56">
        <v>49296994.630000003</v>
      </c>
      <c r="CH73" s="56">
        <v>460050.69</v>
      </c>
      <c r="CI73" s="56">
        <v>47092981.709812164</v>
      </c>
      <c r="CJ73" s="56">
        <v>37380339900.048538</v>
      </c>
      <c r="CK73" s="56">
        <v>4540488.5799999917</v>
      </c>
      <c r="CL73" s="56">
        <v>19619142.260000002</v>
      </c>
      <c r="CM73" s="56">
        <v>10113166389.330452</v>
      </c>
      <c r="CN73" s="56">
        <v>921388553.60265863</v>
      </c>
      <c r="CO73" s="56">
        <v>9191777835.7277908</v>
      </c>
      <c r="CP73" s="56">
        <v>27243013879.878098</v>
      </c>
      <c r="CQ73" s="56">
        <v>2975486443.0944223</v>
      </c>
      <c r="CR73" s="56">
        <v>24267527436.783669</v>
      </c>
      <c r="CS73" s="56">
        <v>137580923.21269399</v>
      </c>
      <c r="CT73" s="56">
        <v>187731595.14999998</v>
      </c>
      <c r="CU73" s="56">
        <v>37872.270000000011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107126611181.9666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20710682.91555097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1133150633.1900001</v>
      </c>
      <c r="CK74" s="56">
        <v>0</v>
      </c>
      <c r="CL74" s="56">
        <v>373457.12</v>
      </c>
      <c r="CM74" s="56">
        <v>174303491.88000011</v>
      </c>
      <c r="CN74" s="56">
        <v>1613350.4400000002</v>
      </c>
      <c r="CO74" s="56">
        <v>172690141.44000012</v>
      </c>
      <c r="CP74" s="56">
        <v>958473684.19000006</v>
      </c>
      <c r="CQ74" s="56">
        <v>7073747.6800000006</v>
      </c>
      <c r="CR74" s="56">
        <v>951399936.50999999</v>
      </c>
      <c r="CS74" s="56">
        <v>10612824.78232</v>
      </c>
      <c r="CT74" s="56">
        <v>0</v>
      </c>
      <c r="CU74" s="56">
        <v>0</v>
      </c>
      <c r="CV74" s="56">
        <v>1113615.29</v>
      </c>
      <c r="CW74" s="56">
        <v>900052586.7858001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2065640342.9636717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15345115967.000988</v>
      </c>
      <c r="E75" s="56">
        <v>559583420.91753542</v>
      </c>
      <c r="F75" s="56">
        <v>6088950985.1447229</v>
      </c>
      <c r="G75" s="56">
        <v>8696581560.9387283</v>
      </c>
      <c r="H75" s="56">
        <v>2834488479.1108646</v>
      </c>
      <c r="I75" s="56">
        <v>574785984.34257102</v>
      </c>
      <c r="J75" s="56">
        <v>1059135.4300000002</v>
      </c>
      <c r="K75" s="56">
        <v>136141455.45999998</v>
      </c>
      <c r="L75" s="56">
        <v>0</v>
      </c>
      <c r="M75" s="56">
        <v>4287270.4800000004</v>
      </c>
      <c r="N75" s="56">
        <v>23027620.960000001</v>
      </c>
      <c r="O75" s="56">
        <v>2461048020.820076</v>
      </c>
      <c r="P75" s="56">
        <v>11644392.32</v>
      </c>
      <c r="Q75" s="56">
        <v>1414020149.6023517</v>
      </c>
      <c r="R75" s="56">
        <v>0</v>
      </c>
      <c r="S75" s="56">
        <v>0</v>
      </c>
      <c r="T75" s="56">
        <v>17109687872.775604</v>
      </c>
      <c r="U75" s="56">
        <v>196052624.87184799</v>
      </c>
      <c r="V75" s="56">
        <v>1191762183.7496881</v>
      </c>
      <c r="W75" s="56">
        <v>8025430156.7510948</v>
      </c>
      <c r="X75" s="56">
        <v>14353849.829997933</v>
      </c>
      <c r="Y75" s="56">
        <v>1094399462.1400027</v>
      </c>
      <c r="Z75" s="56">
        <v>1928290183.8804843</v>
      </c>
      <c r="AA75" s="56">
        <v>79811.3</v>
      </c>
      <c r="AB75" s="56">
        <v>14403936.24</v>
      </c>
      <c r="AC75" s="56">
        <v>27524971.092786815</v>
      </c>
      <c r="AD75" s="56">
        <v>206093972.64165276</v>
      </c>
      <c r="AE75" s="56">
        <v>8188176.2300000004</v>
      </c>
      <c r="AF75" s="56">
        <v>56723987.659891993</v>
      </c>
      <c r="AG75" s="56">
        <v>320790053.70000005</v>
      </c>
      <c r="AH75" s="56">
        <v>250860910.75</v>
      </c>
      <c r="AI75" s="56">
        <v>24551810.140000001</v>
      </c>
      <c r="AJ75" s="56">
        <v>14196610.766999999</v>
      </c>
      <c r="AK75" s="56">
        <v>7857484.5702703986</v>
      </c>
      <c r="AL75" s="56">
        <v>0</v>
      </c>
      <c r="AM75" s="56">
        <v>828957136.5243659</v>
      </c>
      <c r="AN75" s="56">
        <v>8805166.8266080003</v>
      </c>
      <c r="AO75" s="56">
        <v>1005264018.34</v>
      </c>
      <c r="AP75" s="56">
        <v>91940154.928343937</v>
      </c>
      <c r="AQ75" s="56">
        <v>0</v>
      </c>
      <c r="AR75" s="56">
        <v>0</v>
      </c>
      <c r="AS75" s="56">
        <v>0</v>
      </c>
      <c r="AT75" s="56">
        <v>5539799475.3987169</v>
      </c>
      <c r="AU75" s="56">
        <v>449174348.35623574</v>
      </c>
      <c r="AV75" s="56">
        <v>308988681.46516907</v>
      </c>
      <c r="AW75" s="56">
        <v>0</v>
      </c>
      <c r="AX75" s="56">
        <v>161038935.57202831</v>
      </c>
      <c r="AY75" s="56">
        <v>0</v>
      </c>
      <c r="AZ75" s="56">
        <v>0</v>
      </c>
      <c r="BA75" s="56">
        <v>0</v>
      </c>
      <c r="BB75" s="56">
        <v>2250</v>
      </c>
      <c r="BC75" s="56">
        <v>0</v>
      </c>
      <c r="BD75" s="56">
        <v>533276900.99811256</v>
      </c>
      <c r="BE75" s="56">
        <v>44.6</v>
      </c>
      <c r="BF75" s="56">
        <v>0</v>
      </c>
      <c r="BG75" s="56">
        <v>0</v>
      </c>
      <c r="BH75" s="56">
        <v>128719.62</v>
      </c>
      <c r="BI75" s="56">
        <v>1272761606.7592208</v>
      </c>
      <c r="BJ75" s="56">
        <v>322817374.12285995</v>
      </c>
      <c r="BK75" s="56">
        <v>0</v>
      </c>
      <c r="BL75" s="56">
        <v>575838.71060300001</v>
      </c>
      <c r="BM75" s="56">
        <v>40676749.690000005</v>
      </c>
      <c r="BN75" s="56">
        <v>439507560.46358943</v>
      </c>
      <c r="BO75" s="56">
        <v>0</v>
      </c>
      <c r="BP75" s="56">
        <v>2036199006.3749294</v>
      </c>
      <c r="BQ75" s="56">
        <v>292650260.45045239</v>
      </c>
      <c r="BR75" s="56">
        <v>1215592146.6489761</v>
      </c>
      <c r="BS75" s="56">
        <v>573638476.07611907</v>
      </c>
      <c r="BT75" s="56">
        <v>0</v>
      </c>
      <c r="BU75" s="56">
        <v>0</v>
      </c>
      <c r="BV75" s="56">
        <v>743164041.36759388</v>
      </c>
      <c r="BW75" s="56">
        <v>0</v>
      </c>
      <c r="BX75" s="56">
        <v>44106.649999999994</v>
      </c>
      <c r="BY75" s="56">
        <v>0</v>
      </c>
      <c r="BZ75" s="56">
        <v>0</v>
      </c>
      <c r="CA75" s="56">
        <v>16350334.1</v>
      </c>
      <c r="CB75" s="56">
        <v>155352408.06</v>
      </c>
      <c r="CC75" s="56">
        <v>82381.609999999986</v>
      </c>
      <c r="CD75" s="56">
        <v>10354273.82</v>
      </c>
      <c r="CE75" s="56">
        <v>772615.0199999999</v>
      </c>
      <c r="CF75" s="56">
        <v>0</v>
      </c>
      <c r="CG75" s="56">
        <v>49296994.630000003</v>
      </c>
      <c r="CH75" s="56">
        <v>460050.69</v>
      </c>
      <c r="CI75" s="56">
        <v>47092981.709812164</v>
      </c>
      <c r="CJ75" s="56">
        <v>38513490533.238541</v>
      </c>
      <c r="CK75" s="56">
        <v>4540488.5799999917</v>
      </c>
      <c r="CL75" s="56">
        <v>19992599.380000003</v>
      </c>
      <c r="CM75" s="56">
        <v>10287469881.210453</v>
      </c>
      <c r="CN75" s="56">
        <v>923001904.04265869</v>
      </c>
      <c r="CO75" s="56">
        <v>9364467977.1677914</v>
      </c>
      <c r="CP75" s="56">
        <v>28201487564.068096</v>
      </c>
      <c r="CQ75" s="56">
        <v>2982560190.7744222</v>
      </c>
      <c r="CR75" s="56">
        <v>25218927373.293667</v>
      </c>
      <c r="CS75" s="56">
        <v>148193747.99501398</v>
      </c>
      <c r="CT75" s="56">
        <v>187731595.14999998</v>
      </c>
      <c r="CU75" s="56">
        <v>37872.270000000011</v>
      </c>
      <c r="CV75" s="56">
        <v>1113615.29</v>
      </c>
      <c r="CW75" s="56">
        <v>900052586.7858001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109192251524.93027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33DA-227D-41A0-83A0-1CE9879D8670}">
  <dimension ref="A1:DM141"/>
  <sheetViews>
    <sheetView showGridLines="0" zoomScale="80" zoomScaleNormal="80" workbookViewId="0">
      <pane xSplit="3" ySplit="6" topLeftCell="D7" activePane="bottomRight" state="frozen"/>
      <selection activeCell="DB63" sqref="DB63"/>
      <selection pane="topRight" activeCell="DB63" sqref="DB63"/>
      <selection pane="bottomLeft" activeCell="DB63" sqref="DB63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17" width="18.88671875" style="3" customWidth="1"/>
    <col min="118" max="16384" width="9.109375" style="3"/>
  </cols>
  <sheetData>
    <row r="1" spans="1:117" ht="15" customHeight="1" x14ac:dyDescent="0.3">
      <c r="A1" s="1" t="s">
        <v>0</v>
      </c>
      <c r="B1" s="2"/>
      <c r="C1" s="2"/>
    </row>
    <row r="2" spans="1:117" ht="15" customHeight="1" x14ac:dyDescent="0.3">
      <c r="A2" s="1" t="s">
        <v>12</v>
      </c>
      <c r="B2" s="2"/>
      <c r="C2" s="2"/>
    </row>
    <row r="3" spans="1:117" ht="15" customHeight="1" x14ac:dyDescent="0.3">
      <c r="A3" s="4" t="s">
        <v>354</v>
      </c>
      <c r="B3" s="2"/>
      <c r="C3" s="2"/>
    </row>
    <row r="4" spans="1:117" ht="22.5" customHeight="1" x14ac:dyDescent="0.25"/>
    <row r="5" spans="1:117" ht="22.5" customHeight="1" x14ac:dyDescent="0.25">
      <c r="D5" s="10">
        <v>701</v>
      </c>
      <c r="E5" s="10">
        <v>900</v>
      </c>
      <c r="F5" s="10">
        <v>901</v>
      </c>
      <c r="G5" s="10">
        <v>902</v>
      </c>
      <c r="H5" s="10">
        <v>702</v>
      </c>
      <c r="I5" s="10">
        <v>703</v>
      </c>
      <c r="J5" s="10">
        <v>704</v>
      </c>
      <c r="K5" s="10">
        <v>705</v>
      </c>
      <c r="L5" s="10">
        <v>706</v>
      </c>
      <c r="M5" s="10">
        <v>708</v>
      </c>
      <c r="N5" s="10">
        <v>707</v>
      </c>
      <c r="O5" s="10">
        <v>710</v>
      </c>
      <c r="P5" s="10">
        <v>711</v>
      </c>
      <c r="Q5" s="10">
        <v>712</v>
      </c>
      <c r="R5" s="10">
        <v>713</v>
      </c>
      <c r="S5" s="10">
        <v>714</v>
      </c>
      <c r="T5" s="10">
        <v>715</v>
      </c>
      <c r="U5" s="10">
        <v>903</v>
      </c>
      <c r="V5" s="10">
        <v>716</v>
      </c>
      <c r="W5" s="10">
        <v>717</v>
      </c>
      <c r="X5" s="10">
        <v>718</v>
      </c>
      <c r="Y5" s="10">
        <v>719</v>
      </c>
      <c r="Z5" s="10">
        <v>720</v>
      </c>
      <c r="AA5" s="10">
        <v>721</v>
      </c>
      <c r="AB5" s="10">
        <v>722</v>
      </c>
      <c r="AC5" s="10">
        <v>723</v>
      </c>
      <c r="AD5" s="10">
        <v>724</v>
      </c>
      <c r="AE5" s="10">
        <v>725</v>
      </c>
      <c r="AF5" s="10">
        <v>726</v>
      </c>
      <c r="AG5" s="10">
        <v>727</v>
      </c>
      <c r="AH5" s="10">
        <v>728</v>
      </c>
      <c r="AI5" s="10">
        <v>729</v>
      </c>
      <c r="AJ5" s="10">
        <v>730</v>
      </c>
      <c r="AK5" s="10">
        <v>731</v>
      </c>
      <c r="AL5" s="10">
        <v>732</v>
      </c>
      <c r="AM5" s="10">
        <v>733</v>
      </c>
      <c r="AN5" s="10">
        <v>734</v>
      </c>
      <c r="AO5" s="10">
        <v>735</v>
      </c>
      <c r="AP5" s="10">
        <v>736</v>
      </c>
      <c r="AQ5" s="10">
        <v>737</v>
      </c>
      <c r="AR5" s="10">
        <v>738</v>
      </c>
      <c r="AS5" s="10">
        <v>739</v>
      </c>
      <c r="AT5" s="10">
        <v>740</v>
      </c>
      <c r="AU5" s="10">
        <v>741</v>
      </c>
      <c r="AV5" s="10">
        <v>742</v>
      </c>
      <c r="AW5" s="10">
        <v>743</v>
      </c>
      <c r="AX5" s="10">
        <v>744</v>
      </c>
      <c r="AY5" s="10">
        <v>745</v>
      </c>
      <c r="AZ5" s="10">
        <v>746</v>
      </c>
      <c r="BA5" s="10">
        <v>747</v>
      </c>
      <c r="BB5" s="10">
        <v>748</v>
      </c>
      <c r="BC5" s="10">
        <v>749</v>
      </c>
      <c r="BD5" s="10">
        <v>750</v>
      </c>
      <c r="BE5" s="10">
        <v>751</v>
      </c>
      <c r="BF5" s="10">
        <v>752</v>
      </c>
      <c r="BG5" s="10">
        <v>753</v>
      </c>
      <c r="BH5" s="10">
        <v>754</v>
      </c>
      <c r="BI5" s="10">
        <v>755</v>
      </c>
      <c r="BJ5" s="10">
        <v>756</v>
      </c>
      <c r="BK5" s="10">
        <v>757</v>
      </c>
      <c r="BL5" s="10">
        <v>758</v>
      </c>
      <c r="BM5" s="10">
        <v>759</v>
      </c>
      <c r="BN5" s="10">
        <v>760</v>
      </c>
      <c r="BO5" s="10">
        <v>761</v>
      </c>
      <c r="BP5" s="10">
        <v>765</v>
      </c>
      <c r="BQ5" s="10">
        <v>766</v>
      </c>
      <c r="BR5" s="10">
        <v>767</v>
      </c>
      <c r="BS5" s="10">
        <v>768</v>
      </c>
      <c r="BT5" s="10">
        <v>769</v>
      </c>
      <c r="BU5" s="10">
        <v>770</v>
      </c>
      <c r="BV5" s="10">
        <v>771</v>
      </c>
      <c r="BW5" s="10">
        <v>772</v>
      </c>
      <c r="BX5" s="10">
        <v>773</v>
      </c>
      <c r="BY5" s="10">
        <v>774</v>
      </c>
      <c r="BZ5" s="10">
        <v>775</v>
      </c>
      <c r="CA5" s="10">
        <v>776</v>
      </c>
      <c r="CB5" s="10">
        <v>777</v>
      </c>
      <c r="CC5" s="10">
        <v>778</v>
      </c>
      <c r="CD5" s="10">
        <v>779</v>
      </c>
      <c r="CE5" s="10">
        <v>780</v>
      </c>
      <c r="CF5" s="10">
        <v>781</v>
      </c>
      <c r="CG5" s="10">
        <v>782</v>
      </c>
      <c r="CH5" s="10">
        <v>783</v>
      </c>
      <c r="CI5" s="10">
        <v>784</v>
      </c>
      <c r="CJ5" s="10">
        <v>785</v>
      </c>
      <c r="CK5" s="10">
        <v>904</v>
      </c>
      <c r="CL5" s="10">
        <v>905</v>
      </c>
      <c r="CM5" s="10">
        <v>906</v>
      </c>
      <c r="CN5" s="10">
        <v>90601</v>
      </c>
      <c r="CO5" s="10">
        <v>90602</v>
      </c>
      <c r="CP5" s="10">
        <v>907</v>
      </c>
      <c r="CQ5" s="10">
        <v>90701</v>
      </c>
      <c r="CR5" s="10">
        <v>90702</v>
      </c>
      <c r="CS5" s="10">
        <v>786</v>
      </c>
      <c r="CT5" s="10">
        <v>789</v>
      </c>
      <c r="CU5" s="10">
        <v>798</v>
      </c>
      <c r="CV5" s="10">
        <v>790</v>
      </c>
      <c r="CW5" s="10">
        <v>791</v>
      </c>
      <c r="CX5" s="10">
        <v>792</v>
      </c>
      <c r="CY5" s="10">
        <v>793</v>
      </c>
      <c r="CZ5" s="10">
        <v>794</v>
      </c>
      <c r="DA5" s="10">
        <v>795</v>
      </c>
      <c r="DB5" s="10">
        <v>796</v>
      </c>
      <c r="DC5" s="10">
        <v>797</v>
      </c>
      <c r="DD5" s="10">
        <v>908</v>
      </c>
      <c r="DE5" s="10">
        <v>909</v>
      </c>
      <c r="DF5" s="10">
        <v>910</v>
      </c>
      <c r="DG5" s="10">
        <v>91001</v>
      </c>
      <c r="DH5" s="10">
        <v>91002</v>
      </c>
      <c r="DI5" s="10">
        <v>911</v>
      </c>
      <c r="DJ5" s="10">
        <v>91101</v>
      </c>
      <c r="DK5" s="10">
        <v>91102</v>
      </c>
      <c r="DL5" s="10">
        <v>799</v>
      </c>
      <c r="DM5" s="5"/>
    </row>
    <row r="6" spans="1:117" ht="80.099999999999994" customHeight="1" x14ac:dyDescent="0.25">
      <c r="A6" s="63" t="s">
        <v>142</v>
      </c>
      <c r="B6" s="63" t="s">
        <v>143</v>
      </c>
      <c r="C6" s="63" t="s">
        <v>144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111</v>
      </c>
      <c r="I6" s="7" t="s">
        <v>48</v>
      </c>
      <c r="J6" s="7" t="s">
        <v>14</v>
      </c>
      <c r="K6" s="7" t="s">
        <v>106</v>
      </c>
      <c r="L6" s="7" t="s">
        <v>107</v>
      </c>
      <c r="M6" s="7" t="s">
        <v>108</v>
      </c>
      <c r="N6" s="7" t="s">
        <v>99</v>
      </c>
      <c r="O6" s="7" t="s">
        <v>41</v>
      </c>
      <c r="P6" s="7" t="s">
        <v>42</v>
      </c>
      <c r="Q6" s="7" t="s">
        <v>37</v>
      </c>
      <c r="R6" s="7" t="s">
        <v>310</v>
      </c>
      <c r="S6" s="7" t="s">
        <v>75</v>
      </c>
      <c r="T6" s="7" t="s">
        <v>76</v>
      </c>
      <c r="U6" s="7" t="s">
        <v>77</v>
      </c>
      <c r="V6" s="7" t="s">
        <v>78</v>
      </c>
      <c r="W6" s="7" t="s">
        <v>30</v>
      </c>
      <c r="X6" s="7" t="s">
        <v>15</v>
      </c>
      <c r="Y6" s="7" t="s">
        <v>84</v>
      </c>
      <c r="Z6" s="7" t="s">
        <v>85</v>
      </c>
      <c r="AA6" s="7" t="s">
        <v>86</v>
      </c>
      <c r="AB6" s="7" t="s">
        <v>87</v>
      </c>
      <c r="AC6" s="7" t="s">
        <v>56</v>
      </c>
      <c r="AD6" s="7" t="s">
        <v>57</v>
      </c>
      <c r="AE6" s="7" t="s">
        <v>88</v>
      </c>
      <c r="AF6" s="7" t="s">
        <v>89</v>
      </c>
      <c r="AG6" s="7" t="s">
        <v>35</v>
      </c>
      <c r="AH6" s="7" t="s">
        <v>80</v>
      </c>
      <c r="AI6" s="7" t="s">
        <v>16</v>
      </c>
      <c r="AJ6" s="7" t="s">
        <v>311</v>
      </c>
      <c r="AK6" s="7" t="s">
        <v>91</v>
      </c>
      <c r="AL6" s="7" t="s">
        <v>92</v>
      </c>
      <c r="AM6" s="7" t="s">
        <v>93</v>
      </c>
      <c r="AN6" s="7" t="s">
        <v>94</v>
      </c>
      <c r="AO6" s="7" t="s">
        <v>82</v>
      </c>
      <c r="AP6" s="7" t="s">
        <v>109</v>
      </c>
      <c r="AQ6" s="7" t="s">
        <v>31</v>
      </c>
      <c r="AR6" s="7" t="s">
        <v>38</v>
      </c>
      <c r="AS6" s="7" t="s">
        <v>39</v>
      </c>
      <c r="AT6" s="7" t="s">
        <v>49</v>
      </c>
      <c r="AU6" s="7" t="s">
        <v>50</v>
      </c>
      <c r="AV6" s="7" t="s">
        <v>51</v>
      </c>
      <c r="AW6" s="7" t="s">
        <v>52</v>
      </c>
      <c r="AX6" s="7" t="s">
        <v>53</v>
      </c>
      <c r="AY6" s="7" t="s">
        <v>100</v>
      </c>
      <c r="AZ6" s="7" t="s">
        <v>101</v>
      </c>
      <c r="BA6" s="7" t="s">
        <v>102</v>
      </c>
      <c r="BB6" s="7" t="s">
        <v>112</v>
      </c>
      <c r="BC6" s="7" t="s">
        <v>113</v>
      </c>
      <c r="BD6" s="7" t="s">
        <v>17</v>
      </c>
      <c r="BE6" s="7" t="s">
        <v>18</v>
      </c>
      <c r="BF6" s="7" t="s">
        <v>114</v>
      </c>
      <c r="BG6" s="7" t="s">
        <v>115</v>
      </c>
      <c r="BH6" s="7" t="s">
        <v>116</v>
      </c>
      <c r="BI6" s="7" t="s">
        <v>103</v>
      </c>
      <c r="BJ6" s="7" t="s">
        <v>104</v>
      </c>
      <c r="BK6" s="7" t="s">
        <v>117</v>
      </c>
      <c r="BL6" s="7" t="s">
        <v>118</v>
      </c>
      <c r="BM6" s="7" t="s">
        <v>119</v>
      </c>
      <c r="BN6" s="7" t="s">
        <v>121</v>
      </c>
      <c r="BO6" s="7" t="s">
        <v>54</v>
      </c>
      <c r="BP6" s="7" t="s">
        <v>58</v>
      </c>
      <c r="BQ6" s="7" t="s">
        <v>59</v>
      </c>
      <c r="BR6" s="7" t="s">
        <v>60</v>
      </c>
      <c r="BS6" s="7" t="s">
        <v>61</v>
      </c>
      <c r="BT6" s="7" t="s">
        <v>95</v>
      </c>
      <c r="BU6" s="7" t="s">
        <v>312</v>
      </c>
      <c r="BV6" s="7" t="s">
        <v>97</v>
      </c>
      <c r="BW6" s="7" t="s">
        <v>62</v>
      </c>
      <c r="BX6" s="7" t="s">
        <v>63</v>
      </c>
      <c r="BY6" s="7" t="s">
        <v>64</v>
      </c>
      <c r="BZ6" s="7" t="s">
        <v>65</v>
      </c>
      <c r="CA6" s="7" t="s">
        <v>66</v>
      </c>
      <c r="CB6" s="7" t="s">
        <v>67</v>
      </c>
      <c r="CC6" s="7" t="s">
        <v>68</v>
      </c>
      <c r="CD6" s="7" t="s">
        <v>69</v>
      </c>
      <c r="CE6" s="7" t="s">
        <v>70</v>
      </c>
      <c r="CF6" s="7" t="s">
        <v>71</v>
      </c>
      <c r="CG6" s="7" t="s">
        <v>72</v>
      </c>
      <c r="CH6" s="7" t="s">
        <v>73</v>
      </c>
      <c r="CI6" s="7" t="s">
        <v>20</v>
      </c>
      <c r="CJ6" s="7" t="s">
        <v>21</v>
      </c>
      <c r="CK6" s="7" t="s">
        <v>22</v>
      </c>
      <c r="CL6" s="7" t="s">
        <v>23</v>
      </c>
      <c r="CM6" s="7" t="s">
        <v>24</v>
      </c>
      <c r="CN6" s="7" t="s">
        <v>25</v>
      </c>
      <c r="CO6" s="7" t="s">
        <v>26</v>
      </c>
      <c r="CP6" s="7" t="s">
        <v>27</v>
      </c>
      <c r="CQ6" s="7" t="s">
        <v>25</v>
      </c>
      <c r="CR6" s="7" t="s">
        <v>26</v>
      </c>
      <c r="CS6" s="7" t="s">
        <v>28</v>
      </c>
      <c r="CT6" s="7" t="s">
        <v>123</v>
      </c>
      <c r="CU6" s="7" t="s">
        <v>124</v>
      </c>
      <c r="CV6" s="7" t="s">
        <v>126</v>
      </c>
      <c r="CW6" s="7" t="s">
        <v>127</v>
      </c>
      <c r="CX6" s="7" t="s">
        <v>128</v>
      </c>
      <c r="CY6" s="7" t="s">
        <v>129</v>
      </c>
      <c r="CZ6" s="7" t="s">
        <v>130</v>
      </c>
      <c r="DA6" s="7" t="s">
        <v>131</v>
      </c>
      <c r="DB6" s="7" t="s">
        <v>20</v>
      </c>
      <c r="DC6" s="7" t="s">
        <v>21</v>
      </c>
      <c r="DD6" s="7" t="s">
        <v>22</v>
      </c>
      <c r="DE6" s="7" t="s">
        <v>23</v>
      </c>
      <c r="DF6" s="7" t="s">
        <v>24</v>
      </c>
      <c r="DG6" s="7" t="s">
        <v>25</v>
      </c>
      <c r="DH6" s="7" t="s">
        <v>26</v>
      </c>
      <c r="DI6" s="7" t="s">
        <v>27</v>
      </c>
      <c r="DJ6" s="7" t="s">
        <v>25</v>
      </c>
      <c r="DK6" s="7" t="s">
        <v>26</v>
      </c>
      <c r="DL6" s="7" t="s">
        <v>132</v>
      </c>
      <c r="DM6" s="69" t="s">
        <v>353</v>
      </c>
    </row>
    <row r="7" spans="1:117" ht="12.75" customHeight="1" x14ac:dyDescent="0.3">
      <c r="A7" s="64" t="s">
        <v>146</v>
      </c>
      <c r="B7" s="20">
        <v>1001</v>
      </c>
      <c r="C7" s="65" t="s">
        <v>147</v>
      </c>
      <c r="D7" s="22">
        <v>55303185.880000003</v>
      </c>
      <c r="E7" s="21">
        <v>0</v>
      </c>
      <c r="F7" s="21">
        <v>0</v>
      </c>
      <c r="G7" s="21">
        <v>55303185.880000003</v>
      </c>
      <c r="H7" s="21">
        <v>3124805.41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71748251.989999995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413925.56</v>
      </c>
      <c r="Z7" s="21">
        <v>84941874.409999996</v>
      </c>
      <c r="AA7" s="21">
        <v>0</v>
      </c>
      <c r="AB7" s="21">
        <v>0</v>
      </c>
      <c r="AC7" s="21">
        <v>137676.07999999999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1821770.84</v>
      </c>
      <c r="AK7" s="21">
        <v>0</v>
      </c>
      <c r="AL7" s="21">
        <v>0</v>
      </c>
      <c r="AM7" s="21">
        <v>5083284.29</v>
      </c>
      <c r="AN7" s="21">
        <v>0</v>
      </c>
      <c r="AO7" s="21">
        <v>0</v>
      </c>
      <c r="AP7" s="21">
        <v>968636.26</v>
      </c>
      <c r="AQ7" s="21">
        <v>0</v>
      </c>
      <c r="AR7" s="21">
        <v>0</v>
      </c>
      <c r="AS7" s="21">
        <v>0</v>
      </c>
      <c r="AT7" s="21">
        <v>11994758.779999999</v>
      </c>
      <c r="AU7" s="21">
        <v>603970.9</v>
      </c>
      <c r="AV7" s="21">
        <v>0</v>
      </c>
      <c r="AW7" s="21">
        <v>0</v>
      </c>
      <c r="AX7" s="21">
        <v>0</v>
      </c>
      <c r="AY7" s="21">
        <v>0</v>
      </c>
      <c r="AZ7" s="21">
        <v>0</v>
      </c>
      <c r="BA7" s="21">
        <v>0</v>
      </c>
      <c r="BB7" s="21">
        <v>0</v>
      </c>
      <c r="BC7" s="21">
        <v>0</v>
      </c>
      <c r="BD7" s="21">
        <v>3322829.77</v>
      </c>
      <c r="BE7" s="21">
        <v>0</v>
      </c>
      <c r="BF7" s="21">
        <v>0</v>
      </c>
      <c r="BG7" s="21">
        <v>0</v>
      </c>
      <c r="BH7" s="21">
        <v>0</v>
      </c>
      <c r="BI7" s="21">
        <v>0</v>
      </c>
      <c r="BJ7" s="21">
        <v>0</v>
      </c>
      <c r="BK7" s="21">
        <v>0</v>
      </c>
      <c r="BL7" s="21">
        <v>0</v>
      </c>
      <c r="BM7" s="21">
        <v>0</v>
      </c>
      <c r="BN7" s="21">
        <v>0</v>
      </c>
      <c r="BO7" s="21">
        <v>0</v>
      </c>
      <c r="BP7" s="21">
        <v>2006697.51</v>
      </c>
      <c r="BQ7" s="21">
        <v>0</v>
      </c>
      <c r="BR7" s="21">
        <v>36376563.700000003</v>
      </c>
      <c r="BS7" s="21">
        <v>0</v>
      </c>
      <c r="BT7" s="21">
        <v>0</v>
      </c>
      <c r="BU7" s="21">
        <v>0</v>
      </c>
      <c r="BV7" s="21">
        <v>0</v>
      </c>
      <c r="BW7" s="21">
        <v>0</v>
      </c>
      <c r="BX7" s="21">
        <v>0</v>
      </c>
      <c r="BY7" s="21">
        <v>0</v>
      </c>
      <c r="BZ7" s="21">
        <v>0</v>
      </c>
      <c r="CA7" s="21">
        <v>0</v>
      </c>
      <c r="CB7" s="21">
        <v>0</v>
      </c>
      <c r="CC7" s="21">
        <v>0</v>
      </c>
      <c r="CD7" s="21">
        <v>0</v>
      </c>
      <c r="CE7" s="21">
        <v>0</v>
      </c>
      <c r="CF7" s="21">
        <v>0</v>
      </c>
      <c r="CG7" s="21">
        <v>0</v>
      </c>
      <c r="CH7" s="21">
        <v>0</v>
      </c>
      <c r="CI7" s="21">
        <v>0</v>
      </c>
      <c r="CJ7" s="22">
        <v>0</v>
      </c>
      <c r="CK7" s="21">
        <v>0</v>
      </c>
      <c r="CL7" s="21">
        <v>0</v>
      </c>
      <c r="CM7" s="22">
        <v>0</v>
      </c>
      <c r="CN7" s="21">
        <v>0</v>
      </c>
      <c r="CO7" s="21">
        <v>0</v>
      </c>
      <c r="CP7" s="22">
        <v>0</v>
      </c>
      <c r="CQ7" s="21">
        <v>0</v>
      </c>
      <c r="CR7" s="21">
        <v>0</v>
      </c>
      <c r="CS7" s="21">
        <v>104177.47</v>
      </c>
      <c r="CT7" s="21">
        <v>0</v>
      </c>
      <c r="CU7" s="21">
        <v>0</v>
      </c>
      <c r="CV7" s="21">
        <v>0</v>
      </c>
      <c r="CW7" s="21">
        <v>0</v>
      </c>
      <c r="CX7" s="21">
        <v>0</v>
      </c>
      <c r="CY7" s="21">
        <v>0</v>
      </c>
      <c r="CZ7" s="21">
        <v>0</v>
      </c>
      <c r="DA7" s="21">
        <v>0</v>
      </c>
      <c r="DB7" s="21">
        <v>0</v>
      </c>
      <c r="DC7" s="22">
        <v>0</v>
      </c>
      <c r="DD7" s="21">
        <v>0</v>
      </c>
      <c r="DE7" s="21">
        <v>0</v>
      </c>
      <c r="DF7" s="22">
        <v>0</v>
      </c>
      <c r="DG7" s="21">
        <v>0</v>
      </c>
      <c r="DH7" s="21">
        <v>0</v>
      </c>
      <c r="DI7" s="22">
        <v>0</v>
      </c>
      <c r="DJ7" s="21">
        <v>0</v>
      </c>
      <c r="DK7" s="21">
        <v>0</v>
      </c>
      <c r="DL7" s="21">
        <v>0</v>
      </c>
      <c r="DM7" s="21">
        <v>277952408.85000002</v>
      </c>
    </row>
    <row r="8" spans="1:117" ht="12.75" customHeight="1" x14ac:dyDescent="0.3">
      <c r="A8" s="64" t="s">
        <v>149</v>
      </c>
      <c r="B8" s="20">
        <v>1003</v>
      </c>
      <c r="C8" s="65" t="s">
        <v>147</v>
      </c>
      <c r="D8" s="22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228514496.63999999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2373034.29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0</v>
      </c>
      <c r="BK8" s="21">
        <v>0</v>
      </c>
      <c r="BL8" s="21">
        <v>0</v>
      </c>
      <c r="BM8" s="21">
        <v>0</v>
      </c>
      <c r="BN8" s="21">
        <v>0</v>
      </c>
      <c r="BO8" s="21">
        <v>0</v>
      </c>
      <c r="BP8" s="21">
        <v>0</v>
      </c>
      <c r="BQ8" s="21">
        <v>0</v>
      </c>
      <c r="BR8" s="21">
        <v>0</v>
      </c>
      <c r="BS8" s="21">
        <v>0</v>
      </c>
      <c r="BT8" s="21">
        <v>0</v>
      </c>
      <c r="BU8" s="21">
        <v>0</v>
      </c>
      <c r="BV8" s="21">
        <v>0</v>
      </c>
      <c r="BW8" s="21">
        <v>0</v>
      </c>
      <c r="BX8" s="21">
        <v>0</v>
      </c>
      <c r="BY8" s="21">
        <v>0</v>
      </c>
      <c r="BZ8" s="21">
        <v>0</v>
      </c>
      <c r="CA8" s="21">
        <v>0</v>
      </c>
      <c r="CB8" s="21">
        <v>0</v>
      </c>
      <c r="CC8" s="21">
        <v>0</v>
      </c>
      <c r="CD8" s="21">
        <v>0</v>
      </c>
      <c r="CE8" s="21">
        <v>0</v>
      </c>
      <c r="CF8" s="21">
        <v>0</v>
      </c>
      <c r="CG8" s="21">
        <v>0</v>
      </c>
      <c r="CH8" s="21">
        <v>0</v>
      </c>
      <c r="CI8" s="21">
        <v>0</v>
      </c>
      <c r="CJ8" s="22">
        <v>0</v>
      </c>
      <c r="CK8" s="21">
        <v>0</v>
      </c>
      <c r="CL8" s="21">
        <v>0</v>
      </c>
      <c r="CM8" s="22">
        <v>0</v>
      </c>
      <c r="CN8" s="21">
        <v>0</v>
      </c>
      <c r="CO8" s="21">
        <v>0</v>
      </c>
      <c r="CP8" s="22">
        <v>0</v>
      </c>
      <c r="CQ8" s="21">
        <v>0</v>
      </c>
      <c r="CR8" s="21">
        <v>0</v>
      </c>
      <c r="CS8" s="21">
        <v>0</v>
      </c>
      <c r="CT8" s="21">
        <v>0</v>
      </c>
      <c r="CU8" s="21">
        <v>0</v>
      </c>
      <c r="CV8" s="21">
        <v>0</v>
      </c>
      <c r="CW8" s="21">
        <v>0</v>
      </c>
      <c r="CX8" s="21">
        <v>0</v>
      </c>
      <c r="CY8" s="21">
        <v>0</v>
      </c>
      <c r="CZ8" s="21">
        <v>0</v>
      </c>
      <c r="DA8" s="21">
        <v>0</v>
      </c>
      <c r="DB8" s="21">
        <v>0</v>
      </c>
      <c r="DC8" s="22">
        <v>0</v>
      </c>
      <c r="DD8" s="21">
        <v>0</v>
      </c>
      <c r="DE8" s="21">
        <v>0</v>
      </c>
      <c r="DF8" s="22">
        <v>0</v>
      </c>
      <c r="DG8" s="21">
        <v>0</v>
      </c>
      <c r="DH8" s="21">
        <v>0</v>
      </c>
      <c r="DI8" s="22">
        <v>0</v>
      </c>
      <c r="DJ8" s="21">
        <v>0</v>
      </c>
      <c r="DK8" s="21">
        <v>0</v>
      </c>
      <c r="DL8" s="21">
        <v>0</v>
      </c>
      <c r="DM8" s="21">
        <v>230887530.92999998</v>
      </c>
    </row>
    <row r="9" spans="1:117" ht="12.75" customHeight="1" x14ac:dyDescent="0.3">
      <c r="A9" s="64" t="s">
        <v>151</v>
      </c>
      <c r="B9" s="20">
        <v>1004</v>
      </c>
      <c r="C9" s="65" t="s">
        <v>147</v>
      </c>
      <c r="D9" s="22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  <c r="CJ9" s="22">
        <v>0</v>
      </c>
      <c r="CK9" s="21">
        <v>0</v>
      </c>
      <c r="CL9" s="21">
        <v>0</v>
      </c>
      <c r="CM9" s="22">
        <v>0</v>
      </c>
      <c r="CN9" s="21">
        <v>0</v>
      </c>
      <c r="CO9" s="21">
        <v>0</v>
      </c>
      <c r="CP9" s="22">
        <v>0</v>
      </c>
      <c r="CQ9" s="21">
        <v>0</v>
      </c>
      <c r="CR9" s="21">
        <v>0</v>
      </c>
      <c r="CS9" s="21">
        <v>0</v>
      </c>
      <c r="CT9" s="21">
        <v>0</v>
      </c>
      <c r="CU9" s="21">
        <v>0</v>
      </c>
      <c r="CV9" s="21">
        <v>0</v>
      </c>
      <c r="CW9" s="21">
        <v>0</v>
      </c>
      <c r="CX9" s="21">
        <v>0</v>
      </c>
      <c r="CY9" s="21">
        <v>0</v>
      </c>
      <c r="CZ9" s="21">
        <v>0</v>
      </c>
      <c r="DA9" s="21">
        <v>0</v>
      </c>
      <c r="DB9" s="21">
        <v>0</v>
      </c>
      <c r="DC9" s="22">
        <v>0</v>
      </c>
      <c r="DD9" s="21">
        <v>0</v>
      </c>
      <c r="DE9" s="21">
        <v>0</v>
      </c>
      <c r="DF9" s="22">
        <v>0</v>
      </c>
      <c r="DG9" s="21">
        <v>0</v>
      </c>
      <c r="DH9" s="21">
        <v>0</v>
      </c>
      <c r="DI9" s="22">
        <v>0</v>
      </c>
      <c r="DJ9" s="21">
        <v>0</v>
      </c>
      <c r="DK9" s="21">
        <v>0</v>
      </c>
      <c r="DL9" s="21">
        <v>0</v>
      </c>
      <c r="DM9" s="21">
        <v>0</v>
      </c>
    </row>
    <row r="10" spans="1:117" ht="12.75" customHeight="1" x14ac:dyDescent="0.3">
      <c r="A10" s="64" t="s">
        <v>153</v>
      </c>
      <c r="B10" s="20">
        <v>1005</v>
      </c>
      <c r="C10" s="65" t="s">
        <v>147</v>
      </c>
      <c r="D10" s="22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  <c r="CJ10" s="22">
        <v>0</v>
      </c>
      <c r="CK10" s="21">
        <v>0</v>
      </c>
      <c r="CL10" s="21">
        <v>0</v>
      </c>
      <c r="CM10" s="22">
        <v>0</v>
      </c>
      <c r="CN10" s="21">
        <v>0</v>
      </c>
      <c r="CO10" s="21">
        <v>0</v>
      </c>
      <c r="CP10" s="22">
        <v>0</v>
      </c>
      <c r="CQ10" s="21">
        <v>0</v>
      </c>
      <c r="CR10" s="21">
        <v>0</v>
      </c>
      <c r="CS10" s="21">
        <v>0</v>
      </c>
      <c r="CT10" s="21">
        <v>0</v>
      </c>
      <c r="CU10" s="21">
        <v>0</v>
      </c>
      <c r="CV10" s="21">
        <v>0</v>
      </c>
      <c r="CW10" s="21">
        <v>0</v>
      </c>
      <c r="CX10" s="21">
        <v>0</v>
      </c>
      <c r="CY10" s="21">
        <v>0</v>
      </c>
      <c r="CZ10" s="21">
        <v>0</v>
      </c>
      <c r="DA10" s="21">
        <v>0</v>
      </c>
      <c r="DB10" s="21">
        <v>0</v>
      </c>
      <c r="DC10" s="22">
        <v>0</v>
      </c>
      <c r="DD10" s="21">
        <v>0</v>
      </c>
      <c r="DE10" s="21">
        <v>0</v>
      </c>
      <c r="DF10" s="22">
        <v>0</v>
      </c>
      <c r="DG10" s="21">
        <v>0</v>
      </c>
      <c r="DH10" s="21">
        <v>0</v>
      </c>
      <c r="DI10" s="22">
        <v>0</v>
      </c>
      <c r="DJ10" s="21">
        <v>0</v>
      </c>
      <c r="DK10" s="21">
        <v>0</v>
      </c>
      <c r="DL10" s="21">
        <v>0</v>
      </c>
      <c r="DM10" s="21">
        <v>0</v>
      </c>
    </row>
    <row r="11" spans="1:117" ht="12.75" customHeight="1" x14ac:dyDescent="0.3">
      <c r="A11" s="64" t="s">
        <v>155</v>
      </c>
      <c r="B11" s="20">
        <v>1006</v>
      </c>
      <c r="C11" s="65" t="s">
        <v>147</v>
      </c>
      <c r="D11" s="22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0</v>
      </c>
      <c r="BR11" s="21">
        <v>0</v>
      </c>
      <c r="BS11" s="21">
        <v>0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</v>
      </c>
      <c r="BZ11" s="21">
        <v>0</v>
      </c>
      <c r="CA11" s="21">
        <v>0</v>
      </c>
      <c r="CB11" s="21">
        <v>0</v>
      </c>
      <c r="CC11" s="21">
        <v>0</v>
      </c>
      <c r="CD11" s="21">
        <v>0</v>
      </c>
      <c r="CE11" s="21">
        <v>0</v>
      </c>
      <c r="CF11" s="21">
        <v>0</v>
      </c>
      <c r="CG11" s="21">
        <v>0</v>
      </c>
      <c r="CH11" s="21">
        <v>0</v>
      </c>
      <c r="CI11" s="21">
        <v>0</v>
      </c>
      <c r="CJ11" s="22">
        <v>0</v>
      </c>
      <c r="CK11" s="21">
        <v>0</v>
      </c>
      <c r="CL11" s="21">
        <v>0</v>
      </c>
      <c r="CM11" s="22">
        <v>0</v>
      </c>
      <c r="CN11" s="21">
        <v>0</v>
      </c>
      <c r="CO11" s="21">
        <v>0</v>
      </c>
      <c r="CP11" s="22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2">
        <v>0</v>
      </c>
      <c r="DD11" s="21">
        <v>0</v>
      </c>
      <c r="DE11" s="21">
        <v>0</v>
      </c>
      <c r="DF11" s="22">
        <v>0</v>
      </c>
      <c r="DG11" s="21">
        <v>0</v>
      </c>
      <c r="DH11" s="21">
        <v>0</v>
      </c>
      <c r="DI11" s="22">
        <v>0</v>
      </c>
      <c r="DJ11" s="21">
        <v>0</v>
      </c>
      <c r="DK11" s="21">
        <v>0</v>
      </c>
      <c r="DL11" s="21">
        <v>0</v>
      </c>
      <c r="DM11" s="21">
        <v>0</v>
      </c>
    </row>
    <row r="12" spans="1:117" ht="12.75" customHeight="1" x14ac:dyDescent="0.3">
      <c r="A12" s="64" t="s">
        <v>157</v>
      </c>
      <c r="B12" s="20">
        <v>1007</v>
      </c>
      <c r="C12" s="65" t="s">
        <v>147</v>
      </c>
      <c r="D12" s="22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0</v>
      </c>
      <c r="CB12" s="21">
        <v>0</v>
      </c>
      <c r="CC12" s="21">
        <v>0</v>
      </c>
      <c r="CD12" s="21">
        <v>0</v>
      </c>
      <c r="CE12" s="21">
        <v>0</v>
      </c>
      <c r="CF12" s="21">
        <v>0</v>
      </c>
      <c r="CG12" s="21">
        <v>0</v>
      </c>
      <c r="CH12" s="21">
        <v>0</v>
      </c>
      <c r="CI12" s="21">
        <v>0</v>
      </c>
      <c r="CJ12" s="22">
        <v>0</v>
      </c>
      <c r="CK12" s="21">
        <v>0</v>
      </c>
      <c r="CL12" s="21">
        <v>0</v>
      </c>
      <c r="CM12" s="22">
        <v>0</v>
      </c>
      <c r="CN12" s="21">
        <v>0</v>
      </c>
      <c r="CO12" s="21">
        <v>0</v>
      </c>
      <c r="CP12" s="22">
        <v>0</v>
      </c>
      <c r="CQ12" s="21">
        <v>0</v>
      </c>
      <c r="CR12" s="21">
        <v>0</v>
      </c>
      <c r="CS12" s="21">
        <v>0</v>
      </c>
      <c r="CT12" s="21">
        <v>0</v>
      </c>
      <c r="CU12" s="21">
        <v>0</v>
      </c>
      <c r="CV12" s="21">
        <v>0</v>
      </c>
      <c r="CW12" s="21">
        <v>0</v>
      </c>
      <c r="CX12" s="21">
        <v>0</v>
      </c>
      <c r="CY12" s="21">
        <v>0</v>
      </c>
      <c r="CZ12" s="21">
        <v>0</v>
      </c>
      <c r="DA12" s="21">
        <v>0</v>
      </c>
      <c r="DB12" s="21">
        <v>0</v>
      </c>
      <c r="DC12" s="22">
        <v>0</v>
      </c>
      <c r="DD12" s="21">
        <v>0</v>
      </c>
      <c r="DE12" s="21">
        <v>0</v>
      </c>
      <c r="DF12" s="22">
        <v>0</v>
      </c>
      <c r="DG12" s="21">
        <v>0</v>
      </c>
      <c r="DH12" s="21">
        <v>0</v>
      </c>
      <c r="DI12" s="22">
        <v>0</v>
      </c>
      <c r="DJ12" s="21">
        <v>0</v>
      </c>
      <c r="DK12" s="21">
        <v>0</v>
      </c>
      <c r="DL12" s="21">
        <v>0</v>
      </c>
      <c r="DM12" s="21">
        <v>0</v>
      </c>
    </row>
    <row r="13" spans="1:117" ht="12.75" customHeight="1" x14ac:dyDescent="0.3">
      <c r="A13" s="64" t="s">
        <v>159</v>
      </c>
      <c r="B13" s="20">
        <v>1008</v>
      </c>
      <c r="C13" s="65" t="s">
        <v>147</v>
      </c>
      <c r="D13" s="22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2">
        <v>0</v>
      </c>
      <c r="CK13" s="21">
        <v>0</v>
      </c>
      <c r="CL13" s="21">
        <v>0</v>
      </c>
      <c r="CM13" s="22">
        <v>0</v>
      </c>
      <c r="CN13" s="21">
        <v>0</v>
      </c>
      <c r="CO13" s="21">
        <v>0</v>
      </c>
      <c r="CP13" s="22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2">
        <v>0</v>
      </c>
      <c r="DD13" s="21">
        <v>0</v>
      </c>
      <c r="DE13" s="21">
        <v>0</v>
      </c>
      <c r="DF13" s="22">
        <v>0</v>
      </c>
      <c r="DG13" s="21">
        <v>0</v>
      </c>
      <c r="DH13" s="21">
        <v>0</v>
      </c>
      <c r="DI13" s="22">
        <v>0</v>
      </c>
      <c r="DJ13" s="21">
        <v>0</v>
      </c>
      <c r="DK13" s="21">
        <v>0</v>
      </c>
      <c r="DL13" s="21">
        <v>0</v>
      </c>
      <c r="DM13" s="21">
        <v>0</v>
      </c>
    </row>
    <row r="14" spans="1:117" ht="12.75" customHeight="1" x14ac:dyDescent="0.3">
      <c r="A14" s="64" t="s">
        <v>160</v>
      </c>
      <c r="B14" s="20">
        <v>1009</v>
      </c>
      <c r="C14" s="65" t="s">
        <v>147</v>
      </c>
      <c r="D14" s="22">
        <v>335148872.56999993</v>
      </c>
      <c r="E14" s="21">
        <v>244969.46000000002</v>
      </c>
      <c r="F14" s="21">
        <v>261104.97</v>
      </c>
      <c r="G14" s="21">
        <v>334642798.13999993</v>
      </c>
      <c r="H14" s="21">
        <v>36051077.080000006</v>
      </c>
      <c r="I14" s="21">
        <v>1915.82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11010786.300000001</v>
      </c>
      <c r="P14" s="21">
        <v>0</v>
      </c>
      <c r="Q14" s="21">
        <v>12414239.089999998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248863.12</v>
      </c>
      <c r="Z14" s="21">
        <v>25414.789999999997</v>
      </c>
      <c r="AA14" s="21">
        <v>0</v>
      </c>
      <c r="AB14" s="21">
        <v>0</v>
      </c>
      <c r="AC14" s="21">
        <v>265759.44</v>
      </c>
      <c r="AD14" s="21">
        <v>6801024.8300000001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31813.89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0</v>
      </c>
      <c r="AZ14" s="21">
        <v>0</v>
      </c>
      <c r="BA14" s="21">
        <v>0</v>
      </c>
      <c r="BB14" s="21">
        <v>0</v>
      </c>
      <c r="BC14" s="21">
        <v>0</v>
      </c>
      <c r="BD14" s="21">
        <v>254595.08000000002</v>
      </c>
      <c r="BE14" s="21">
        <v>0</v>
      </c>
      <c r="BF14" s="21">
        <v>0</v>
      </c>
      <c r="BG14" s="21">
        <v>0</v>
      </c>
      <c r="BH14" s="21">
        <v>0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76.789999999999992</v>
      </c>
      <c r="BO14" s="21">
        <v>0</v>
      </c>
      <c r="BP14" s="21">
        <v>13337698.77</v>
      </c>
      <c r="BQ14" s="21">
        <v>520103.83</v>
      </c>
      <c r="BR14" s="21">
        <v>71058133.970000014</v>
      </c>
      <c r="BS14" s="21">
        <v>3102549.5599999996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0</v>
      </c>
      <c r="CB14" s="21">
        <v>0</v>
      </c>
      <c r="CC14" s="21">
        <v>0</v>
      </c>
      <c r="CD14" s="21">
        <v>0</v>
      </c>
      <c r="CE14" s="21">
        <v>0</v>
      </c>
      <c r="CF14" s="21">
        <v>0</v>
      </c>
      <c r="CG14" s="21">
        <v>0</v>
      </c>
      <c r="CH14" s="21">
        <v>0</v>
      </c>
      <c r="CI14" s="21">
        <v>0</v>
      </c>
      <c r="CJ14" s="22">
        <v>0</v>
      </c>
      <c r="CK14" s="21">
        <v>0</v>
      </c>
      <c r="CL14" s="21">
        <v>0</v>
      </c>
      <c r="CM14" s="22">
        <v>0</v>
      </c>
      <c r="CN14" s="21">
        <v>0</v>
      </c>
      <c r="CO14" s="21">
        <v>0</v>
      </c>
      <c r="CP14" s="22">
        <v>0</v>
      </c>
      <c r="CQ14" s="21">
        <v>0</v>
      </c>
      <c r="CR14" s="21">
        <v>0</v>
      </c>
      <c r="CS14" s="21">
        <v>0</v>
      </c>
      <c r="CT14" s="21">
        <v>0</v>
      </c>
      <c r="CU14" s="21">
        <v>0</v>
      </c>
      <c r="CV14" s="21">
        <v>0</v>
      </c>
      <c r="CW14" s="21">
        <v>0</v>
      </c>
      <c r="CX14" s="21">
        <v>0</v>
      </c>
      <c r="CY14" s="21">
        <v>0</v>
      </c>
      <c r="CZ14" s="21">
        <v>0</v>
      </c>
      <c r="DA14" s="21">
        <v>0</v>
      </c>
      <c r="DB14" s="21">
        <v>0</v>
      </c>
      <c r="DC14" s="22">
        <v>0</v>
      </c>
      <c r="DD14" s="21">
        <v>0</v>
      </c>
      <c r="DE14" s="21">
        <v>0</v>
      </c>
      <c r="DF14" s="22">
        <v>0</v>
      </c>
      <c r="DG14" s="21">
        <v>0</v>
      </c>
      <c r="DH14" s="21">
        <v>0</v>
      </c>
      <c r="DI14" s="22">
        <v>0</v>
      </c>
      <c r="DJ14" s="21">
        <v>0</v>
      </c>
      <c r="DK14" s="21">
        <v>0</v>
      </c>
      <c r="DL14" s="21">
        <v>0</v>
      </c>
      <c r="DM14" s="21">
        <v>490272924.92999989</v>
      </c>
    </row>
    <row r="15" spans="1:117" ht="12.75" customHeight="1" x14ac:dyDescent="0.3">
      <c r="A15" s="64" t="s">
        <v>162</v>
      </c>
      <c r="B15" s="20">
        <v>1010</v>
      </c>
      <c r="C15" s="65" t="s">
        <v>147</v>
      </c>
      <c r="D15" s="22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1372242.97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3872966.72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0</v>
      </c>
      <c r="CB15" s="21">
        <v>0</v>
      </c>
      <c r="CC15" s="21">
        <v>0</v>
      </c>
      <c r="CD15" s="21">
        <v>0</v>
      </c>
      <c r="CE15" s="21">
        <v>0</v>
      </c>
      <c r="CF15" s="21">
        <v>0</v>
      </c>
      <c r="CG15" s="21">
        <v>0</v>
      </c>
      <c r="CH15" s="21">
        <v>0</v>
      </c>
      <c r="CI15" s="21">
        <v>0</v>
      </c>
      <c r="CJ15" s="22">
        <v>0</v>
      </c>
      <c r="CK15" s="21">
        <v>0</v>
      </c>
      <c r="CL15" s="21">
        <v>0</v>
      </c>
      <c r="CM15" s="22">
        <v>0</v>
      </c>
      <c r="CN15" s="21">
        <v>0</v>
      </c>
      <c r="CO15" s="21">
        <v>0</v>
      </c>
      <c r="CP15" s="22">
        <v>0</v>
      </c>
      <c r="CQ15" s="21">
        <v>0</v>
      </c>
      <c r="CR15" s="21">
        <v>0</v>
      </c>
      <c r="CS15" s="21">
        <v>0</v>
      </c>
      <c r="CT15" s="21">
        <v>0</v>
      </c>
      <c r="CU15" s="21">
        <v>0</v>
      </c>
      <c r="CV15" s="21">
        <v>0</v>
      </c>
      <c r="CW15" s="21">
        <v>0</v>
      </c>
      <c r="CX15" s="21">
        <v>0</v>
      </c>
      <c r="CY15" s="21">
        <v>0</v>
      </c>
      <c r="CZ15" s="21">
        <v>0</v>
      </c>
      <c r="DA15" s="21">
        <v>0</v>
      </c>
      <c r="DB15" s="21">
        <v>0</v>
      </c>
      <c r="DC15" s="22">
        <v>0</v>
      </c>
      <c r="DD15" s="21">
        <v>0</v>
      </c>
      <c r="DE15" s="21">
        <v>0</v>
      </c>
      <c r="DF15" s="22">
        <v>0</v>
      </c>
      <c r="DG15" s="21">
        <v>0</v>
      </c>
      <c r="DH15" s="21">
        <v>0</v>
      </c>
      <c r="DI15" s="22">
        <v>0</v>
      </c>
      <c r="DJ15" s="21">
        <v>0</v>
      </c>
      <c r="DK15" s="21">
        <v>0</v>
      </c>
      <c r="DL15" s="21">
        <v>0</v>
      </c>
      <c r="DM15" s="21">
        <v>5245209.6900000004</v>
      </c>
    </row>
    <row r="16" spans="1:117" ht="12.75" customHeight="1" x14ac:dyDescent="0.3">
      <c r="A16" s="64" t="s">
        <v>164</v>
      </c>
      <c r="B16" s="20">
        <v>1011</v>
      </c>
      <c r="C16" s="65" t="s">
        <v>147</v>
      </c>
      <c r="D16" s="22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0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0</v>
      </c>
      <c r="BH16" s="21">
        <v>0</v>
      </c>
      <c r="BI16" s="21">
        <v>3623537.879999999</v>
      </c>
      <c r="BJ16" s="21">
        <v>7990881.9542393982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0</v>
      </c>
      <c r="BR16" s="21">
        <v>0</v>
      </c>
      <c r="BS16" s="21">
        <v>0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0</v>
      </c>
      <c r="CB16" s="21">
        <v>0</v>
      </c>
      <c r="CC16" s="21">
        <v>0</v>
      </c>
      <c r="CD16" s="21">
        <v>0</v>
      </c>
      <c r="CE16" s="21">
        <v>0</v>
      </c>
      <c r="CF16" s="21">
        <v>0</v>
      </c>
      <c r="CG16" s="21">
        <v>0</v>
      </c>
      <c r="CH16" s="21">
        <v>0</v>
      </c>
      <c r="CI16" s="21">
        <v>0</v>
      </c>
      <c r="CJ16" s="22">
        <v>0</v>
      </c>
      <c r="CK16" s="21">
        <v>0</v>
      </c>
      <c r="CL16" s="21">
        <v>0</v>
      </c>
      <c r="CM16" s="22">
        <v>0</v>
      </c>
      <c r="CN16" s="21">
        <v>0</v>
      </c>
      <c r="CO16" s="21">
        <v>0</v>
      </c>
      <c r="CP16" s="22">
        <v>0</v>
      </c>
      <c r="CQ16" s="21">
        <v>0</v>
      </c>
      <c r="CR16" s="21">
        <v>0</v>
      </c>
      <c r="CS16" s="21">
        <v>0</v>
      </c>
      <c r="CT16" s="21">
        <v>0</v>
      </c>
      <c r="CU16" s="21">
        <v>0</v>
      </c>
      <c r="CV16" s="21">
        <v>0</v>
      </c>
      <c r="CW16" s="21">
        <v>0</v>
      </c>
      <c r="CX16" s="21">
        <v>0</v>
      </c>
      <c r="CY16" s="21">
        <v>0</v>
      </c>
      <c r="CZ16" s="21">
        <v>0</v>
      </c>
      <c r="DA16" s="21">
        <v>0</v>
      </c>
      <c r="DB16" s="21">
        <v>0</v>
      </c>
      <c r="DC16" s="22">
        <v>0</v>
      </c>
      <c r="DD16" s="21">
        <v>0</v>
      </c>
      <c r="DE16" s="21">
        <v>0</v>
      </c>
      <c r="DF16" s="22">
        <v>0</v>
      </c>
      <c r="DG16" s="21">
        <v>0</v>
      </c>
      <c r="DH16" s="21">
        <v>0</v>
      </c>
      <c r="DI16" s="22">
        <v>0</v>
      </c>
      <c r="DJ16" s="21">
        <v>0</v>
      </c>
      <c r="DK16" s="21">
        <v>0</v>
      </c>
      <c r="DL16" s="21">
        <v>0</v>
      </c>
      <c r="DM16" s="21">
        <v>11614419.834239397</v>
      </c>
    </row>
    <row r="17" spans="1:117" ht="12.75" customHeight="1" x14ac:dyDescent="0.3">
      <c r="A17" s="64" t="s">
        <v>166</v>
      </c>
      <c r="B17" s="20">
        <v>1012</v>
      </c>
      <c r="C17" s="65" t="s">
        <v>147</v>
      </c>
      <c r="D17" s="22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184479884.21000001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21">
        <v>0</v>
      </c>
      <c r="AJ17" s="21">
        <v>1554697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0</v>
      </c>
      <c r="BH17" s="21">
        <v>0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0</v>
      </c>
      <c r="BR17" s="21">
        <v>0</v>
      </c>
      <c r="BS17" s="21">
        <v>0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0</v>
      </c>
      <c r="CB17" s="21">
        <v>0</v>
      </c>
      <c r="CC17" s="21">
        <v>0</v>
      </c>
      <c r="CD17" s="21">
        <v>0</v>
      </c>
      <c r="CE17" s="21">
        <v>0</v>
      </c>
      <c r="CF17" s="21">
        <v>0</v>
      </c>
      <c r="CG17" s="21">
        <v>0</v>
      </c>
      <c r="CH17" s="21">
        <v>0</v>
      </c>
      <c r="CI17" s="21">
        <v>0</v>
      </c>
      <c r="CJ17" s="22">
        <v>0</v>
      </c>
      <c r="CK17" s="21">
        <v>0</v>
      </c>
      <c r="CL17" s="21">
        <v>0</v>
      </c>
      <c r="CM17" s="22">
        <v>0</v>
      </c>
      <c r="CN17" s="21">
        <v>0</v>
      </c>
      <c r="CO17" s="21">
        <v>0</v>
      </c>
      <c r="CP17" s="22">
        <v>0</v>
      </c>
      <c r="CQ17" s="21">
        <v>0</v>
      </c>
      <c r="CR17" s="21">
        <v>0</v>
      </c>
      <c r="CS17" s="21">
        <v>0</v>
      </c>
      <c r="CT17" s="21">
        <v>0</v>
      </c>
      <c r="CU17" s="21">
        <v>0</v>
      </c>
      <c r="CV17" s="21">
        <v>0</v>
      </c>
      <c r="CW17" s="21">
        <v>0</v>
      </c>
      <c r="CX17" s="21">
        <v>0</v>
      </c>
      <c r="CY17" s="21">
        <v>0</v>
      </c>
      <c r="CZ17" s="21">
        <v>0</v>
      </c>
      <c r="DA17" s="21">
        <v>0</v>
      </c>
      <c r="DB17" s="21">
        <v>0</v>
      </c>
      <c r="DC17" s="22">
        <v>0</v>
      </c>
      <c r="DD17" s="21">
        <v>0</v>
      </c>
      <c r="DE17" s="21">
        <v>0</v>
      </c>
      <c r="DF17" s="22">
        <v>0</v>
      </c>
      <c r="DG17" s="21">
        <v>0</v>
      </c>
      <c r="DH17" s="21">
        <v>0</v>
      </c>
      <c r="DI17" s="22">
        <v>0</v>
      </c>
      <c r="DJ17" s="21">
        <v>0</v>
      </c>
      <c r="DK17" s="21">
        <v>0</v>
      </c>
      <c r="DL17" s="21">
        <v>0</v>
      </c>
      <c r="DM17" s="21">
        <v>186034581.21000001</v>
      </c>
    </row>
    <row r="18" spans="1:117" ht="12.75" customHeight="1" x14ac:dyDescent="0.3">
      <c r="A18" s="64" t="s">
        <v>168</v>
      </c>
      <c r="B18" s="20">
        <v>1013</v>
      </c>
      <c r="C18" s="65" t="s">
        <v>147</v>
      </c>
      <c r="D18" s="22">
        <v>11003908.59245017</v>
      </c>
      <c r="E18" s="21">
        <v>433408.90042642737</v>
      </c>
      <c r="F18" s="21">
        <v>7093530.7147962973</v>
      </c>
      <c r="G18" s="21">
        <v>3476968.9772274457</v>
      </c>
      <c r="H18" s="21">
        <v>1820264.2925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156305.96</v>
      </c>
      <c r="P18" s="21">
        <v>0</v>
      </c>
      <c r="Q18" s="21">
        <v>147221.41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992138.23999999999</v>
      </c>
      <c r="Z18" s="21">
        <v>5055.18</v>
      </c>
      <c r="AA18" s="21">
        <v>0</v>
      </c>
      <c r="AB18" s="21">
        <v>0</v>
      </c>
      <c r="AC18" s="21">
        <v>27424.333999999999</v>
      </c>
      <c r="AD18" s="21">
        <v>10760.457600000002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15018931.3862</v>
      </c>
      <c r="AU18" s="21">
        <v>406351.00919999997</v>
      </c>
      <c r="AV18" s="21">
        <v>3.28</v>
      </c>
      <c r="AW18" s="21">
        <v>0</v>
      </c>
      <c r="AX18" s="21">
        <v>453901.2292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1070569.1100000001</v>
      </c>
      <c r="BQ18" s="21">
        <v>4955392.1000000006</v>
      </c>
      <c r="BR18" s="21">
        <v>128649515.68000001</v>
      </c>
      <c r="BS18" s="21">
        <v>124883.4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0</v>
      </c>
      <c r="CB18" s="21">
        <v>0</v>
      </c>
      <c r="CC18" s="21">
        <v>0</v>
      </c>
      <c r="CD18" s="21">
        <v>0</v>
      </c>
      <c r="CE18" s="21">
        <v>0</v>
      </c>
      <c r="CF18" s="21">
        <v>0</v>
      </c>
      <c r="CG18" s="21">
        <v>0</v>
      </c>
      <c r="CH18" s="21">
        <v>0</v>
      </c>
      <c r="CI18" s="21">
        <v>0</v>
      </c>
      <c r="CJ18" s="22">
        <v>0</v>
      </c>
      <c r="CK18" s="21">
        <v>0</v>
      </c>
      <c r="CL18" s="21">
        <v>0</v>
      </c>
      <c r="CM18" s="22">
        <v>0</v>
      </c>
      <c r="CN18" s="21">
        <v>0</v>
      </c>
      <c r="CO18" s="21">
        <v>0</v>
      </c>
      <c r="CP18" s="22">
        <v>0</v>
      </c>
      <c r="CQ18" s="21">
        <v>0</v>
      </c>
      <c r="CR18" s="21">
        <v>0</v>
      </c>
      <c r="CS18" s="21">
        <v>0</v>
      </c>
      <c r="CT18" s="21">
        <v>0</v>
      </c>
      <c r="CU18" s="21">
        <v>0</v>
      </c>
      <c r="CV18" s="21">
        <v>0</v>
      </c>
      <c r="CW18" s="21">
        <v>0</v>
      </c>
      <c r="CX18" s="21">
        <v>0</v>
      </c>
      <c r="CY18" s="21">
        <v>0</v>
      </c>
      <c r="CZ18" s="21">
        <v>0</v>
      </c>
      <c r="DA18" s="21">
        <v>0</v>
      </c>
      <c r="DB18" s="21">
        <v>0</v>
      </c>
      <c r="DC18" s="22">
        <v>0</v>
      </c>
      <c r="DD18" s="21">
        <v>0</v>
      </c>
      <c r="DE18" s="21">
        <v>0</v>
      </c>
      <c r="DF18" s="22">
        <v>0</v>
      </c>
      <c r="DG18" s="21">
        <v>0</v>
      </c>
      <c r="DH18" s="21">
        <v>0</v>
      </c>
      <c r="DI18" s="22">
        <v>0</v>
      </c>
      <c r="DJ18" s="21">
        <v>0</v>
      </c>
      <c r="DK18" s="21">
        <v>0</v>
      </c>
      <c r="DL18" s="21">
        <v>0</v>
      </c>
      <c r="DM18" s="21">
        <v>164842625.66115019</v>
      </c>
    </row>
    <row r="19" spans="1:117" ht="12.75" customHeight="1" x14ac:dyDescent="0.3">
      <c r="A19" s="64" t="s">
        <v>170</v>
      </c>
      <c r="B19" s="20">
        <v>1016</v>
      </c>
      <c r="C19" s="65" t="s">
        <v>147</v>
      </c>
      <c r="D19" s="22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1">
        <v>0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2">
        <v>0</v>
      </c>
      <c r="CK19" s="21">
        <v>0</v>
      </c>
      <c r="CL19" s="21">
        <v>0</v>
      </c>
      <c r="CM19" s="22">
        <v>0</v>
      </c>
      <c r="CN19" s="21">
        <v>0</v>
      </c>
      <c r="CO19" s="21">
        <v>0</v>
      </c>
      <c r="CP19" s="22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2">
        <v>0</v>
      </c>
      <c r="DD19" s="21">
        <v>0</v>
      </c>
      <c r="DE19" s="21">
        <v>0</v>
      </c>
      <c r="DF19" s="22">
        <v>0</v>
      </c>
      <c r="DG19" s="21">
        <v>0</v>
      </c>
      <c r="DH19" s="21">
        <v>0</v>
      </c>
      <c r="DI19" s="22">
        <v>0</v>
      </c>
      <c r="DJ19" s="21">
        <v>0</v>
      </c>
      <c r="DK19" s="21">
        <v>0</v>
      </c>
      <c r="DL19" s="21">
        <v>0</v>
      </c>
      <c r="DM19" s="21">
        <v>0</v>
      </c>
    </row>
    <row r="20" spans="1:117" ht="12.75" customHeight="1" x14ac:dyDescent="0.3">
      <c r="A20" s="64" t="s">
        <v>172</v>
      </c>
      <c r="B20" s="20">
        <v>1017</v>
      </c>
      <c r="C20" s="65" t="s">
        <v>147</v>
      </c>
      <c r="D20" s="22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0</v>
      </c>
      <c r="CB20" s="21">
        <v>0</v>
      </c>
      <c r="CC20" s="21">
        <v>0</v>
      </c>
      <c r="CD20" s="21">
        <v>0</v>
      </c>
      <c r="CE20" s="21">
        <v>0</v>
      </c>
      <c r="CF20" s="21">
        <v>0</v>
      </c>
      <c r="CG20" s="21">
        <v>0</v>
      </c>
      <c r="CH20" s="21">
        <v>0</v>
      </c>
      <c r="CI20" s="21">
        <v>0</v>
      </c>
      <c r="CJ20" s="22">
        <v>0</v>
      </c>
      <c r="CK20" s="21">
        <v>0</v>
      </c>
      <c r="CL20" s="21">
        <v>0</v>
      </c>
      <c r="CM20" s="22">
        <v>0</v>
      </c>
      <c r="CN20" s="21">
        <v>0</v>
      </c>
      <c r="CO20" s="21">
        <v>0</v>
      </c>
      <c r="CP20" s="22">
        <v>0</v>
      </c>
      <c r="CQ20" s="21">
        <v>0</v>
      </c>
      <c r="CR20" s="21">
        <v>0</v>
      </c>
      <c r="CS20" s="21">
        <v>0</v>
      </c>
      <c r="CT20" s="21">
        <v>0</v>
      </c>
      <c r="CU20" s="21">
        <v>0</v>
      </c>
      <c r="CV20" s="21">
        <v>0</v>
      </c>
      <c r="CW20" s="21">
        <v>0</v>
      </c>
      <c r="CX20" s="21">
        <v>0</v>
      </c>
      <c r="CY20" s="21">
        <v>0</v>
      </c>
      <c r="CZ20" s="21">
        <v>0</v>
      </c>
      <c r="DA20" s="21">
        <v>0</v>
      </c>
      <c r="DB20" s="21">
        <v>0</v>
      </c>
      <c r="DC20" s="22">
        <v>0</v>
      </c>
      <c r="DD20" s="21">
        <v>0</v>
      </c>
      <c r="DE20" s="21">
        <v>0</v>
      </c>
      <c r="DF20" s="22">
        <v>0</v>
      </c>
      <c r="DG20" s="21">
        <v>0</v>
      </c>
      <c r="DH20" s="21">
        <v>0</v>
      </c>
      <c r="DI20" s="22">
        <v>0</v>
      </c>
      <c r="DJ20" s="21">
        <v>0</v>
      </c>
      <c r="DK20" s="21">
        <v>0</v>
      </c>
      <c r="DL20" s="21">
        <v>0</v>
      </c>
      <c r="DM20" s="21">
        <v>0</v>
      </c>
    </row>
    <row r="21" spans="1:117" ht="12.75" customHeight="1" x14ac:dyDescent="0.3">
      <c r="A21" s="64" t="s">
        <v>174</v>
      </c>
      <c r="B21" s="20">
        <v>1018</v>
      </c>
      <c r="C21" s="65" t="s">
        <v>147</v>
      </c>
      <c r="D21" s="22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211282976.34999999</v>
      </c>
      <c r="U21" s="21">
        <v>6727182.7999999998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1421291.98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</v>
      </c>
      <c r="CJ21" s="22">
        <v>0</v>
      </c>
      <c r="CK21" s="21">
        <v>0</v>
      </c>
      <c r="CL21" s="21">
        <v>0</v>
      </c>
      <c r="CM21" s="22">
        <v>0</v>
      </c>
      <c r="CN21" s="21">
        <v>0</v>
      </c>
      <c r="CO21" s="21">
        <v>0</v>
      </c>
      <c r="CP21" s="22">
        <v>0</v>
      </c>
      <c r="CQ21" s="21">
        <v>0</v>
      </c>
      <c r="CR21" s="21">
        <v>0</v>
      </c>
      <c r="CS21" s="21">
        <v>0</v>
      </c>
      <c r="CT21" s="21">
        <v>0</v>
      </c>
      <c r="CU21" s="21">
        <v>0</v>
      </c>
      <c r="CV21" s="21">
        <v>0</v>
      </c>
      <c r="CW21" s="21">
        <v>0</v>
      </c>
      <c r="CX21" s="21">
        <v>0</v>
      </c>
      <c r="CY21" s="21">
        <v>0</v>
      </c>
      <c r="CZ21" s="21">
        <v>0</v>
      </c>
      <c r="DA21" s="21">
        <v>0</v>
      </c>
      <c r="DB21" s="21">
        <v>0</v>
      </c>
      <c r="DC21" s="22">
        <v>0</v>
      </c>
      <c r="DD21" s="21">
        <v>0</v>
      </c>
      <c r="DE21" s="21">
        <v>0</v>
      </c>
      <c r="DF21" s="22">
        <v>0</v>
      </c>
      <c r="DG21" s="21">
        <v>0</v>
      </c>
      <c r="DH21" s="21">
        <v>0</v>
      </c>
      <c r="DI21" s="22">
        <v>0</v>
      </c>
      <c r="DJ21" s="21">
        <v>0</v>
      </c>
      <c r="DK21" s="21">
        <v>0</v>
      </c>
      <c r="DL21" s="21">
        <v>0</v>
      </c>
      <c r="DM21" s="21">
        <v>219431451.13</v>
      </c>
    </row>
    <row r="22" spans="1:117" ht="12.75" customHeight="1" x14ac:dyDescent="0.3">
      <c r="A22" s="64" t="s">
        <v>176</v>
      </c>
      <c r="B22" s="20">
        <v>1020</v>
      </c>
      <c r="C22" s="65" t="s">
        <v>147</v>
      </c>
      <c r="D22" s="22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0</v>
      </c>
      <c r="BR22" s="21">
        <v>0</v>
      </c>
      <c r="BS22" s="21">
        <v>0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0</v>
      </c>
      <c r="CB22" s="21">
        <v>0</v>
      </c>
      <c r="CC22" s="21">
        <v>0</v>
      </c>
      <c r="CD22" s="21">
        <v>0</v>
      </c>
      <c r="CE22" s="21">
        <v>0</v>
      </c>
      <c r="CF22" s="21">
        <v>0</v>
      </c>
      <c r="CG22" s="21">
        <v>0</v>
      </c>
      <c r="CH22" s="21">
        <v>0</v>
      </c>
      <c r="CI22" s="21">
        <v>0</v>
      </c>
      <c r="CJ22" s="22">
        <v>0</v>
      </c>
      <c r="CK22" s="21">
        <v>0</v>
      </c>
      <c r="CL22" s="21">
        <v>0</v>
      </c>
      <c r="CM22" s="22">
        <v>0</v>
      </c>
      <c r="CN22" s="21">
        <v>0</v>
      </c>
      <c r="CO22" s="21">
        <v>0</v>
      </c>
      <c r="CP22" s="22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2">
        <v>0</v>
      </c>
      <c r="DD22" s="21">
        <v>0</v>
      </c>
      <c r="DE22" s="21">
        <v>0</v>
      </c>
      <c r="DF22" s="22">
        <v>0</v>
      </c>
      <c r="DG22" s="21">
        <v>0</v>
      </c>
      <c r="DH22" s="21">
        <v>0</v>
      </c>
      <c r="DI22" s="22">
        <v>0</v>
      </c>
      <c r="DJ22" s="21">
        <v>0</v>
      </c>
      <c r="DK22" s="21">
        <v>0</v>
      </c>
      <c r="DL22" s="21">
        <v>0</v>
      </c>
      <c r="DM22" s="21">
        <v>0</v>
      </c>
    </row>
    <row r="23" spans="1:117" ht="12.75" customHeight="1" x14ac:dyDescent="0.3">
      <c r="A23" s="64" t="s">
        <v>178</v>
      </c>
      <c r="B23" s="20">
        <v>1022</v>
      </c>
      <c r="C23" s="65" t="s">
        <v>147</v>
      </c>
      <c r="D23" s="22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0</v>
      </c>
      <c r="BR23" s="21">
        <v>0</v>
      </c>
      <c r="BS23" s="21">
        <v>0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0</v>
      </c>
      <c r="CB23" s="21">
        <v>0</v>
      </c>
      <c r="CC23" s="21">
        <v>0</v>
      </c>
      <c r="CD23" s="21">
        <v>0</v>
      </c>
      <c r="CE23" s="21">
        <v>0</v>
      </c>
      <c r="CF23" s="21">
        <v>0</v>
      </c>
      <c r="CG23" s="21">
        <v>0</v>
      </c>
      <c r="CH23" s="21">
        <v>0</v>
      </c>
      <c r="CI23" s="21">
        <v>0</v>
      </c>
      <c r="CJ23" s="22">
        <v>0</v>
      </c>
      <c r="CK23" s="21">
        <v>0</v>
      </c>
      <c r="CL23" s="21">
        <v>0</v>
      </c>
      <c r="CM23" s="22">
        <v>0</v>
      </c>
      <c r="CN23" s="21">
        <v>0</v>
      </c>
      <c r="CO23" s="21">
        <v>0</v>
      </c>
      <c r="CP23" s="22">
        <v>0</v>
      </c>
      <c r="CQ23" s="21">
        <v>0</v>
      </c>
      <c r="CR23" s="21">
        <v>0</v>
      </c>
      <c r="CS23" s="21">
        <v>0</v>
      </c>
      <c r="CT23" s="21">
        <v>0</v>
      </c>
      <c r="CU23" s="21">
        <v>0</v>
      </c>
      <c r="CV23" s="21">
        <v>0</v>
      </c>
      <c r="CW23" s="21">
        <v>0</v>
      </c>
      <c r="CX23" s="21">
        <v>0</v>
      </c>
      <c r="CY23" s="21">
        <v>0</v>
      </c>
      <c r="CZ23" s="21">
        <v>0</v>
      </c>
      <c r="DA23" s="21">
        <v>0</v>
      </c>
      <c r="DB23" s="21">
        <v>0</v>
      </c>
      <c r="DC23" s="22">
        <v>0</v>
      </c>
      <c r="DD23" s="21">
        <v>0</v>
      </c>
      <c r="DE23" s="21">
        <v>0</v>
      </c>
      <c r="DF23" s="22">
        <v>0</v>
      </c>
      <c r="DG23" s="21">
        <v>0</v>
      </c>
      <c r="DH23" s="21">
        <v>0</v>
      </c>
      <c r="DI23" s="22">
        <v>0</v>
      </c>
      <c r="DJ23" s="21">
        <v>0</v>
      </c>
      <c r="DK23" s="21">
        <v>0</v>
      </c>
      <c r="DL23" s="21">
        <v>0</v>
      </c>
      <c r="DM23" s="21">
        <v>0</v>
      </c>
    </row>
    <row r="24" spans="1:117" ht="12.75" customHeight="1" x14ac:dyDescent="0.3">
      <c r="A24" s="64" t="s">
        <v>180</v>
      </c>
      <c r="B24" s="20">
        <v>1025</v>
      </c>
      <c r="C24" s="65" t="s">
        <v>147</v>
      </c>
      <c r="D24" s="22">
        <v>5120298.7100000009</v>
      </c>
      <c r="E24" s="21">
        <v>2246215.37</v>
      </c>
      <c r="F24" s="21">
        <v>2027827.94</v>
      </c>
      <c r="G24" s="21">
        <v>846255.4</v>
      </c>
      <c r="H24" s="21">
        <v>369.6</v>
      </c>
      <c r="I24" s="21">
        <v>19040466.170000002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902496.3</v>
      </c>
      <c r="P24" s="21">
        <v>0</v>
      </c>
      <c r="Q24" s="21">
        <v>0</v>
      </c>
      <c r="R24" s="21">
        <v>0</v>
      </c>
      <c r="S24" s="21">
        <v>0</v>
      </c>
      <c r="T24" s="21">
        <v>1285252852.3499899</v>
      </c>
      <c r="U24" s="21">
        <v>311517.07</v>
      </c>
      <c r="V24" s="21">
        <v>27777464.880000599</v>
      </c>
      <c r="W24" s="21">
        <v>216088263.18999401</v>
      </c>
      <c r="X24" s="21">
        <v>0</v>
      </c>
      <c r="Y24" s="21">
        <v>617821.31999999995</v>
      </c>
      <c r="Z24" s="21">
        <v>559479.88000000105</v>
      </c>
      <c r="AA24" s="21">
        <v>0</v>
      </c>
      <c r="AB24" s="21">
        <v>0</v>
      </c>
      <c r="AC24" s="21">
        <v>618551.37000000197</v>
      </c>
      <c r="AD24" s="21">
        <v>1086111.3600000001</v>
      </c>
      <c r="AE24" s="21">
        <v>0</v>
      </c>
      <c r="AF24" s="21">
        <v>-2225956.9500000002</v>
      </c>
      <c r="AG24" s="21">
        <v>0</v>
      </c>
      <c r="AH24" s="21">
        <v>0</v>
      </c>
      <c r="AI24" s="21">
        <v>0</v>
      </c>
      <c r="AJ24" s="21">
        <v>33743.379999999997</v>
      </c>
      <c r="AK24" s="21">
        <v>0</v>
      </c>
      <c r="AL24" s="21">
        <v>0</v>
      </c>
      <c r="AM24" s="21">
        <v>2339285.71</v>
      </c>
      <c r="AN24" s="21">
        <v>0</v>
      </c>
      <c r="AO24" s="21">
        <v>0</v>
      </c>
      <c r="AP24" s="21">
        <v>443678.08</v>
      </c>
      <c r="AQ24" s="21">
        <v>0</v>
      </c>
      <c r="AR24" s="21">
        <v>0</v>
      </c>
      <c r="AS24" s="21">
        <v>0</v>
      </c>
      <c r="AT24" s="21">
        <v>159077667.90999901</v>
      </c>
      <c r="AU24" s="21">
        <v>271223.93</v>
      </c>
      <c r="AV24" s="21">
        <v>230923.66000000099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647054.77000000805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6874664.4600000596</v>
      </c>
      <c r="BO24" s="21">
        <v>0</v>
      </c>
      <c r="BP24" s="21">
        <v>4754613.9299999597</v>
      </c>
      <c r="BQ24" s="21">
        <v>0</v>
      </c>
      <c r="BR24" s="21">
        <v>114603.84</v>
      </c>
      <c r="BS24" s="21">
        <v>3730788.0800000299</v>
      </c>
      <c r="BT24" s="21">
        <v>0</v>
      </c>
      <c r="BU24" s="21">
        <v>0</v>
      </c>
      <c r="BV24" s="21">
        <v>0</v>
      </c>
      <c r="BW24" s="21">
        <v>0</v>
      </c>
      <c r="BX24" s="21">
        <v>2848423.34</v>
      </c>
      <c r="BY24" s="21">
        <v>0</v>
      </c>
      <c r="BZ24" s="21">
        <v>0</v>
      </c>
      <c r="CA24" s="21">
        <v>24068804.379999999</v>
      </c>
      <c r="CB24" s="21">
        <v>4254584018.9300599</v>
      </c>
      <c r="CC24" s="21">
        <v>880087.96</v>
      </c>
      <c r="CD24" s="21">
        <v>346388780.98999602</v>
      </c>
      <c r="CE24" s="21">
        <v>0</v>
      </c>
      <c r="CF24" s="21">
        <v>0</v>
      </c>
      <c r="CG24" s="21">
        <v>20007</v>
      </c>
      <c r="CH24" s="21">
        <v>66293470.57</v>
      </c>
      <c r="CI24" s="21">
        <v>0</v>
      </c>
      <c r="CJ24" s="22">
        <v>124628686.53999999</v>
      </c>
      <c r="CK24" s="21">
        <v>2735500</v>
      </c>
      <c r="CL24" s="21">
        <v>0</v>
      </c>
      <c r="CM24" s="22">
        <v>120017104.94</v>
      </c>
      <c r="CN24" s="21">
        <v>0</v>
      </c>
      <c r="CO24" s="21">
        <v>120017104.94</v>
      </c>
      <c r="CP24" s="22">
        <v>1876081.6</v>
      </c>
      <c r="CQ24" s="21">
        <v>0</v>
      </c>
      <c r="CR24" s="21">
        <v>1876081.6</v>
      </c>
      <c r="CS24" s="21">
        <v>178344.46</v>
      </c>
      <c r="CT24" s="21">
        <v>0</v>
      </c>
      <c r="CU24" s="21">
        <v>0</v>
      </c>
      <c r="CV24" s="21">
        <v>0</v>
      </c>
      <c r="CW24" s="21">
        <v>0</v>
      </c>
      <c r="CX24" s="21">
        <v>0</v>
      </c>
      <c r="CY24" s="21">
        <v>0</v>
      </c>
      <c r="CZ24" s="21">
        <v>0</v>
      </c>
      <c r="DA24" s="21">
        <v>0</v>
      </c>
      <c r="DB24" s="21">
        <v>0</v>
      </c>
      <c r="DC24" s="22">
        <v>0</v>
      </c>
      <c r="DD24" s="21">
        <v>0</v>
      </c>
      <c r="DE24" s="21">
        <v>0</v>
      </c>
      <c r="DF24" s="22">
        <v>0</v>
      </c>
      <c r="DG24" s="21">
        <v>0</v>
      </c>
      <c r="DH24" s="21">
        <v>0</v>
      </c>
      <c r="DI24" s="22">
        <v>0</v>
      </c>
      <c r="DJ24" s="21">
        <v>0</v>
      </c>
      <c r="DK24" s="21">
        <v>0</v>
      </c>
      <c r="DL24" s="21">
        <v>0</v>
      </c>
      <c r="DM24" s="21">
        <v>6553558607.1700392</v>
      </c>
    </row>
    <row r="25" spans="1:117" ht="12.75" customHeight="1" x14ac:dyDescent="0.3">
      <c r="A25" s="64" t="s">
        <v>182</v>
      </c>
      <c r="B25" s="20">
        <v>1027</v>
      </c>
      <c r="C25" s="65" t="s">
        <v>147</v>
      </c>
      <c r="D25" s="22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10495135.329999998</v>
      </c>
      <c r="U25" s="21">
        <v>21127273.940000001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2260712.1400000006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12757.23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2">
        <v>0</v>
      </c>
      <c r="CK25" s="21">
        <v>0</v>
      </c>
      <c r="CL25" s="21">
        <v>0</v>
      </c>
      <c r="CM25" s="22">
        <v>0</v>
      </c>
      <c r="CN25" s="21">
        <v>0</v>
      </c>
      <c r="CO25" s="21">
        <v>0</v>
      </c>
      <c r="CP25" s="22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2">
        <v>0</v>
      </c>
      <c r="DD25" s="21">
        <v>0</v>
      </c>
      <c r="DE25" s="21">
        <v>0</v>
      </c>
      <c r="DF25" s="22">
        <v>0</v>
      </c>
      <c r="DG25" s="21">
        <v>0</v>
      </c>
      <c r="DH25" s="21">
        <v>0</v>
      </c>
      <c r="DI25" s="22">
        <v>0</v>
      </c>
      <c r="DJ25" s="21">
        <v>0</v>
      </c>
      <c r="DK25" s="21">
        <v>0</v>
      </c>
      <c r="DL25" s="21">
        <v>0</v>
      </c>
      <c r="DM25" s="21">
        <v>33895878.639999993</v>
      </c>
    </row>
    <row r="26" spans="1:117" ht="12.75" customHeight="1" x14ac:dyDescent="0.3">
      <c r="A26" s="64" t="s">
        <v>184</v>
      </c>
      <c r="B26" s="20">
        <v>1028</v>
      </c>
      <c r="C26" s="65" t="s">
        <v>147</v>
      </c>
      <c r="D26" s="22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1">
        <v>0</v>
      </c>
      <c r="AJ26" s="21">
        <v>0</v>
      </c>
      <c r="AK26" s="21">
        <v>0</v>
      </c>
      <c r="AL26" s="21">
        <v>0</v>
      </c>
      <c r="AM26" s="21">
        <v>0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0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0</v>
      </c>
      <c r="BH26" s="21">
        <v>0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0</v>
      </c>
      <c r="BR26" s="21">
        <v>0</v>
      </c>
      <c r="BS26" s="21">
        <v>0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0</v>
      </c>
      <c r="CB26" s="21">
        <v>0</v>
      </c>
      <c r="CC26" s="21">
        <v>0</v>
      </c>
      <c r="CD26" s="21">
        <v>0</v>
      </c>
      <c r="CE26" s="21">
        <v>0</v>
      </c>
      <c r="CF26" s="21">
        <v>0</v>
      </c>
      <c r="CG26" s="21">
        <v>0</v>
      </c>
      <c r="CH26" s="21">
        <v>0</v>
      </c>
      <c r="CI26" s="21">
        <v>0</v>
      </c>
      <c r="CJ26" s="22">
        <v>0</v>
      </c>
      <c r="CK26" s="21">
        <v>0</v>
      </c>
      <c r="CL26" s="21">
        <v>0</v>
      </c>
      <c r="CM26" s="22">
        <v>0</v>
      </c>
      <c r="CN26" s="21">
        <v>0</v>
      </c>
      <c r="CO26" s="21">
        <v>0</v>
      </c>
      <c r="CP26" s="22">
        <v>0</v>
      </c>
      <c r="CQ26" s="21">
        <v>0</v>
      </c>
      <c r="CR26" s="21">
        <v>0</v>
      </c>
      <c r="CS26" s="21">
        <v>0</v>
      </c>
      <c r="CT26" s="21">
        <v>0</v>
      </c>
      <c r="CU26" s="21">
        <v>0</v>
      </c>
      <c r="CV26" s="21">
        <v>0</v>
      </c>
      <c r="CW26" s="21">
        <v>0</v>
      </c>
      <c r="CX26" s="21">
        <v>0</v>
      </c>
      <c r="CY26" s="21">
        <v>0</v>
      </c>
      <c r="CZ26" s="21">
        <v>0</v>
      </c>
      <c r="DA26" s="21">
        <v>0</v>
      </c>
      <c r="DB26" s="21">
        <v>0</v>
      </c>
      <c r="DC26" s="22">
        <v>0</v>
      </c>
      <c r="DD26" s="21">
        <v>0</v>
      </c>
      <c r="DE26" s="21">
        <v>0</v>
      </c>
      <c r="DF26" s="22">
        <v>0</v>
      </c>
      <c r="DG26" s="21">
        <v>0</v>
      </c>
      <c r="DH26" s="21">
        <v>0</v>
      </c>
      <c r="DI26" s="22">
        <v>0</v>
      </c>
      <c r="DJ26" s="21">
        <v>0</v>
      </c>
      <c r="DK26" s="21">
        <v>0</v>
      </c>
      <c r="DL26" s="21">
        <v>0</v>
      </c>
      <c r="DM26" s="21">
        <v>0</v>
      </c>
    </row>
    <row r="27" spans="1:117" ht="12.75" customHeight="1" x14ac:dyDescent="0.3">
      <c r="A27" s="64" t="s">
        <v>186</v>
      </c>
      <c r="B27" s="20">
        <v>1030</v>
      </c>
      <c r="C27" s="65" t="s">
        <v>147</v>
      </c>
      <c r="D27" s="22">
        <v>678765046.51999998</v>
      </c>
      <c r="E27" s="21">
        <v>0</v>
      </c>
      <c r="F27" s="21">
        <v>7644422.9299999997</v>
      </c>
      <c r="G27" s="21">
        <v>671120623.59000003</v>
      </c>
      <c r="H27" s="21">
        <v>5982422.6500000004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47039525.539999999</v>
      </c>
      <c r="P27" s="21">
        <v>0</v>
      </c>
      <c r="Q27" s="21">
        <v>0</v>
      </c>
      <c r="R27" s="21">
        <v>0</v>
      </c>
      <c r="S27" s="21">
        <v>0</v>
      </c>
      <c r="T27" s="21">
        <v>480960290.07999998</v>
      </c>
      <c r="U27" s="21">
        <v>6417851.1399999997</v>
      </c>
      <c r="V27" s="21">
        <v>0</v>
      </c>
      <c r="W27" s="21">
        <v>0</v>
      </c>
      <c r="X27" s="21">
        <v>0</v>
      </c>
      <c r="Y27" s="21">
        <v>550729.79</v>
      </c>
      <c r="Z27" s="21">
        <v>285794336.35000002</v>
      </c>
      <c r="AA27" s="21">
        <v>0</v>
      </c>
      <c r="AB27" s="21">
        <v>0</v>
      </c>
      <c r="AC27" s="21">
        <v>17371.29</v>
      </c>
      <c r="AD27" s="21">
        <v>0</v>
      </c>
      <c r="AE27" s="21">
        <v>0</v>
      </c>
      <c r="AF27" s="21">
        <v>0</v>
      </c>
      <c r="AG27" s="21">
        <v>0</v>
      </c>
      <c r="AH27" s="21">
        <v>0</v>
      </c>
      <c r="AI27" s="21">
        <v>0</v>
      </c>
      <c r="AJ27" s="21">
        <v>1751391.21</v>
      </c>
      <c r="AK27" s="21">
        <v>0</v>
      </c>
      <c r="AL27" s="21">
        <v>0</v>
      </c>
      <c r="AM27" s="21">
        <v>0</v>
      </c>
      <c r="AN27" s="21">
        <v>0</v>
      </c>
      <c r="AO27" s="21">
        <v>0</v>
      </c>
      <c r="AP27" s="21">
        <v>339090.6</v>
      </c>
      <c r="AQ27" s="21">
        <v>0</v>
      </c>
      <c r="AR27" s="21">
        <v>0</v>
      </c>
      <c r="AS27" s="21">
        <v>0</v>
      </c>
      <c r="AT27" s="21">
        <v>67205320.709999993</v>
      </c>
      <c r="AU27" s="21">
        <v>2492660.42</v>
      </c>
      <c r="AV27" s="21">
        <v>97065.56</v>
      </c>
      <c r="AW27" s="21">
        <v>0</v>
      </c>
      <c r="AX27" s="21">
        <v>95828.86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61093896.710000001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26371109.73</v>
      </c>
      <c r="BN27" s="21">
        <v>136209.82</v>
      </c>
      <c r="BO27" s="21">
        <v>0</v>
      </c>
      <c r="BP27" s="21">
        <v>10172450.609999999</v>
      </c>
      <c r="BQ27" s="21">
        <v>0</v>
      </c>
      <c r="BR27" s="21">
        <v>4595467.1500000004</v>
      </c>
      <c r="BS27" s="21">
        <v>702535.56</v>
      </c>
      <c r="BT27" s="21">
        <v>0</v>
      </c>
      <c r="BU27" s="21">
        <v>0</v>
      </c>
      <c r="BV27" s="21">
        <v>0</v>
      </c>
      <c r="BW27" s="21">
        <v>0</v>
      </c>
      <c r="BX27" s="21">
        <v>855327</v>
      </c>
      <c r="BY27" s="21">
        <v>0</v>
      </c>
      <c r="BZ27" s="21">
        <v>0</v>
      </c>
      <c r="CA27" s="21">
        <v>9288749.8200000003</v>
      </c>
      <c r="CB27" s="21">
        <v>328171221.11000001</v>
      </c>
      <c r="CC27" s="21">
        <v>1779954.92</v>
      </c>
      <c r="CD27" s="21">
        <v>77017093.489999995</v>
      </c>
      <c r="CE27" s="21">
        <v>0</v>
      </c>
      <c r="CF27" s="21">
        <v>0</v>
      </c>
      <c r="CG27" s="21">
        <v>1789726.55</v>
      </c>
      <c r="CH27" s="21">
        <v>13755610.6</v>
      </c>
      <c r="CI27" s="21">
        <v>0</v>
      </c>
      <c r="CJ27" s="22">
        <v>0</v>
      </c>
      <c r="CK27" s="21">
        <v>0</v>
      </c>
      <c r="CL27" s="21">
        <v>0</v>
      </c>
      <c r="CM27" s="22">
        <v>0</v>
      </c>
      <c r="CN27" s="21">
        <v>0</v>
      </c>
      <c r="CO27" s="21">
        <v>0</v>
      </c>
      <c r="CP27" s="22">
        <v>0</v>
      </c>
      <c r="CQ27" s="21">
        <v>0</v>
      </c>
      <c r="CR27" s="21">
        <v>0</v>
      </c>
      <c r="CS27" s="21">
        <v>0</v>
      </c>
      <c r="CT27" s="21">
        <v>0</v>
      </c>
      <c r="CU27" s="21">
        <v>0</v>
      </c>
      <c r="CV27" s="21">
        <v>0</v>
      </c>
      <c r="CW27" s="21">
        <v>0</v>
      </c>
      <c r="CX27" s="21">
        <v>0</v>
      </c>
      <c r="CY27" s="21">
        <v>0</v>
      </c>
      <c r="CZ27" s="21">
        <v>0</v>
      </c>
      <c r="DA27" s="21">
        <v>0</v>
      </c>
      <c r="DB27" s="21">
        <v>0</v>
      </c>
      <c r="DC27" s="22">
        <v>0</v>
      </c>
      <c r="DD27" s="21">
        <v>0</v>
      </c>
      <c r="DE27" s="21">
        <v>0</v>
      </c>
      <c r="DF27" s="22">
        <v>0</v>
      </c>
      <c r="DG27" s="21">
        <v>0</v>
      </c>
      <c r="DH27" s="21">
        <v>0</v>
      </c>
      <c r="DI27" s="22">
        <v>0</v>
      </c>
      <c r="DJ27" s="21">
        <v>0</v>
      </c>
      <c r="DK27" s="21">
        <v>0</v>
      </c>
      <c r="DL27" s="21">
        <v>0</v>
      </c>
      <c r="DM27" s="21">
        <v>2113238283.79</v>
      </c>
    </row>
    <row r="28" spans="1:117" ht="12.75" customHeight="1" x14ac:dyDescent="0.3">
      <c r="A28" s="64" t="s">
        <v>188</v>
      </c>
      <c r="B28" s="20">
        <v>1031</v>
      </c>
      <c r="C28" s="65" t="s">
        <v>147</v>
      </c>
      <c r="D28" s="22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1350</v>
      </c>
      <c r="W28" s="21">
        <v>9835.7000000000007</v>
      </c>
      <c r="X28" s="21">
        <v>0</v>
      </c>
      <c r="Y28" s="21">
        <v>0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  <c r="AE28" s="21">
        <v>0</v>
      </c>
      <c r="AF28" s="21">
        <v>0</v>
      </c>
      <c r="AG28" s="21">
        <v>0</v>
      </c>
      <c r="AH28" s="21">
        <v>0</v>
      </c>
      <c r="AI28" s="21">
        <v>0</v>
      </c>
      <c r="AJ28" s="21">
        <v>0</v>
      </c>
      <c r="AK28" s="21">
        <v>0</v>
      </c>
      <c r="AL28" s="21">
        <v>0</v>
      </c>
      <c r="AM28" s="21">
        <v>0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0</v>
      </c>
      <c r="AZ28" s="21">
        <v>0</v>
      </c>
      <c r="BA28" s="21">
        <v>0</v>
      </c>
      <c r="BB28" s="21">
        <v>0</v>
      </c>
      <c r="BC28" s="21">
        <v>0</v>
      </c>
      <c r="BD28" s="21">
        <v>4.3</v>
      </c>
      <c r="BE28" s="21">
        <v>0</v>
      </c>
      <c r="BF28" s="21">
        <v>0</v>
      </c>
      <c r="BG28" s="21">
        <v>0</v>
      </c>
      <c r="BH28" s="21">
        <v>0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10</v>
      </c>
      <c r="BO28" s="21">
        <v>0</v>
      </c>
      <c r="BP28" s="21">
        <v>31986.74</v>
      </c>
      <c r="BQ28" s="21">
        <v>0</v>
      </c>
      <c r="BR28" s="21">
        <v>69992.05</v>
      </c>
      <c r="BS28" s="21">
        <v>0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0</v>
      </c>
      <c r="CB28" s="21">
        <v>0</v>
      </c>
      <c r="CC28" s="21">
        <v>0</v>
      </c>
      <c r="CD28" s="21">
        <v>0</v>
      </c>
      <c r="CE28" s="21">
        <v>0</v>
      </c>
      <c r="CF28" s="21">
        <v>0</v>
      </c>
      <c r="CG28" s="21">
        <v>0</v>
      </c>
      <c r="CH28" s="21">
        <v>0</v>
      </c>
      <c r="CI28" s="21">
        <v>0</v>
      </c>
      <c r="CJ28" s="22">
        <v>0</v>
      </c>
      <c r="CK28" s="21">
        <v>0</v>
      </c>
      <c r="CL28" s="21">
        <v>0</v>
      </c>
      <c r="CM28" s="22">
        <v>0</v>
      </c>
      <c r="CN28" s="21">
        <v>0</v>
      </c>
      <c r="CO28" s="21">
        <v>0</v>
      </c>
      <c r="CP28" s="22">
        <v>0</v>
      </c>
      <c r="CQ28" s="21">
        <v>0</v>
      </c>
      <c r="CR28" s="21">
        <v>0</v>
      </c>
      <c r="CS28" s="21">
        <v>0</v>
      </c>
      <c r="CT28" s="21">
        <v>0</v>
      </c>
      <c r="CU28" s="21">
        <v>0</v>
      </c>
      <c r="CV28" s="21">
        <v>0</v>
      </c>
      <c r="CW28" s="21">
        <v>0</v>
      </c>
      <c r="CX28" s="21">
        <v>0</v>
      </c>
      <c r="CY28" s="21">
        <v>0</v>
      </c>
      <c r="CZ28" s="21">
        <v>0</v>
      </c>
      <c r="DA28" s="21">
        <v>0</v>
      </c>
      <c r="DB28" s="21">
        <v>0</v>
      </c>
      <c r="DC28" s="22">
        <v>0</v>
      </c>
      <c r="DD28" s="21">
        <v>0</v>
      </c>
      <c r="DE28" s="21">
        <v>0</v>
      </c>
      <c r="DF28" s="22">
        <v>0</v>
      </c>
      <c r="DG28" s="21">
        <v>0</v>
      </c>
      <c r="DH28" s="21">
        <v>0</v>
      </c>
      <c r="DI28" s="22">
        <v>0</v>
      </c>
      <c r="DJ28" s="21">
        <v>0</v>
      </c>
      <c r="DK28" s="21">
        <v>0</v>
      </c>
      <c r="DL28" s="21">
        <v>0</v>
      </c>
      <c r="DM28" s="21">
        <v>113178.79000000001</v>
      </c>
    </row>
    <row r="29" spans="1:117" ht="12.75" customHeight="1" x14ac:dyDescent="0.3">
      <c r="A29" s="64" t="s">
        <v>190</v>
      </c>
      <c r="B29" s="20">
        <v>1032</v>
      </c>
      <c r="C29" s="65" t="s">
        <v>147</v>
      </c>
      <c r="D29" s="22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1"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1">
        <v>0</v>
      </c>
      <c r="AK29" s="21">
        <v>0</v>
      </c>
      <c r="AL29" s="21">
        <v>0</v>
      </c>
      <c r="AM29" s="21">
        <v>0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0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0</v>
      </c>
      <c r="BH29" s="21">
        <v>0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0</v>
      </c>
      <c r="BR29" s="21">
        <v>0</v>
      </c>
      <c r="BS29" s="21">
        <v>0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0</v>
      </c>
      <c r="CB29" s="21">
        <v>0</v>
      </c>
      <c r="CC29" s="21">
        <v>0</v>
      </c>
      <c r="CD29" s="21">
        <v>0</v>
      </c>
      <c r="CE29" s="21">
        <v>0</v>
      </c>
      <c r="CF29" s="21">
        <v>0</v>
      </c>
      <c r="CG29" s="21">
        <v>0</v>
      </c>
      <c r="CH29" s="21">
        <v>0</v>
      </c>
      <c r="CI29" s="21">
        <v>0</v>
      </c>
      <c r="CJ29" s="22">
        <v>0</v>
      </c>
      <c r="CK29" s="21">
        <v>0</v>
      </c>
      <c r="CL29" s="21">
        <v>0</v>
      </c>
      <c r="CM29" s="22">
        <v>0</v>
      </c>
      <c r="CN29" s="21">
        <v>0</v>
      </c>
      <c r="CO29" s="21">
        <v>0</v>
      </c>
      <c r="CP29" s="22">
        <v>0</v>
      </c>
      <c r="CQ29" s="21">
        <v>0</v>
      </c>
      <c r="CR29" s="21">
        <v>0</v>
      </c>
      <c r="CS29" s="21">
        <v>0</v>
      </c>
      <c r="CT29" s="21">
        <v>0</v>
      </c>
      <c r="CU29" s="21">
        <v>0</v>
      </c>
      <c r="CV29" s="21">
        <v>0</v>
      </c>
      <c r="CW29" s="21">
        <v>0</v>
      </c>
      <c r="CX29" s="21">
        <v>0</v>
      </c>
      <c r="CY29" s="21">
        <v>0</v>
      </c>
      <c r="CZ29" s="21">
        <v>0</v>
      </c>
      <c r="DA29" s="21">
        <v>0</v>
      </c>
      <c r="DB29" s="21">
        <v>0</v>
      </c>
      <c r="DC29" s="22">
        <v>0</v>
      </c>
      <c r="DD29" s="21">
        <v>0</v>
      </c>
      <c r="DE29" s="21">
        <v>0</v>
      </c>
      <c r="DF29" s="22">
        <v>0</v>
      </c>
      <c r="DG29" s="21">
        <v>0</v>
      </c>
      <c r="DH29" s="21">
        <v>0</v>
      </c>
      <c r="DI29" s="22">
        <v>0</v>
      </c>
      <c r="DJ29" s="21">
        <v>0</v>
      </c>
      <c r="DK29" s="21">
        <v>0</v>
      </c>
      <c r="DL29" s="21">
        <v>0</v>
      </c>
      <c r="DM29" s="21">
        <v>0</v>
      </c>
    </row>
    <row r="30" spans="1:117" ht="12.75" customHeight="1" x14ac:dyDescent="0.3">
      <c r="A30" s="64" t="s">
        <v>192</v>
      </c>
      <c r="B30" s="20">
        <v>1034</v>
      </c>
      <c r="C30" s="65" t="s">
        <v>147</v>
      </c>
      <c r="D30" s="22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2">
        <v>0</v>
      </c>
      <c r="CK30" s="21">
        <v>0</v>
      </c>
      <c r="CL30" s="21">
        <v>0</v>
      </c>
      <c r="CM30" s="22">
        <v>0</v>
      </c>
      <c r="CN30" s="21">
        <v>0</v>
      </c>
      <c r="CO30" s="21">
        <v>0</v>
      </c>
      <c r="CP30" s="22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2">
        <v>0</v>
      </c>
      <c r="DD30" s="21">
        <v>0</v>
      </c>
      <c r="DE30" s="21">
        <v>0</v>
      </c>
      <c r="DF30" s="22">
        <v>0</v>
      </c>
      <c r="DG30" s="21">
        <v>0</v>
      </c>
      <c r="DH30" s="21">
        <v>0</v>
      </c>
      <c r="DI30" s="22">
        <v>0</v>
      </c>
      <c r="DJ30" s="21">
        <v>0</v>
      </c>
      <c r="DK30" s="21">
        <v>0</v>
      </c>
      <c r="DL30" s="21">
        <v>0</v>
      </c>
      <c r="DM30" s="21">
        <v>0</v>
      </c>
    </row>
    <row r="31" spans="1:117" ht="12.75" customHeight="1" x14ac:dyDescent="0.3">
      <c r="A31" s="64" t="s">
        <v>194</v>
      </c>
      <c r="B31" s="20">
        <v>1035</v>
      </c>
      <c r="C31" s="65" t="s">
        <v>147</v>
      </c>
      <c r="D31" s="22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636194903.99000001</v>
      </c>
      <c r="U31" s="21">
        <v>40634671.508950002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1">
        <v>0</v>
      </c>
      <c r="AH31" s="21">
        <v>0</v>
      </c>
      <c r="AI31" s="21">
        <v>0</v>
      </c>
      <c r="AJ31" s="21">
        <v>3605788.55</v>
      </c>
      <c r="AK31" s="21">
        <v>0</v>
      </c>
      <c r="AL31" s="21">
        <v>0</v>
      </c>
      <c r="AM31" s="21">
        <v>0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0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0</v>
      </c>
      <c r="BH31" s="21">
        <v>0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0</v>
      </c>
      <c r="BR31" s="21">
        <v>0</v>
      </c>
      <c r="BS31" s="21">
        <v>0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0</v>
      </c>
      <c r="CB31" s="21">
        <v>0</v>
      </c>
      <c r="CC31" s="21">
        <v>0</v>
      </c>
      <c r="CD31" s="21">
        <v>0</v>
      </c>
      <c r="CE31" s="21">
        <v>0</v>
      </c>
      <c r="CF31" s="21">
        <v>0</v>
      </c>
      <c r="CG31" s="21">
        <v>0</v>
      </c>
      <c r="CH31" s="21">
        <v>0</v>
      </c>
      <c r="CI31" s="21">
        <v>0</v>
      </c>
      <c r="CJ31" s="22">
        <v>0</v>
      </c>
      <c r="CK31" s="21">
        <v>0</v>
      </c>
      <c r="CL31" s="21">
        <v>0</v>
      </c>
      <c r="CM31" s="22">
        <v>0</v>
      </c>
      <c r="CN31" s="21">
        <v>0</v>
      </c>
      <c r="CO31" s="21">
        <v>0</v>
      </c>
      <c r="CP31" s="22">
        <v>0</v>
      </c>
      <c r="CQ31" s="21">
        <v>0</v>
      </c>
      <c r="CR31" s="21">
        <v>0</v>
      </c>
      <c r="CS31" s="21">
        <v>0</v>
      </c>
      <c r="CT31" s="21">
        <v>0</v>
      </c>
      <c r="CU31" s="21">
        <v>0</v>
      </c>
      <c r="CV31" s="21">
        <v>0</v>
      </c>
      <c r="CW31" s="21">
        <v>0</v>
      </c>
      <c r="CX31" s="21">
        <v>0</v>
      </c>
      <c r="CY31" s="21">
        <v>0</v>
      </c>
      <c r="CZ31" s="21">
        <v>0</v>
      </c>
      <c r="DA31" s="21">
        <v>0</v>
      </c>
      <c r="DB31" s="21">
        <v>0</v>
      </c>
      <c r="DC31" s="22">
        <v>0</v>
      </c>
      <c r="DD31" s="21">
        <v>0</v>
      </c>
      <c r="DE31" s="21">
        <v>0</v>
      </c>
      <c r="DF31" s="22">
        <v>0</v>
      </c>
      <c r="DG31" s="21">
        <v>0</v>
      </c>
      <c r="DH31" s="21">
        <v>0</v>
      </c>
      <c r="DI31" s="22">
        <v>0</v>
      </c>
      <c r="DJ31" s="21">
        <v>0</v>
      </c>
      <c r="DK31" s="21">
        <v>0</v>
      </c>
      <c r="DL31" s="21">
        <v>0</v>
      </c>
      <c r="DM31" s="21">
        <v>680435364.04894996</v>
      </c>
    </row>
    <row r="32" spans="1:117" ht="12.75" customHeight="1" x14ac:dyDescent="0.3">
      <c r="A32" s="64" t="s">
        <v>196</v>
      </c>
      <c r="B32" s="20">
        <v>1036</v>
      </c>
      <c r="C32" s="65" t="s">
        <v>147</v>
      </c>
      <c r="D32" s="22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21">
        <v>0</v>
      </c>
      <c r="AJ32" s="21">
        <v>0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2">
        <v>0</v>
      </c>
      <c r="CK32" s="21">
        <v>0</v>
      </c>
      <c r="CL32" s="21">
        <v>0</v>
      </c>
      <c r="CM32" s="22">
        <v>0</v>
      </c>
      <c r="CN32" s="21">
        <v>0</v>
      </c>
      <c r="CO32" s="21">
        <v>0</v>
      </c>
      <c r="CP32" s="22">
        <v>0</v>
      </c>
      <c r="CQ32" s="21">
        <v>0</v>
      </c>
      <c r="CR32" s="21">
        <v>0</v>
      </c>
      <c r="CS32" s="21">
        <v>0</v>
      </c>
      <c r="CT32" s="21">
        <v>0</v>
      </c>
      <c r="CU32" s="21">
        <v>0</v>
      </c>
      <c r="CV32" s="21">
        <v>0</v>
      </c>
      <c r="CW32" s="21">
        <v>0</v>
      </c>
      <c r="CX32" s="21">
        <v>0</v>
      </c>
      <c r="CY32" s="21">
        <v>0</v>
      </c>
      <c r="CZ32" s="21">
        <v>0</v>
      </c>
      <c r="DA32" s="21">
        <v>0</v>
      </c>
      <c r="DB32" s="21">
        <v>0</v>
      </c>
      <c r="DC32" s="22">
        <v>0</v>
      </c>
      <c r="DD32" s="21">
        <v>0</v>
      </c>
      <c r="DE32" s="21">
        <v>0</v>
      </c>
      <c r="DF32" s="22">
        <v>0</v>
      </c>
      <c r="DG32" s="21">
        <v>0</v>
      </c>
      <c r="DH32" s="21">
        <v>0</v>
      </c>
      <c r="DI32" s="22">
        <v>0</v>
      </c>
      <c r="DJ32" s="21">
        <v>0</v>
      </c>
      <c r="DK32" s="21">
        <v>0</v>
      </c>
      <c r="DL32" s="21">
        <v>0</v>
      </c>
      <c r="DM32" s="21">
        <v>0</v>
      </c>
    </row>
    <row r="33" spans="1:117" ht="12.75" customHeight="1" x14ac:dyDescent="0.3">
      <c r="A33" s="64" t="s">
        <v>198</v>
      </c>
      <c r="B33" s="20">
        <v>1037</v>
      </c>
      <c r="C33" s="65" t="s">
        <v>147</v>
      </c>
      <c r="D33" s="22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148872115.40000001</v>
      </c>
      <c r="U33" s="21">
        <v>6710909.0300000003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2014084.1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21">
        <v>0</v>
      </c>
      <c r="BR33" s="21">
        <v>0</v>
      </c>
      <c r="BS33" s="21">
        <v>0</v>
      </c>
      <c r="BT33" s="21">
        <v>0</v>
      </c>
      <c r="BU33" s="21">
        <v>0</v>
      </c>
      <c r="BV33" s="21">
        <v>0</v>
      </c>
      <c r="BW33" s="21">
        <v>0</v>
      </c>
      <c r="BX33" s="21">
        <v>0</v>
      </c>
      <c r="BY33" s="21">
        <v>0</v>
      </c>
      <c r="BZ33" s="21">
        <v>0</v>
      </c>
      <c r="CA33" s="21">
        <v>0</v>
      </c>
      <c r="CB33" s="21">
        <v>0</v>
      </c>
      <c r="CC33" s="21">
        <v>0</v>
      </c>
      <c r="CD33" s="21">
        <v>0</v>
      </c>
      <c r="CE33" s="21">
        <v>0</v>
      </c>
      <c r="CF33" s="21">
        <v>0</v>
      </c>
      <c r="CG33" s="21">
        <v>0</v>
      </c>
      <c r="CH33" s="21">
        <v>0</v>
      </c>
      <c r="CI33" s="21">
        <v>0</v>
      </c>
      <c r="CJ33" s="22">
        <v>0</v>
      </c>
      <c r="CK33" s="21">
        <v>0</v>
      </c>
      <c r="CL33" s="21">
        <v>0</v>
      </c>
      <c r="CM33" s="22">
        <v>0</v>
      </c>
      <c r="CN33" s="21">
        <v>0</v>
      </c>
      <c r="CO33" s="21">
        <v>0</v>
      </c>
      <c r="CP33" s="22">
        <v>0</v>
      </c>
      <c r="CQ33" s="21">
        <v>0</v>
      </c>
      <c r="CR33" s="21">
        <v>0</v>
      </c>
      <c r="CS33" s="21">
        <v>0</v>
      </c>
      <c r="CT33" s="21">
        <v>0</v>
      </c>
      <c r="CU33" s="21">
        <v>0</v>
      </c>
      <c r="CV33" s="21">
        <v>0</v>
      </c>
      <c r="CW33" s="21">
        <v>0</v>
      </c>
      <c r="CX33" s="21">
        <v>0</v>
      </c>
      <c r="CY33" s="21">
        <v>0</v>
      </c>
      <c r="CZ33" s="21">
        <v>0</v>
      </c>
      <c r="DA33" s="21">
        <v>0</v>
      </c>
      <c r="DB33" s="21">
        <v>0</v>
      </c>
      <c r="DC33" s="22">
        <v>0</v>
      </c>
      <c r="DD33" s="21">
        <v>0</v>
      </c>
      <c r="DE33" s="21">
        <v>0</v>
      </c>
      <c r="DF33" s="22">
        <v>0</v>
      </c>
      <c r="DG33" s="21">
        <v>0</v>
      </c>
      <c r="DH33" s="21">
        <v>0</v>
      </c>
      <c r="DI33" s="22">
        <v>0</v>
      </c>
      <c r="DJ33" s="21">
        <v>0</v>
      </c>
      <c r="DK33" s="21">
        <v>0</v>
      </c>
      <c r="DL33" s="21">
        <v>0</v>
      </c>
      <c r="DM33" s="21">
        <v>157597108.53</v>
      </c>
    </row>
    <row r="34" spans="1:117" ht="12.75" customHeight="1" x14ac:dyDescent="0.3">
      <c r="A34" s="64" t="s">
        <v>200</v>
      </c>
      <c r="B34" s="20">
        <v>1038</v>
      </c>
      <c r="C34" s="65" t="s">
        <v>147</v>
      </c>
      <c r="D34" s="22">
        <v>79820131.340000033</v>
      </c>
      <c r="E34" s="21">
        <v>14391009.001183949</v>
      </c>
      <c r="F34" s="21">
        <v>65429122.338816077</v>
      </c>
      <c r="G34" s="21">
        <v>0</v>
      </c>
      <c r="H34" s="21">
        <v>11414392.849999996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15658841.029999999</v>
      </c>
      <c r="P34" s="21">
        <v>0</v>
      </c>
      <c r="Q34" s="21">
        <v>445385.36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1764394.17</v>
      </c>
      <c r="Z34" s="21">
        <v>1298412.4300000002</v>
      </c>
      <c r="AA34" s="21">
        <v>0</v>
      </c>
      <c r="AB34" s="21">
        <v>0</v>
      </c>
      <c r="AC34" s="21">
        <v>101613.62999999996</v>
      </c>
      <c r="AD34" s="21">
        <v>729680.89000000013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1859666.21</v>
      </c>
      <c r="AK34" s="21">
        <v>0</v>
      </c>
      <c r="AL34" s="21">
        <v>0</v>
      </c>
      <c r="AM34" s="21">
        <v>569354.5</v>
      </c>
      <c r="AN34" s="21">
        <v>0</v>
      </c>
      <c r="AO34" s="21">
        <v>0</v>
      </c>
      <c r="AP34" s="21">
        <v>545340.93999999994</v>
      </c>
      <c r="AQ34" s="21">
        <v>0</v>
      </c>
      <c r="AR34" s="21">
        <v>0</v>
      </c>
      <c r="AS34" s="21">
        <v>0</v>
      </c>
      <c r="AT34" s="21">
        <v>204760288.95999995</v>
      </c>
      <c r="AU34" s="21">
        <v>3307688.48</v>
      </c>
      <c r="AV34" s="21">
        <v>6602136.7799999975</v>
      </c>
      <c r="AW34" s="21">
        <v>0</v>
      </c>
      <c r="AX34" s="21">
        <v>3224014.13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148332.87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209.9</v>
      </c>
      <c r="BO34" s="21">
        <v>0</v>
      </c>
      <c r="BP34" s="21">
        <v>95066.989999999991</v>
      </c>
      <c r="BQ34" s="21">
        <v>0</v>
      </c>
      <c r="BR34" s="21">
        <v>1703736.8299999998</v>
      </c>
      <c r="BS34" s="21">
        <v>6087591.4000000004</v>
      </c>
      <c r="BT34" s="21">
        <v>0</v>
      </c>
      <c r="BU34" s="21">
        <v>0</v>
      </c>
      <c r="BV34" s="21">
        <v>87171.72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2">
        <v>0</v>
      </c>
      <c r="CK34" s="21">
        <v>0</v>
      </c>
      <c r="CL34" s="21">
        <v>0</v>
      </c>
      <c r="CM34" s="22">
        <v>0</v>
      </c>
      <c r="CN34" s="21">
        <v>0</v>
      </c>
      <c r="CO34" s="21">
        <v>0</v>
      </c>
      <c r="CP34" s="22">
        <v>0</v>
      </c>
      <c r="CQ34" s="21">
        <v>0</v>
      </c>
      <c r="CR34" s="21">
        <v>0</v>
      </c>
      <c r="CS34" s="21">
        <v>356.89999999999986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2">
        <v>0</v>
      </c>
      <c r="DD34" s="21">
        <v>0</v>
      </c>
      <c r="DE34" s="21">
        <v>0</v>
      </c>
      <c r="DF34" s="22">
        <v>0</v>
      </c>
      <c r="DG34" s="21">
        <v>0</v>
      </c>
      <c r="DH34" s="21">
        <v>0</v>
      </c>
      <c r="DI34" s="22">
        <v>0</v>
      </c>
      <c r="DJ34" s="21">
        <v>0</v>
      </c>
      <c r="DK34" s="21">
        <v>0</v>
      </c>
      <c r="DL34" s="21">
        <v>0</v>
      </c>
      <c r="DM34" s="21">
        <v>340223808.30999988</v>
      </c>
    </row>
    <row r="35" spans="1:117" ht="12.75" customHeight="1" x14ac:dyDescent="0.3">
      <c r="A35" s="64" t="s">
        <v>202</v>
      </c>
      <c r="B35" s="20">
        <v>1039</v>
      </c>
      <c r="C35" s="65" t="s">
        <v>147</v>
      </c>
      <c r="D35" s="22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46148873</v>
      </c>
      <c r="U35" s="21">
        <v>6739306.0999999996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2227643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1">
        <v>0</v>
      </c>
      <c r="BW35" s="21">
        <v>0</v>
      </c>
      <c r="BX35" s="21">
        <v>0</v>
      </c>
      <c r="BY35" s="21">
        <v>0</v>
      </c>
      <c r="BZ35" s="21">
        <v>0</v>
      </c>
      <c r="CA35" s="21">
        <v>0</v>
      </c>
      <c r="CB35" s="21">
        <v>0</v>
      </c>
      <c r="CC35" s="21">
        <v>0</v>
      </c>
      <c r="CD35" s="21">
        <v>0</v>
      </c>
      <c r="CE35" s="21">
        <v>0</v>
      </c>
      <c r="CF35" s="21">
        <v>0</v>
      </c>
      <c r="CG35" s="21">
        <v>0</v>
      </c>
      <c r="CH35" s="21">
        <v>0</v>
      </c>
      <c r="CI35" s="21">
        <v>0</v>
      </c>
      <c r="CJ35" s="22">
        <v>0</v>
      </c>
      <c r="CK35" s="21">
        <v>0</v>
      </c>
      <c r="CL35" s="21">
        <v>0</v>
      </c>
      <c r="CM35" s="22">
        <v>0</v>
      </c>
      <c r="CN35" s="21">
        <v>0</v>
      </c>
      <c r="CO35" s="21">
        <v>0</v>
      </c>
      <c r="CP35" s="22">
        <v>0</v>
      </c>
      <c r="CQ35" s="21">
        <v>0</v>
      </c>
      <c r="CR35" s="21">
        <v>0</v>
      </c>
      <c r="CS35" s="21">
        <v>0</v>
      </c>
      <c r="CT35" s="21">
        <v>0</v>
      </c>
      <c r="CU35" s="21">
        <v>0</v>
      </c>
      <c r="CV35" s="21">
        <v>0</v>
      </c>
      <c r="CW35" s="21">
        <v>0</v>
      </c>
      <c r="CX35" s="21">
        <v>0</v>
      </c>
      <c r="CY35" s="21">
        <v>0</v>
      </c>
      <c r="CZ35" s="21">
        <v>0</v>
      </c>
      <c r="DA35" s="21">
        <v>0</v>
      </c>
      <c r="DB35" s="21">
        <v>0</v>
      </c>
      <c r="DC35" s="22">
        <v>0</v>
      </c>
      <c r="DD35" s="21">
        <v>0</v>
      </c>
      <c r="DE35" s="21">
        <v>0</v>
      </c>
      <c r="DF35" s="22">
        <v>0</v>
      </c>
      <c r="DG35" s="21">
        <v>0</v>
      </c>
      <c r="DH35" s="21">
        <v>0</v>
      </c>
      <c r="DI35" s="22">
        <v>0</v>
      </c>
      <c r="DJ35" s="21">
        <v>0</v>
      </c>
      <c r="DK35" s="21">
        <v>0</v>
      </c>
      <c r="DL35" s="21">
        <v>0</v>
      </c>
      <c r="DM35" s="21">
        <v>55115822.100000001</v>
      </c>
    </row>
    <row r="36" spans="1:117" ht="12.75" customHeight="1" x14ac:dyDescent="0.3">
      <c r="A36" s="64" t="s">
        <v>204</v>
      </c>
      <c r="B36" s="20">
        <v>1040</v>
      </c>
      <c r="C36" s="65" t="s">
        <v>147</v>
      </c>
      <c r="D36" s="22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21">
        <v>0</v>
      </c>
      <c r="AJ36" s="21">
        <v>0</v>
      </c>
      <c r="AK36" s="21">
        <v>0</v>
      </c>
      <c r="AL36" s="21">
        <v>0</v>
      </c>
      <c r="AM36" s="21">
        <v>0</v>
      </c>
      <c r="AN36" s="21">
        <v>0</v>
      </c>
      <c r="AO36" s="21">
        <v>0</v>
      </c>
      <c r="AP36" s="21">
        <v>0</v>
      </c>
      <c r="AQ36" s="21">
        <v>0</v>
      </c>
      <c r="AR36" s="21">
        <v>0</v>
      </c>
      <c r="AS36" s="21">
        <v>0</v>
      </c>
      <c r="AT36" s="21">
        <v>0</v>
      </c>
      <c r="AU36" s="21">
        <v>0</v>
      </c>
      <c r="AV36" s="21">
        <v>0</v>
      </c>
      <c r="AW36" s="21">
        <v>0</v>
      </c>
      <c r="AX36" s="21">
        <v>0</v>
      </c>
      <c r="AY36" s="21">
        <v>0</v>
      </c>
      <c r="AZ36" s="21">
        <v>0</v>
      </c>
      <c r="BA36" s="21">
        <v>0</v>
      </c>
      <c r="BB36" s="21">
        <v>0</v>
      </c>
      <c r="BC36" s="21">
        <v>0</v>
      </c>
      <c r="BD36" s="21">
        <v>0</v>
      </c>
      <c r="BE36" s="21">
        <v>0</v>
      </c>
      <c r="BF36" s="21">
        <v>0</v>
      </c>
      <c r="BG36" s="21">
        <v>0</v>
      </c>
      <c r="BH36" s="21">
        <v>0</v>
      </c>
      <c r="BI36" s="21">
        <v>0</v>
      </c>
      <c r="BJ36" s="21">
        <v>0</v>
      </c>
      <c r="BK36" s="21">
        <v>0</v>
      </c>
      <c r="BL36" s="21">
        <v>0</v>
      </c>
      <c r="BM36" s="21">
        <v>0</v>
      </c>
      <c r="BN36" s="21">
        <v>0</v>
      </c>
      <c r="BO36" s="21">
        <v>0</v>
      </c>
      <c r="BP36" s="21">
        <v>0</v>
      </c>
      <c r="BQ36" s="21">
        <v>0</v>
      </c>
      <c r="BR36" s="21">
        <v>0</v>
      </c>
      <c r="BS36" s="21">
        <v>0</v>
      </c>
      <c r="BT36" s="21">
        <v>0</v>
      </c>
      <c r="BU36" s="21">
        <v>0</v>
      </c>
      <c r="BV36" s="21">
        <v>0</v>
      </c>
      <c r="BW36" s="21">
        <v>0</v>
      </c>
      <c r="BX36" s="21">
        <v>0</v>
      </c>
      <c r="BY36" s="21">
        <v>0</v>
      </c>
      <c r="BZ36" s="21">
        <v>0</v>
      </c>
      <c r="CA36" s="21">
        <v>0</v>
      </c>
      <c r="CB36" s="21">
        <v>0</v>
      </c>
      <c r="CC36" s="21">
        <v>0</v>
      </c>
      <c r="CD36" s="21">
        <v>0</v>
      </c>
      <c r="CE36" s="21">
        <v>0</v>
      </c>
      <c r="CF36" s="21">
        <v>0</v>
      </c>
      <c r="CG36" s="21">
        <v>0</v>
      </c>
      <c r="CH36" s="21">
        <v>0</v>
      </c>
      <c r="CI36" s="21">
        <v>0</v>
      </c>
      <c r="CJ36" s="22">
        <v>0</v>
      </c>
      <c r="CK36" s="21">
        <v>0</v>
      </c>
      <c r="CL36" s="21">
        <v>0</v>
      </c>
      <c r="CM36" s="22">
        <v>0</v>
      </c>
      <c r="CN36" s="21">
        <v>0</v>
      </c>
      <c r="CO36" s="21">
        <v>0</v>
      </c>
      <c r="CP36" s="22">
        <v>0</v>
      </c>
      <c r="CQ36" s="21">
        <v>0</v>
      </c>
      <c r="CR36" s="21">
        <v>0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2">
        <v>0</v>
      </c>
      <c r="DD36" s="21">
        <v>0</v>
      </c>
      <c r="DE36" s="21">
        <v>0</v>
      </c>
      <c r="DF36" s="22">
        <v>0</v>
      </c>
      <c r="DG36" s="21">
        <v>0</v>
      </c>
      <c r="DH36" s="21">
        <v>0</v>
      </c>
      <c r="DI36" s="22">
        <v>0</v>
      </c>
      <c r="DJ36" s="21">
        <v>0</v>
      </c>
      <c r="DK36" s="21">
        <v>0</v>
      </c>
      <c r="DL36" s="21">
        <v>0</v>
      </c>
      <c r="DM36" s="21">
        <v>0</v>
      </c>
    </row>
    <row r="37" spans="1:117" ht="12.75" customHeight="1" x14ac:dyDescent="0.3">
      <c r="A37" s="64" t="s">
        <v>206</v>
      </c>
      <c r="B37" s="20">
        <v>1043</v>
      </c>
      <c r="C37" s="65" t="s">
        <v>147</v>
      </c>
      <c r="D37" s="22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21">
        <v>0</v>
      </c>
      <c r="AJ37" s="21">
        <v>0</v>
      </c>
      <c r="AK37" s="21">
        <v>0</v>
      </c>
      <c r="AL37" s="21">
        <v>0</v>
      </c>
      <c r="AM37" s="21">
        <v>0</v>
      </c>
      <c r="AN37" s="21">
        <v>0</v>
      </c>
      <c r="AO37" s="21">
        <v>0</v>
      </c>
      <c r="AP37" s="21">
        <v>0</v>
      </c>
      <c r="AQ37" s="21">
        <v>0</v>
      </c>
      <c r="AR37" s="21">
        <v>0</v>
      </c>
      <c r="AS37" s="21">
        <v>0</v>
      </c>
      <c r="AT37" s="21">
        <v>0</v>
      </c>
      <c r="AU37" s="21">
        <v>0</v>
      </c>
      <c r="AV37" s="21">
        <v>0</v>
      </c>
      <c r="AW37" s="21">
        <v>0</v>
      </c>
      <c r="AX37" s="21">
        <v>0</v>
      </c>
      <c r="AY37" s="21">
        <v>0</v>
      </c>
      <c r="AZ37" s="21">
        <v>0</v>
      </c>
      <c r="BA37" s="21">
        <v>0</v>
      </c>
      <c r="BB37" s="21">
        <v>0</v>
      </c>
      <c r="BC37" s="21">
        <v>0</v>
      </c>
      <c r="BD37" s="21">
        <v>0</v>
      </c>
      <c r="BE37" s="21">
        <v>0</v>
      </c>
      <c r="BF37" s="21">
        <v>0</v>
      </c>
      <c r="BG37" s="21">
        <v>0</v>
      </c>
      <c r="BH37" s="21">
        <v>0</v>
      </c>
      <c r="BI37" s="21">
        <v>0</v>
      </c>
      <c r="BJ37" s="21">
        <v>0</v>
      </c>
      <c r="BK37" s="21">
        <v>0</v>
      </c>
      <c r="BL37" s="21">
        <v>0</v>
      </c>
      <c r="BM37" s="21">
        <v>0</v>
      </c>
      <c r="BN37" s="21">
        <v>0</v>
      </c>
      <c r="BO37" s="21">
        <v>0</v>
      </c>
      <c r="BP37" s="21">
        <v>0</v>
      </c>
      <c r="BQ37" s="21">
        <v>0</v>
      </c>
      <c r="BR37" s="21">
        <v>0</v>
      </c>
      <c r="BS37" s="21">
        <v>0</v>
      </c>
      <c r="BT37" s="21">
        <v>0</v>
      </c>
      <c r="BU37" s="21">
        <v>0</v>
      </c>
      <c r="BV37" s="21">
        <v>0</v>
      </c>
      <c r="BW37" s="21">
        <v>0</v>
      </c>
      <c r="BX37" s="21">
        <v>0</v>
      </c>
      <c r="BY37" s="21">
        <v>0</v>
      </c>
      <c r="BZ37" s="21">
        <v>0</v>
      </c>
      <c r="CA37" s="21">
        <v>0</v>
      </c>
      <c r="CB37" s="21">
        <v>0</v>
      </c>
      <c r="CC37" s="21">
        <v>0</v>
      </c>
      <c r="CD37" s="21">
        <v>0</v>
      </c>
      <c r="CE37" s="21">
        <v>0</v>
      </c>
      <c r="CF37" s="21">
        <v>0</v>
      </c>
      <c r="CG37" s="21">
        <v>0</v>
      </c>
      <c r="CH37" s="21">
        <v>0</v>
      </c>
      <c r="CI37" s="21">
        <v>0</v>
      </c>
      <c r="CJ37" s="22">
        <v>0</v>
      </c>
      <c r="CK37" s="21">
        <v>0</v>
      </c>
      <c r="CL37" s="21">
        <v>0</v>
      </c>
      <c r="CM37" s="22">
        <v>0</v>
      </c>
      <c r="CN37" s="21">
        <v>0</v>
      </c>
      <c r="CO37" s="21">
        <v>0</v>
      </c>
      <c r="CP37" s="22">
        <v>0</v>
      </c>
      <c r="CQ37" s="21">
        <v>0</v>
      </c>
      <c r="CR37" s="21">
        <v>0</v>
      </c>
      <c r="CS37" s="21">
        <v>0</v>
      </c>
      <c r="CT37" s="21">
        <v>0</v>
      </c>
      <c r="CU37" s="21">
        <v>0</v>
      </c>
      <c r="CV37" s="21">
        <v>0</v>
      </c>
      <c r="CW37" s="21">
        <v>0</v>
      </c>
      <c r="CX37" s="21">
        <v>0</v>
      </c>
      <c r="CY37" s="21">
        <v>0</v>
      </c>
      <c r="CZ37" s="21">
        <v>0</v>
      </c>
      <c r="DA37" s="21">
        <v>0</v>
      </c>
      <c r="DB37" s="21">
        <v>0</v>
      </c>
      <c r="DC37" s="22">
        <v>0</v>
      </c>
      <c r="DD37" s="21">
        <v>0</v>
      </c>
      <c r="DE37" s="21">
        <v>0</v>
      </c>
      <c r="DF37" s="22">
        <v>0</v>
      </c>
      <c r="DG37" s="21">
        <v>0</v>
      </c>
      <c r="DH37" s="21">
        <v>0</v>
      </c>
      <c r="DI37" s="22">
        <v>0</v>
      </c>
      <c r="DJ37" s="21">
        <v>0</v>
      </c>
      <c r="DK37" s="21">
        <v>0</v>
      </c>
      <c r="DL37" s="21">
        <v>0</v>
      </c>
      <c r="DM37" s="21">
        <v>0</v>
      </c>
    </row>
    <row r="38" spans="1:117" ht="12.75" customHeight="1" x14ac:dyDescent="0.3">
      <c r="A38" s="64" t="s">
        <v>208</v>
      </c>
      <c r="B38" s="20">
        <v>1044</v>
      </c>
      <c r="C38" s="65" t="s">
        <v>147</v>
      </c>
      <c r="D38" s="22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427449660</v>
      </c>
      <c r="U38" s="21">
        <v>6499633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1732223</v>
      </c>
      <c r="AK38" s="21">
        <v>0</v>
      </c>
      <c r="AL38" s="21">
        <v>0</v>
      </c>
      <c r="AM38" s="21">
        <v>0</v>
      </c>
      <c r="AN38" s="21">
        <v>0</v>
      </c>
      <c r="AO38" s="21">
        <v>0</v>
      </c>
      <c r="AP38" s="21">
        <v>0</v>
      </c>
      <c r="AQ38" s="21">
        <v>0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0</v>
      </c>
      <c r="BA38" s="21">
        <v>0</v>
      </c>
      <c r="BB38" s="21">
        <v>0</v>
      </c>
      <c r="BC38" s="21">
        <v>0</v>
      </c>
      <c r="BD38" s="21">
        <v>0</v>
      </c>
      <c r="BE38" s="21">
        <v>0</v>
      </c>
      <c r="BF38" s="21">
        <v>0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0</v>
      </c>
      <c r="BM38" s="21">
        <v>0</v>
      </c>
      <c r="BN38" s="21">
        <v>0</v>
      </c>
      <c r="BO38" s="21">
        <v>0</v>
      </c>
      <c r="BP38" s="21">
        <v>0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1">
        <v>0</v>
      </c>
      <c r="BW38" s="21">
        <v>0</v>
      </c>
      <c r="BX38" s="21">
        <v>0</v>
      </c>
      <c r="BY38" s="21">
        <v>0</v>
      </c>
      <c r="BZ38" s="21">
        <v>0</v>
      </c>
      <c r="CA38" s="21">
        <v>0</v>
      </c>
      <c r="CB38" s="21">
        <v>0</v>
      </c>
      <c r="CC38" s="21">
        <v>0</v>
      </c>
      <c r="CD38" s="21">
        <v>0</v>
      </c>
      <c r="CE38" s="21">
        <v>0</v>
      </c>
      <c r="CF38" s="21">
        <v>0</v>
      </c>
      <c r="CG38" s="21">
        <v>0</v>
      </c>
      <c r="CH38" s="21">
        <v>0</v>
      </c>
      <c r="CI38" s="21">
        <v>0</v>
      </c>
      <c r="CJ38" s="22">
        <v>0</v>
      </c>
      <c r="CK38" s="21">
        <v>0</v>
      </c>
      <c r="CL38" s="21">
        <v>0</v>
      </c>
      <c r="CM38" s="22">
        <v>0</v>
      </c>
      <c r="CN38" s="21">
        <v>0</v>
      </c>
      <c r="CO38" s="21">
        <v>0</v>
      </c>
      <c r="CP38" s="22">
        <v>0</v>
      </c>
      <c r="CQ38" s="21">
        <v>0</v>
      </c>
      <c r="CR38" s="21">
        <v>0</v>
      </c>
      <c r="CS38" s="21">
        <v>0</v>
      </c>
      <c r="CT38" s="21">
        <v>0</v>
      </c>
      <c r="CU38" s="21">
        <v>0</v>
      </c>
      <c r="CV38" s="21">
        <v>0</v>
      </c>
      <c r="CW38" s="21">
        <v>0</v>
      </c>
      <c r="CX38" s="21">
        <v>0</v>
      </c>
      <c r="CY38" s="21">
        <v>0</v>
      </c>
      <c r="CZ38" s="21">
        <v>0</v>
      </c>
      <c r="DA38" s="21">
        <v>0</v>
      </c>
      <c r="DB38" s="21">
        <v>0</v>
      </c>
      <c r="DC38" s="22">
        <v>0</v>
      </c>
      <c r="DD38" s="21">
        <v>0</v>
      </c>
      <c r="DE38" s="21">
        <v>0</v>
      </c>
      <c r="DF38" s="22">
        <v>0</v>
      </c>
      <c r="DG38" s="21">
        <v>0</v>
      </c>
      <c r="DH38" s="21">
        <v>0</v>
      </c>
      <c r="DI38" s="22">
        <v>0</v>
      </c>
      <c r="DJ38" s="21">
        <v>0</v>
      </c>
      <c r="DK38" s="21">
        <v>0</v>
      </c>
      <c r="DL38" s="21">
        <v>0</v>
      </c>
      <c r="DM38" s="21">
        <v>435681516</v>
      </c>
    </row>
    <row r="39" spans="1:117" ht="12.75" customHeight="1" x14ac:dyDescent="0.3">
      <c r="A39" s="64" t="s">
        <v>210</v>
      </c>
      <c r="B39" s="20">
        <v>1045</v>
      </c>
      <c r="C39" s="65" t="s">
        <v>147</v>
      </c>
      <c r="D39" s="22">
        <v>10296.41</v>
      </c>
      <c r="E39" s="21">
        <v>10296.41</v>
      </c>
      <c r="F39" s="21">
        <v>0</v>
      </c>
      <c r="G39" s="21">
        <v>0</v>
      </c>
      <c r="H39" s="21">
        <v>0</v>
      </c>
      <c r="I39" s="21">
        <v>2828593.74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22494633.550000001</v>
      </c>
      <c r="U39" s="21">
        <v>0</v>
      </c>
      <c r="V39" s="21">
        <v>2427201.23</v>
      </c>
      <c r="W39" s="21">
        <v>4472785.95</v>
      </c>
      <c r="X39" s="21">
        <v>0</v>
      </c>
      <c r="Y39" s="21">
        <v>0</v>
      </c>
      <c r="Z39" s="21">
        <v>168</v>
      </c>
      <c r="AA39" s="21">
        <v>0</v>
      </c>
      <c r="AB39" s="21">
        <v>0</v>
      </c>
      <c r="AC39" s="21">
        <v>258.10000000000002</v>
      </c>
      <c r="AD39" s="21">
        <v>105.47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30993.82</v>
      </c>
      <c r="AU39" s="21">
        <v>776.58</v>
      </c>
      <c r="AV39" s="21">
        <v>0</v>
      </c>
      <c r="AW39" s="21">
        <v>0</v>
      </c>
      <c r="AX39" s="21">
        <v>776.58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18069.05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41128.6</v>
      </c>
      <c r="BO39" s="21">
        <v>0</v>
      </c>
      <c r="BP39" s="21">
        <v>0</v>
      </c>
      <c r="BQ39" s="21">
        <v>0</v>
      </c>
      <c r="BR39" s="21">
        <v>0</v>
      </c>
      <c r="BS39" s="21">
        <v>425.4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2">
        <v>461132.36</v>
      </c>
      <c r="CK39" s="21">
        <v>0</v>
      </c>
      <c r="CL39" s="21">
        <v>0</v>
      </c>
      <c r="CM39" s="22">
        <v>461132.36</v>
      </c>
      <c r="CN39" s="21">
        <v>0</v>
      </c>
      <c r="CO39" s="21">
        <v>461132.36</v>
      </c>
      <c r="CP39" s="22">
        <v>0</v>
      </c>
      <c r="CQ39" s="21">
        <v>0</v>
      </c>
      <c r="CR39" s="21">
        <v>0</v>
      </c>
      <c r="CS39" s="21">
        <v>2589946.0165499998</v>
      </c>
      <c r="CT39" s="21">
        <v>2021566.28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2">
        <v>0</v>
      </c>
      <c r="DD39" s="21">
        <v>0</v>
      </c>
      <c r="DE39" s="21">
        <v>0</v>
      </c>
      <c r="DF39" s="22">
        <v>0</v>
      </c>
      <c r="DG39" s="21">
        <v>0</v>
      </c>
      <c r="DH39" s="21">
        <v>0</v>
      </c>
      <c r="DI39" s="22">
        <v>0</v>
      </c>
      <c r="DJ39" s="21">
        <v>0</v>
      </c>
      <c r="DK39" s="21">
        <v>0</v>
      </c>
      <c r="DL39" s="21">
        <v>0</v>
      </c>
      <c r="DM39" s="21">
        <v>37398857.136550002</v>
      </c>
    </row>
    <row r="40" spans="1:117" ht="12.75" customHeight="1" x14ac:dyDescent="0.3">
      <c r="A40" s="64" t="s">
        <v>212</v>
      </c>
      <c r="B40" s="20">
        <v>1046</v>
      </c>
      <c r="C40" s="65" t="s">
        <v>147</v>
      </c>
      <c r="D40" s="22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0</v>
      </c>
      <c r="U40" s="21">
        <v>0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21">
        <v>0</v>
      </c>
      <c r="AJ40" s="21">
        <v>0</v>
      </c>
      <c r="AK40" s="21">
        <v>0</v>
      </c>
      <c r="AL40" s="21">
        <v>0</v>
      </c>
      <c r="AM40" s="21">
        <v>0</v>
      </c>
      <c r="AN40" s="21">
        <v>0</v>
      </c>
      <c r="AO40" s="21">
        <v>0</v>
      </c>
      <c r="AP40" s="21">
        <v>0</v>
      </c>
      <c r="AQ40" s="21">
        <v>0</v>
      </c>
      <c r="AR40" s="21">
        <v>0</v>
      </c>
      <c r="AS40" s="21">
        <v>0</v>
      </c>
      <c r="AT40" s="21">
        <v>68354.73</v>
      </c>
      <c r="AU40" s="21">
        <v>0</v>
      </c>
      <c r="AV40" s="21">
        <v>0</v>
      </c>
      <c r="AW40" s="21">
        <v>0</v>
      </c>
      <c r="AX40" s="21">
        <v>0</v>
      </c>
      <c r="AY40" s="21">
        <v>0</v>
      </c>
      <c r="AZ40" s="21">
        <v>0</v>
      </c>
      <c r="BA40" s="21">
        <v>0</v>
      </c>
      <c r="BB40" s="21">
        <v>0</v>
      </c>
      <c r="BC40" s="21">
        <v>0</v>
      </c>
      <c r="BD40" s="21">
        <v>0</v>
      </c>
      <c r="BE40" s="21">
        <v>0</v>
      </c>
      <c r="BF40" s="21">
        <v>0</v>
      </c>
      <c r="BG40" s="21">
        <v>0</v>
      </c>
      <c r="BH40" s="21">
        <v>0</v>
      </c>
      <c r="BI40" s="21">
        <v>0</v>
      </c>
      <c r="BJ40" s="21">
        <v>0</v>
      </c>
      <c r="BK40" s="21">
        <v>0</v>
      </c>
      <c r="BL40" s="21">
        <v>0</v>
      </c>
      <c r="BM40" s="21">
        <v>0</v>
      </c>
      <c r="BN40" s="21">
        <v>0</v>
      </c>
      <c r="BO40" s="21">
        <v>0</v>
      </c>
      <c r="BP40" s="21">
        <v>0</v>
      </c>
      <c r="BQ40" s="21">
        <v>0</v>
      </c>
      <c r="BR40" s="21">
        <v>0</v>
      </c>
      <c r="BS40" s="21">
        <v>0</v>
      </c>
      <c r="BT40" s="21">
        <v>0</v>
      </c>
      <c r="BU40" s="21">
        <v>0</v>
      </c>
      <c r="BV40" s="21">
        <v>0</v>
      </c>
      <c r="BW40" s="21">
        <v>0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0</v>
      </c>
      <c r="CI40" s="21">
        <v>0</v>
      </c>
      <c r="CJ40" s="22">
        <v>0</v>
      </c>
      <c r="CK40" s="21">
        <v>0</v>
      </c>
      <c r="CL40" s="21">
        <v>0</v>
      </c>
      <c r="CM40" s="22">
        <v>0</v>
      </c>
      <c r="CN40" s="21">
        <v>0</v>
      </c>
      <c r="CO40" s="21">
        <v>0</v>
      </c>
      <c r="CP40" s="22">
        <v>0</v>
      </c>
      <c r="CQ40" s="21">
        <v>0</v>
      </c>
      <c r="CR40" s="21">
        <v>0</v>
      </c>
      <c r="CS40" s="21">
        <v>0</v>
      </c>
      <c r="CT40" s="21">
        <v>0</v>
      </c>
      <c r="CU40" s="21">
        <v>0</v>
      </c>
      <c r="CV40" s="21">
        <v>0</v>
      </c>
      <c r="CW40" s="21">
        <v>0</v>
      </c>
      <c r="CX40" s="21">
        <v>0</v>
      </c>
      <c r="CY40" s="21">
        <v>0</v>
      </c>
      <c r="CZ40" s="21">
        <v>0</v>
      </c>
      <c r="DA40" s="21">
        <v>0</v>
      </c>
      <c r="DB40" s="21">
        <v>0</v>
      </c>
      <c r="DC40" s="22">
        <v>0</v>
      </c>
      <c r="DD40" s="21">
        <v>0</v>
      </c>
      <c r="DE40" s="21">
        <v>0</v>
      </c>
      <c r="DF40" s="22">
        <v>0</v>
      </c>
      <c r="DG40" s="21">
        <v>0</v>
      </c>
      <c r="DH40" s="21">
        <v>0</v>
      </c>
      <c r="DI40" s="22">
        <v>0</v>
      </c>
      <c r="DJ40" s="21">
        <v>0</v>
      </c>
      <c r="DK40" s="21">
        <v>0</v>
      </c>
      <c r="DL40" s="21">
        <v>0</v>
      </c>
      <c r="DM40" s="21">
        <v>68354.73</v>
      </c>
    </row>
    <row r="41" spans="1:117" ht="12.75" customHeight="1" x14ac:dyDescent="0.3">
      <c r="A41" s="64" t="s">
        <v>214</v>
      </c>
      <c r="B41" s="20">
        <v>1048</v>
      </c>
      <c r="C41" s="65" t="s">
        <v>147</v>
      </c>
      <c r="D41" s="22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0</v>
      </c>
      <c r="BN41" s="21">
        <v>0</v>
      </c>
      <c r="BO41" s="21">
        <v>0</v>
      </c>
      <c r="BP41" s="21">
        <v>0</v>
      </c>
      <c r="BQ41" s="21">
        <v>0</v>
      </c>
      <c r="BR41" s="21">
        <v>0</v>
      </c>
      <c r="BS41" s="21">
        <v>0</v>
      </c>
      <c r="BT41" s="21">
        <v>0</v>
      </c>
      <c r="BU41" s="21">
        <v>0</v>
      </c>
      <c r="BV41" s="21">
        <v>0</v>
      </c>
      <c r="BW41" s="21">
        <v>0</v>
      </c>
      <c r="BX41" s="21">
        <v>0</v>
      </c>
      <c r="BY41" s="21">
        <v>0</v>
      </c>
      <c r="BZ41" s="21">
        <v>0</v>
      </c>
      <c r="CA41" s="21">
        <v>0</v>
      </c>
      <c r="CB41" s="21">
        <v>0</v>
      </c>
      <c r="CC41" s="21">
        <v>0</v>
      </c>
      <c r="CD41" s="21">
        <v>0</v>
      </c>
      <c r="CE41" s="21">
        <v>0</v>
      </c>
      <c r="CF41" s="21">
        <v>0</v>
      </c>
      <c r="CG41" s="21">
        <v>0</v>
      </c>
      <c r="CH41" s="21">
        <v>0</v>
      </c>
      <c r="CI41" s="21">
        <v>0</v>
      </c>
      <c r="CJ41" s="22">
        <v>0</v>
      </c>
      <c r="CK41" s="21">
        <v>0</v>
      </c>
      <c r="CL41" s="21">
        <v>0</v>
      </c>
      <c r="CM41" s="22">
        <v>0</v>
      </c>
      <c r="CN41" s="21">
        <v>0</v>
      </c>
      <c r="CO41" s="21">
        <v>0</v>
      </c>
      <c r="CP41" s="22">
        <v>0</v>
      </c>
      <c r="CQ41" s="21">
        <v>0</v>
      </c>
      <c r="CR41" s="21">
        <v>0</v>
      </c>
      <c r="CS41" s="21">
        <v>0</v>
      </c>
      <c r="CT41" s="21">
        <v>0</v>
      </c>
      <c r="CU41" s="21">
        <v>0</v>
      </c>
      <c r="CV41" s="21">
        <v>0</v>
      </c>
      <c r="CW41" s="21">
        <v>0</v>
      </c>
      <c r="CX41" s="21">
        <v>0</v>
      </c>
      <c r="CY41" s="21">
        <v>0</v>
      </c>
      <c r="CZ41" s="21">
        <v>0</v>
      </c>
      <c r="DA41" s="21">
        <v>0</v>
      </c>
      <c r="DB41" s="21">
        <v>0</v>
      </c>
      <c r="DC41" s="22">
        <v>0</v>
      </c>
      <c r="DD41" s="21">
        <v>0</v>
      </c>
      <c r="DE41" s="21">
        <v>0</v>
      </c>
      <c r="DF41" s="22">
        <v>0</v>
      </c>
      <c r="DG41" s="21">
        <v>0</v>
      </c>
      <c r="DH41" s="21">
        <v>0</v>
      </c>
      <c r="DI41" s="22">
        <v>0</v>
      </c>
      <c r="DJ41" s="21">
        <v>0</v>
      </c>
      <c r="DK41" s="21">
        <v>0</v>
      </c>
      <c r="DL41" s="21">
        <v>0</v>
      </c>
      <c r="DM41" s="21">
        <v>0</v>
      </c>
    </row>
    <row r="42" spans="1:117" ht="14.1" customHeight="1" x14ac:dyDescent="0.3">
      <c r="A42" s="64" t="s">
        <v>216</v>
      </c>
      <c r="B42" s="20">
        <v>1049</v>
      </c>
      <c r="C42" s="65" t="s">
        <v>147</v>
      </c>
      <c r="D42" s="22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83675411.960000008</v>
      </c>
      <c r="U42" s="21">
        <v>29730015.18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1570380.1900000002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W42" s="21">
        <v>0</v>
      </c>
      <c r="BX42" s="21">
        <v>0</v>
      </c>
      <c r="BY42" s="21">
        <v>0</v>
      </c>
      <c r="BZ42" s="21">
        <v>0</v>
      </c>
      <c r="CA42" s="21">
        <v>0</v>
      </c>
      <c r="CB42" s="21">
        <v>0</v>
      </c>
      <c r="CC42" s="21">
        <v>0</v>
      </c>
      <c r="CD42" s="21">
        <v>0</v>
      </c>
      <c r="CE42" s="21">
        <v>0</v>
      </c>
      <c r="CF42" s="21">
        <v>0</v>
      </c>
      <c r="CG42" s="21">
        <v>0</v>
      </c>
      <c r="CH42" s="21">
        <v>0</v>
      </c>
      <c r="CI42" s="21">
        <v>0</v>
      </c>
      <c r="CJ42" s="22">
        <v>0</v>
      </c>
      <c r="CK42" s="21">
        <v>0</v>
      </c>
      <c r="CL42" s="21">
        <v>0</v>
      </c>
      <c r="CM42" s="22">
        <v>0</v>
      </c>
      <c r="CN42" s="21">
        <v>0</v>
      </c>
      <c r="CO42" s="21">
        <v>0</v>
      </c>
      <c r="CP42" s="22">
        <v>0</v>
      </c>
      <c r="CQ42" s="21">
        <v>0</v>
      </c>
      <c r="CR42" s="21">
        <v>0</v>
      </c>
      <c r="CS42" s="21">
        <v>0</v>
      </c>
      <c r="CT42" s="21">
        <v>0</v>
      </c>
      <c r="CU42" s="21">
        <v>0</v>
      </c>
      <c r="CV42" s="21">
        <v>0</v>
      </c>
      <c r="CW42" s="21">
        <v>0</v>
      </c>
      <c r="CX42" s="21">
        <v>0</v>
      </c>
      <c r="CY42" s="21">
        <v>0</v>
      </c>
      <c r="CZ42" s="21">
        <v>0</v>
      </c>
      <c r="DA42" s="21">
        <v>0</v>
      </c>
      <c r="DB42" s="21">
        <v>0</v>
      </c>
      <c r="DC42" s="22">
        <v>0</v>
      </c>
      <c r="DD42" s="21">
        <v>0</v>
      </c>
      <c r="DE42" s="21">
        <v>0</v>
      </c>
      <c r="DF42" s="22">
        <v>0</v>
      </c>
      <c r="DG42" s="21">
        <v>0</v>
      </c>
      <c r="DH42" s="21">
        <v>0</v>
      </c>
      <c r="DI42" s="22">
        <v>0</v>
      </c>
      <c r="DJ42" s="21">
        <v>0</v>
      </c>
      <c r="DK42" s="21">
        <v>0</v>
      </c>
      <c r="DL42" s="21">
        <v>0</v>
      </c>
      <c r="DM42" s="21">
        <v>114975807.33000001</v>
      </c>
    </row>
    <row r="43" spans="1:117" ht="12.75" customHeight="1" x14ac:dyDescent="0.3">
      <c r="A43" s="64" t="s">
        <v>218</v>
      </c>
      <c r="B43" s="20">
        <v>1051</v>
      </c>
      <c r="C43" s="65" t="s">
        <v>147</v>
      </c>
      <c r="D43" s="22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21">
        <v>0</v>
      </c>
      <c r="BR43" s="21">
        <v>0</v>
      </c>
      <c r="BS43" s="21">
        <v>0</v>
      </c>
      <c r="BT43" s="21">
        <v>0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0</v>
      </c>
      <c r="CA43" s="21">
        <v>0</v>
      </c>
      <c r="CB43" s="21">
        <v>0</v>
      </c>
      <c r="CC43" s="21">
        <v>0</v>
      </c>
      <c r="CD43" s="21">
        <v>0</v>
      </c>
      <c r="CE43" s="21">
        <v>0</v>
      </c>
      <c r="CF43" s="21">
        <v>0</v>
      </c>
      <c r="CG43" s="21">
        <v>0</v>
      </c>
      <c r="CH43" s="21">
        <v>0</v>
      </c>
      <c r="CI43" s="21">
        <v>0</v>
      </c>
      <c r="CJ43" s="22">
        <v>0</v>
      </c>
      <c r="CK43" s="21">
        <v>0</v>
      </c>
      <c r="CL43" s="21">
        <v>0</v>
      </c>
      <c r="CM43" s="22">
        <v>0</v>
      </c>
      <c r="CN43" s="21">
        <v>0</v>
      </c>
      <c r="CO43" s="21">
        <v>0</v>
      </c>
      <c r="CP43" s="22">
        <v>0</v>
      </c>
      <c r="CQ43" s="21">
        <v>0</v>
      </c>
      <c r="CR43" s="21">
        <v>0</v>
      </c>
      <c r="CS43" s="21">
        <v>0</v>
      </c>
      <c r="CT43" s="21">
        <v>0</v>
      </c>
      <c r="CU43" s="21">
        <v>0</v>
      </c>
      <c r="CV43" s="21">
        <v>0</v>
      </c>
      <c r="CW43" s="21">
        <v>0</v>
      </c>
      <c r="CX43" s="21">
        <v>0</v>
      </c>
      <c r="CY43" s="21">
        <v>0</v>
      </c>
      <c r="CZ43" s="21">
        <v>0</v>
      </c>
      <c r="DA43" s="21">
        <v>0</v>
      </c>
      <c r="DB43" s="21">
        <v>0</v>
      </c>
      <c r="DC43" s="22">
        <v>0</v>
      </c>
      <c r="DD43" s="21">
        <v>0</v>
      </c>
      <c r="DE43" s="21">
        <v>0</v>
      </c>
      <c r="DF43" s="22">
        <v>0</v>
      </c>
      <c r="DG43" s="21">
        <v>0</v>
      </c>
      <c r="DH43" s="21">
        <v>0</v>
      </c>
      <c r="DI43" s="22">
        <v>0</v>
      </c>
      <c r="DJ43" s="21">
        <v>0</v>
      </c>
      <c r="DK43" s="21">
        <v>0</v>
      </c>
      <c r="DL43" s="21">
        <v>0</v>
      </c>
      <c r="DM43" s="21">
        <v>0</v>
      </c>
    </row>
    <row r="44" spans="1:117" ht="12.75" customHeight="1" x14ac:dyDescent="0.3">
      <c r="A44" s="64" t="s">
        <v>220</v>
      </c>
      <c r="B44" s="20">
        <v>1052</v>
      </c>
      <c r="C44" s="65" t="s">
        <v>147</v>
      </c>
      <c r="D44" s="22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21">
        <v>0</v>
      </c>
      <c r="AJ44" s="21">
        <v>937298.25</v>
      </c>
      <c r="AK44" s="21">
        <v>0</v>
      </c>
      <c r="AL44" s="21">
        <v>0</v>
      </c>
      <c r="AM44" s="21">
        <v>0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0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</v>
      </c>
      <c r="BO44" s="21">
        <v>0</v>
      </c>
      <c r="BP44" s="21">
        <v>0</v>
      </c>
      <c r="BQ44" s="21">
        <v>0</v>
      </c>
      <c r="BR44" s="21">
        <v>0</v>
      </c>
      <c r="BS44" s="21">
        <v>0</v>
      </c>
      <c r="BT44" s="21">
        <v>0</v>
      </c>
      <c r="BU44" s="21">
        <v>0</v>
      </c>
      <c r="BV44" s="21">
        <v>0</v>
      </c>
      <c r="BW44" s="21">
        <v>0</v>
      </c>
      <c r="BX44" s="21">
        <v>0</v>
      </c>
      <c r="BY44" s="21">
        <v>0</v>
      </c>
      <c r="BZ44" s="21">
        <v>0</v>
      </c>
      <c r="CA44" s="21">
        <v>0</v>
      </c>
      <c r="CB44" s="21">
        <v>0</v>
      </c>
      <c r="CC44" s="21">
        <v>0</v>
      </c>
      <c r="CD44" s="21">
        <v>0</v>
      </c>
      <c r="CE44" s="21">
        <v>0</v>
      </c>
      <c r="CF44" s="21">
        <v>0</v>
      </c>
      <c r="CG44" s="21">
        <v>0</v>
      </c>
      <c r="CH44" s="21">
        <v>0</v>
      </c>
      <c r="CI44" s="21">
        <v>0</v>
      </c>
      <c r="CJ44" s="22">
        <v>0</v>
      </c>
      <c r="CK44" s="21">
        <v>0</v>
      </c>
      <c r="CL44" s="21">
        <v>0</v>
      </c>
      <c r="CM44" s="22">
        <v>0</v>
      </c>
      <c r="CN44" s="21">
        <v>0</v>
      </c>
      <c r="CO44" s="21">
        <v>0</v>
      </c>
      <c r="CP44" s="22">
        <v>0</v>
      </c>
      <c r="CQ44" s="21">
        <v>0</v>
      </c>
      <c r="CR44" s="21">
        <v>0</v>
      </c>
      <c r="CS44" s="21">
        <v>0</v>
      </c>
      <c r="CT44" s="21">
        <v>0</v>
      </c>
      <c r="CU44" s="21">
        <v>0</v>
      </c>
      <c r="CV44" s="21">
        <v>0</v>
      </c>
      <c r="CW44" s="21">
        <v>0</v>
      </c>
      <c r="CX44" s="21">
        <v>0</v>
      </c>
      <c r="CY44" s="21">
        <v>0</v>
      </c>
      <c r="CZ44" s="21">
        <v>0</v>
      </c>
      <c r="DA44" s="21">
        <v>0</v>
      </c>
      <c r="DB44" s="21">
        <v>0</v>
      </c>
      <c r="DC44" s="22">
        <v>0</v>
      </c>
      <c r="DD44" s="21">
        <v>0</v>
      </c>
      <c r="DE44" s="21">
        <v>0</v>
      </c>
      <c r="DF44" s="22">
        <v>0</v>
      </c>
      <c r="DG44" s="21">
        <v>0</v>
      </c>
      <c r="DH44" s="21">
        <v>0</v>
      </c>
      <c r="DI44" s="22">
        <v>0</v>
      </c>
      <c r="DJ44" s="21">
        <v>0</v>
      </c>
      <c r="DK44" s="21">
        <v>0</v>
      </c>
      <c r="DL44" s="21">
        <v>0</v>
      </c>
      <c r="DM44" s="21">
        <v>937298.25</v>
      </c>
    </row>
    <row r="45" spans="1:117" ht="12.75" customHeight="1" x14ac:dyDescent="0.3">
      <c r="A45" s="64" t="s">
        <v>222</v>
      </c>
      <c r="B45" s="20">
        <v>1053</v>
      </c>
      <c r="C45" s="65" t="s">
        <v>147</v>
      </c>
      <c r="D45" s="22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21">
        <v>0</v>
      </c>
      <c r="T45" s="21">
        <v>667518678.97000206</v>
      </c>
      <c r="U45" s="21">
        <v>4457316.6700010002</v>
      </c>
      <c r="V45" s="21">
        <v>0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0</v>
      </c>
      <c r="BC45" s="21">
        <v>0</v>
      </c>
      <c r="BD45" s="21">
        <v>0</v>
      </c>
      <c r="BE45" s="21">
        <v>0</v>
      </c>
      <c r="BF45" s="21">
        <v>0</v>
      </c>
      <c r="BG45" s="21">
        <v>0</v>
      </c>
      <c r="BH45" s="21">
        <v>0</v>
      </c>
      <c r="BI45" s="21">
        <v>0</v>
      </c>
      <c r="BJ45" s="21">
        <v>0</v>
      </c>
      <c r="BK45" s="21">
        <v>0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2">
        <v>0</v>
      </c>
      <c r="CK45" s="21">
        <v>0</v>
      </c>
      <c r="CL45" s="21">
        <v>0</v>
      </c>
      <c r="CM45" s="22">
        <v>0</v>
      </c>
      <c r="CN45" s="21">
        <v>0</v>
      </c>
      <c r="CO45" s="21">
        <v>0</v>
      </c>
      <c r="CP45" s="22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2">
        <v>0</v>
      </c>
      <c r="DD45" s="21">
        <v>0</v>
      </c>
      <c r="DE45" s="21">
        <v>0</v>
      </c>
      <c r="DF45" s="22">
        <v>0</v>
      </c>
      <c r="DG45" s="21">
        <v>0</v>
      </c>
      <c r="DH45" s="21">
        <v>0</v>
      </c>
      <c r="DI45" s="22">
        <v>0</v>
      </c>
      <c r="DJ45" s="21">
        <v>0</v>
      </c>
      <c r="DK45" s="21">
        <v>0</v>
      </c>
      <c r="DL45" s="21">
        <v>0</v>
      </c>
      <c r="DM45" s="21">
        <v>671975995.64000309</v>
      </c>
    </row>
    <row r="46" spans="1:117" ht="12.75" customHeight="1" x14ac:dyDescent="0.3">
      <c r="A46" s="64" t="s">
        <v>224</v>
      </c>
      <c r="B46" s="20">
        <v>1055</v>
      </c>
      <c r="C46" s="65" t="s">
        <v>147</v>
      </c>
      <c r="D46" s="22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2">
        <v>0</v>
      </c>
      <c r="CK46" s="21">
        <v>0</v>
      </c>
      <c r="CL46" s="21">
        <v>0</v>
      </c>
      <c r="CM46" s="22">
        <v>0</v>
      </c>
      <c r="CN46" s="21">
        <v>0</v>
      </c>
      <c r="CO46" s="21">
        <v>0</v>
      </c>
      <c r="CP46" s="22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2">
        <v>0</v>
      </c>
      <c r="DD46" s="21">
        <v>0</v>
      </c>
      <c r="DE46" s="21">
        <v>0</v>
      </c>
      <c r="DF46" s="22">
        <v>0</v>
      </c>
      <c r="DG46" s="21">
        <v>0</v>
      </c>
      <c r="DH46" s="21">
        <v>0</v>
      </c>
      <c r="DI46" s="22">
        <v>0</v>
      </c>
      <c r="DJ46" s="21">
        <v>0</v>
      </c>
      <c r="DK46" s="21">
        <v>0</v>
      </c>
      <c r="DL46" s="21">
        <v>0</v>
      </c>
      <c r="DM46" s="21">
        <v>0</v>
      </c>
    </row>
    <row r="47" spans="1:117" ht="12.75" customHeight="1" x14ac:dyDescent="0.3">
      <c r="A47" s="64" t="s">
        <v>226</v>
      </c>
      <c r="B47" s="20">
        <v>1056</v>
      </c>
      <c r="C47" s="65" t="s">
        <v>147</v>
      </c>
      <c r="D47" s="22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1">
        <v>0</v>
      </c>
      <c r="BW47" s="21">
        <v>0</v>
      </c>
      <c r="BX47" s="21">
        <v>0</v>
      </c>
      <c r="BY47" s="21">
        <v>0</v>
      </c>
      <c r="BZ47" s="21">
        <v>0</v>
      </c>
      <c r="CA47" s="21">
        <v>0</v>
      </c>
      <c r="CB47" s="21">
        <v>0</v>
      </c>
      <c r="CC47" s="21">
        <v>0</v>
      </c>
      <c r="CD47" s="21">
        <v>0</v>
      </c>
      <c r="CE47" s="21">
        <v>0</v>
      </c>
      <c r="CF47" s="21">
        <v>0</v>
      </c>
      <c r="CG47" s="21">
        <v>0</v>
      </c>
      <c r="CH47" s="21">
        <v>0</v>
      </c>
      <c r="CI47" s="21">
        <v>0</v>
      </c>
      <c r="CJ47" s="22">
        <v>0</v>
      </c>
      <c r="CK47" s="21">
        <v>0</v>
      </c>
      <c r="CL47" s="21">
        <v>0</v>
      </c>
      <c r="CM47" s="22">
        <v>0</v>
      </c>
      <c r="CN47" s="21">
        <v>0</v>
      </c>
      <c r="CO47" s="21">
        <v>0</v>
      </c>
      <c r="CP47" s="22">
        <v>0</v>
      </c>
      <c r="CQ47" s="21">
        <v>0</v>
      </c>
      <c r="CR47" s="21">
        <v>0</v>
      </c>
      <c r="CS47" s="21">
        <v>0</v>
      </c>
      <c r="CT47" s="21">
        <v>0</v>
      </c>
      <c r="CU47" s="21">
        <v>0</v>
      </c>
      <c r="CV47" s="21">
        <v>0</v>
      </c>
      <c r="CW47" s="21">
        <v>0</v>
      </c>
      <c r="CX47" s="21">
        <v>0</v>
      </c>
      <c r="CY47" s="21">
        <v>0</v>
      </c>
      <c r="CZ47" s="21">
        <v>0</v>
      </c>
      <c r="DA47" s="21">
        <v>0</v>
      </c>
      <c r="DB47" s="21">
        <v>0</v>
      </c>
      <c r="DC47" s="22">
        <v>0</v>
      </c>
      <c r="DD47" s="21">
        <v>0</v>
      </c>
      <c r="DE47" s="21">
        <v>0</v>
      </c>
      <c r="DF47" s="22">
        <v>0</v>
      </c>
      <c r="DG47" s="21">
        <v>0</v>
      </c>
      <c r="DH47" s="21">
        <v>0</v>
      </c>
      <c r="DI47" s="22">
        <v>0</v>
      </c>
      <c r="DJ47" s="21">
        <v>0</v>
      </c>
      <c r="DK47" s="21">
        <v>0</v>
      </c>
      <c r="DL47" s="21">
        <v>0</v>
      </c>
      <c r="DM47" s="21">
        <v>0</v>
      </c>
    </row>
    <row r="48" spans="1:117" ht="12.75" customHeight="1" x14ac:dyDescent="0.3">
      <c r="A48" s="64" t="s">
        <v>228</v>
      </c>
      <c r="B48" s="20">
        <v>1057</v>
      </c>
      <c r="C48" s="65" t="s">
        <v>147</v>
      </c>
      <c r="D48" s="22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0</v>
      </c>
      <c r="BI48" s="21">
        <v>0</v>
      </c>
      <c r="BJ48" s="21">
        <v>0</v>
      </c>
      <c r="BK48" s="21">
        <v>0</v>
      </c>
      <c r="BL48" s="21">
        <v>0</v>
      </c>
      <c r="BM48" s="21">
        <v>0</v>
      </c>
      <c r="BN48" s="21">
        <v>0</v>
      </c>
      <c r="BO48" s="21">
        <v>0</v>
      </c>
      <c r="BP48" s="21">
        <v>0</v>
      </c>
      <c r="BQ48" s="21">
        <v>0</v>
      </c>
      <c r="BR48" s="21">
        <v>0</v>
      </c>
      <c r="BS48" s="21">
        <v>0</v>
      </c>
      <c r="BT48" s="21">
        <v>0</v>
      </c>
      <c r="BU48" s="21">
        <v>0</v>
      </c>
      <c r="BV48" s="21">
        <v>0</v>
      </c>
      <c r="BW48" s="21">
        <v>0</v>
      </c>
      <c r="BX48" s="21">
        <v>0</v>
      </c>
      <c r="BY48" s="21">
        <v>0</v>
      </c>
      <c r="BZ48" s="21">
        <v>0</v>
      </c>
      <c r="CA48" s="21">
        <v>0</v>
      </c>
      <c r="CB48" s="21">
        <v>0</v>
      </c>
      <c r="CC48" s="21">
        <v>0</v>
      </c>
      <c r="CD48" s="21">
        <v>0</v>
      </c>
      <c r="CE48" s="21">
        <v>0</v>
      </c>
      <c r="CF48" s="21">
        <v>0</v>
      </c>
      <c r="CG48" s="21">
        <v>0</v>
      </c>
      <c r="CH48" s="21">
        <v>0</v>
      </c>
      <c r="CI48" s="21">
        <v>0</v>
      </c>
      <c r="CJ48" s="22">
        <v>0</v>
      </c>
      <c r="CK48" s="21">
        <v>0</v>
      </c>
      <c r="CL48" s="21">
        <v>0</v>
      </c>
      <c r="CM48" s="22">
        <v>0</v>
      </c>
      <c r="CN48" s="21">
        <v>0</v>
      </c>
      <c r="CO48" s="21">
        <v>0</v>
      </c>
      <c r="CP48" s="22">
        <v>0</v>
      </c>
      <c r="CQ48" s="21">
        <v>0</v>
      </c>
      <c r="CR48" s="21">
        <v>0</v>
      </c>
      <c r="CS48" s="21">
        <v>0</v>
      </c>
      <c r="CT48" s="21">
        <v>0</v>
      </c>
      <c r="CU48" s="21">
        <v>0</v>
      </c>
      <c r="CV48" s="21">
        <v>0</v>
      </c>
      <c r="CW48" s="21">
        <v>0</v>
      </c>
      <c r="CX48" s="21">
        <v>0</v>
      </c>
      <c r="CY48" s="21">
        <v>0</v>
      </c>
      <c r="CZ48" s="21">
        <v>0</v>
      </c>
      <c r="DA48" s="21">
        <v>0</v>
      </c>
      <c r="DB48" s="21">
        <v>0</v>
      </c>
      <c r="DC48" s="22">
        <v>0</v>
      </c>
      <c r="DD48" s="21">
        <v>0</v>
      </c>
      <c r="DE48" s="21">
        <v>0</v>
      </c>
      <c r="DF48" s="22">
        <v>0</v>
      </c>
      <c r="DG48" s="21">
        <v>0</v>
      </c>
      <c r="DH48" s="21">
        <v>0</v>
      </c>
      <c r="DI48" s="22">
        <v>0</v>
      </c>
      <c r="DJ48" s="21">
        <v>0</v>
      </c>
      <c r="DK48" s="21">
        <v>0</v>
      </c>
      <c r="DL48" s="21">
        <v>0</v>
      </c>
      <c r="DM48" s="21">
        <v>0</v>
      </c>
    </row>
    <row r="49" spans="1:117" ht="12.75" customHeight="1" x14ac:dyDescent="0.3">
      <c r="A49" s="64" t="s">
        <v>230</v>
      </c>
      <c r="B49" s="20">
        <v>1058</v>
      </c>
      <c r="C49" s="65" t="s">
        <v>147</v>
      </c>
      <c r="D49" s="22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1">
        <v>1663853</v>
      </c>
      <c r="AK49" s="21">
        <v>0</v>
      </c>
      <c r="AL49" s="21">
        <v>0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0</v>
      </c>
      <c r="AS49" s="21">
        <v>0</v>
      </c>
      <c r="AT49" s="21">
        <v>0</v>
      </c>
      <c r="AU49" s="21">
        <v>0</v>
      </c>
      <c r="AV49" s="21">
        <v>0</v>
      </c>
      <c r="AW49" s="21">
        <v>0</v>
      </c>
      <c r="AX49" s="21">
        <v>0</v>
      </c>
      <c r="AY49" s="21">
        <v>0</v>
      </c>
      <c r="AZ49" s="21">
        <v>0</v>
      </c>
      <c r="BA49" s="21">
        <v>0</v>
      </c>
      <c r="BB49" s="21">
        <v>0</v>
      </c>
      <c r="BC49" s="21">
        <v>0</v>
      </c>
      <c r="BD49" s="21">
        <v>0</v>
      </c>
      <c r="BE49" s="21">
        <v>0</v>
      </c>
      <c r="BF49" s="21">
        <v>0</v>
      </c>
      <c r="BG49" s="21">
        <v>0</v>
      </c>
      <c r="BH49" s="21">
        <v>0</v>
      </c>
      <c r="BI49" s="21">
        <v>0</v>
      </c>
      <c r="BJ49" s="21">
        <v>0</v>
      </c>
      <c r="BK49" s="21">
        <v>0</v>
      </c>
      <c r="BL49" s="21">
        <v>0</v>
      </c>
      <c r="BM49" s="21">
        <v>0</v>
      </c>
      <c r="BN49" s="21">
        <v>0</v>
      </c>
      <c r="BO49" s="21">
        <v>0</v>
      </c>
      <c r="BP49" s="21">
        <v>0</v>
      </c>
      <c r="BQ49" s="21">
        <v>0</v>
      </c>
      <c r="BR49" s="21">
        <v>0</v>
      </c>
      <c r="BS49" s="21">
        <v>0</v>
      </c>
      <c r="BT49" s="21">
        <v>0</v>
      </c>
      <c r="BU49" s="21">
        <v>0</v>
      </c>
      <c r="BV49" s="21">
        <v>0</v>
      </c>
      <c r="BW49" s="21">
        <v>0</v>
      </c>
      <c r="BX49" s="21">
        <v>0</v>
      </c>
      <c r="BY49" s="21">
        <v>0</v>
      </c>
      <c r="BZ49" s="21">
        <v>0</v>
      </c>
      <c r="CA49" s="21">
        <v>0</v>
      </c>
      <c r="CB49" s="21">
        <v>0</v>
      </c>
      <c r="CC49" s="21">
        <v>0</v>
      </c>
      <c r="CD49" s="21">
        <v>0</v>
      </c>
      <c r="CE49" s="21">
        <v>0</v>
      </c>
      <c r="CF49" s="21">
        <v>0</v>
      </c>
      <c r="CG49" s="21">
        <v>0</v>
      </c>
      <c r="CH49" s="21">
        <v>0</v>
      </c>
      <c r="CI49" s="21">
        <v>0</v>
      </c>
      <c r="CJ49" s="22">
        <v>0</v>
      </c>
      <c r="CK49" s="21">
        <v>0</v>
      </c>
      <c r="CL49" s="21">
        <v>0</v>
      </c>
      <c r="CM49" s="22">
        <v>0</v>
      </c>
      <c r="CN49" s="21">
        <v>0</v>
      </c>
      <c r="CO49" s="21">
        <v>0</v>
      </c>
      <c r="CP49" s="22">
        <v>0</v>
      </c>
      <c r="CQ49" s="21">
        <v>0</v>
      </c>
      <c r="CR49" s="21">
        <v>0</v>
      </c>
      <c r="CS49" s="21">
        <v>0</v>
      </c>
      <c r="CT49" s="21">
        <v>0</v>
      </c>
      <c r="CU49" s="21">
        <v>0</v>
      </c>
      <c r="CV49" s="21">
        <v>0</v>
      </c>
      <c r="CW49" s="21">
        <v>0</v>
      </c>
      <c r="CX49" s="21">
        <v>0</v>
      </c>
      <c r="CY49" s="21">
        <v>0</v>
      </c>
      <c r="CZ49" s="21">
        <v>0</v>
      </c>
      <c r="DA49" s="21">
        <v>0</v>
      </c>
      <c r="DB49" s="21">
        <v>0</v>
      </c>
      <c r="DC49" s="22">
        <v>0</v>
      </c>
      <c r="DD49" s="21">
        <v>0</v>
      </c>
      <c r="DE49" s="21">
        <v>0</v>
      </c>
      <c r="DF49" s="22">
        <v>0</v>
      </c>
      <c r="DG49" s="21">
        <v>0</v>
      </c>
      <c r="DH49" s="21">
        <v>0</v>
      </c>
      <c r="DI49" s="22">
        <v>0</v>
      </c>
      <c r="DJ49" s="21">
        <v>0</v>
      </c>
      <c r="DK49" s="21">
        <v>0</v>
      </c>
      <c r="DL49" s="21">
        <v>0</v>
      </c>
      <c r="DM49" s="21">
        <v>1663853</v>
      </c>
    </row>
    <row r="50" spans="1:117" ht="12.75" customHeight="1" x14ac:dyDescent="0.3">
      <c r="A50" s="64" t="s">
        <v>232</v>
      </c>
      <c r="B50" s="20">
        <v>1059</v>
      </c>
      <c r="C50" s="65" t="s">
        <v>147</v>
      </c>
      <c r="D50" s="22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1459534.9710794047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</v>
      </c>
      <c r="BI50" s="21">
        <v>0</v>
      </c>
      <c r="BJ50" s="21">
        <v>0</v>
      </c>
      <c r="BK50" s="21">
        <v>0</v>
      </c>
      <c r="BL50" s="21">
        <v>0</v>
      </c>
      <c r="BM50" s="21">
        <v>0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1">
        <v>0</v>
      </c>
      <c r="BW50" s="21">
        <v>0</v>
      </c>
      <c r="BX50" s="21">
        <v>0</v>
      </c>
      <c r="BY50" s="21">
        <v>0</v>
      </c>
      <c r="BZ50" s="21">
        <v>0</v>
      </c>
      <c r="CA50" s="21">
        <v>0</v>
      </c>
      <c r="CB50" s="21">
        <v>0</v>
      </c>
      <c r="CC50" s="21">
        <v>0</v>
      </c>
      <c r="CD50" s="21">
        <v>0</v>
      </c>
      <c r="CE50" s="21">
        <v>0</v>
      </c>
      <c r="CF50" s="21">
        <v>0</v>
      </c>
      <c r="CG50" s="21">
        <v>0</v>
      </c>
      <c r="CH50" s="21">
        <v>0</v>
      </c>
      <c r="CI50" s="21">
        <v>0</v>
      </c>
      <c r="CJ50" s="22">
        <v>0</v>
      </c>
      <c r="CK50" s="21">
        <v>0</v>
      </c>
      <c r="CL50" s="21">
        <v>0</v>
      </c>
      <c r="CM50" s="22">
        <v>0</v>
      </c>
      <c r="CN50" s="21">
        <v>0</v>
      </c>
      <c r="CO50" s="21">
        <v>0</v>
      </c>
      <c r="CP50" s="22">
        <v>0</v>
      </c>
      <c r="CQ50" s="21">
        <v>0</v>
      </c>
      <c r="CR50" s="21">
        <v>0</v>
      </c>
      <c r="CS50" s="21">
        <v>0</v>
      </c>
      <c r="CT50" s="21">
        <v>0</v>
      </c>
      <c r="CU50" s="21">
        <v>0</v>
      </c>
      <c r="CV50" s="21">
        <v>0</v>
      </c>
      <c r="CW50" s="21">
        <v>0</v>
      </c>
      <c r="CX50" s="21">
        <v>0</v>
      </c>
      <c r="CY50" s="21">
        <v>0</v>
      </c>
      <c r="CZ50" s="21">
        <v>0</v>
      </c>
      <c r="DA50" s="21">
        <v>0</v>
      </c>
      <c r="DB50" s="21">
        <v>0</v>
      </c>
      <c r="DC50" s="22">
        <v>0</v>
      </c>
      <c r="DD50" s="21">
        <v>0</v>
      </c>
      <c r="DE50" s="21">
        <v>0</v>
      </c>
      <c r="DF50" s="22">
        <v>0</v>
      </c>
      <c r="DG50" s="21">
        <v>0</v>
      </c>
      <c r="DH50" s="21">
        <v>0</v>
      </c>
      <c r="DI50" s="22">
        <v>0</v>
      </c>
      <c r="DJ50" s="21">
        <v>0</v>
      </c>
      <c r="DK50" s="21">
        <v>0</v>
      </c>
      <c r="DL50" s="21">
        <v>0</v>
      </c>
      <c r="DM50" s="21">
        <v>1459534.9710794047</v>
      </c>
    </row>
    <row r="51" spans="1:117" ht="12.75" customHeight="1" x14ac:dyDescent="0.3">
      <c r="A51" s="64" t="s">
        <v>234</v>
      </c>
      <c r="B51" s="20">
        <v>1060</v>
      </c>
      <c r="C51" s="65" t="s">
        <v>147</v>
      </c>
      <c r="D51" s="22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  <c r="AE51" s="21">
        <v>0</v>
      </c>
      <c r="AF51" s="21">
        <v>0</v>
      </c>
      <c r="AG51" s="21">
        <v>0</v>
      </c>
      <c r="AH51" s="21">
        <v>0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</v>
      </c>
      <c r="AW51" s="21">
        <v>0</v>
      </c>
      <c r="AX51" s="21">
        <v>0</v>
      </c>
      <c r="AY51" s="21">
        <v>0</v>
      </c>
      <c r="AZ51" s="21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0</v>
      </c>
      <c r="BG51" s="21">
        <v>0</v>
      </c>
      <c r="BH51" s="21">
        <v>0</v>
      </c>
      <c r="BI51" s="21">
        <v>0</v>
      </c>
      <c r="BJ51" s="21">
        <v>0</v>
      </c>
      <c r="BK51" s="21">
        <v>0</v>
      </c>
      <c r="BL51" s="21">
        <v>0</v>
      </c>
      <c r="BM51" s="21">
        <v>0</v>
      </c>
      <c r="BN51" s="21">
        <v>0</v>
      </c>
      <c r="BO51" s="21">
        <v>0</v>
      </c>
      <c r="BP51" s="21">
        <v>0</v>
      </c>
      <c r="BQ51" s="21">
        <v>0</v>
      </c>
      <c r="BR51" s="21">
        <v>0</v>
      </c>
      <c r="BS51" s="21">
        <v>0</v>
      </c>
      <c r="BT51" s="21">
        <v>0</v>
      </c>
      <c r="BU51" s="21">
        <v>0</v>
      </c>
      <c r="BV51" s="21">
        <v>0</v>
      </c>
      <c r="BW51" s="21">
        <v>0</v>
      </c>
      <c r="BX51" s="21">
        <v>0</v>
      </c>
      <c r="BY51" s="21">
        <v>0</v>
      </c>
      <c r="BZ51" s="21">
        <v>0</v>
      </c>
      <c r="CA51" s="21">
        <v>0</v>
      </c>
      <c r="CB51" s="21">
        <v>0</v>
      </c>
      <c r="CC51" s="21">
        <v>0</v>
      </c>
      <c r="CD51" s="21">
        <v>0</v>
      </c>
      <c r="CE51" s="21">
        <v>0</v>
      </c>
      <c r="CF51" s="21">
        <v>0</v>
      </c>
      <c r="CG51" s="21">
        <v>0</v>
      </c>
      <c r="CH51" s="21">
        <v>0</v>
      </c>
      <c r="CI51" s="21">
        <v>0</v>
      </c>
      <c r="CJ51" s="22">
        <v>0</v>
      </c>
      <c r="CK51" s="21">
        <v>0</v>
      </c>
      <c r="CL51" s="21">
        <v>0</v>
      </c>
      <c r="CM51" s="22">
        <v>0</v>
      </c>
      <c r="CN51" s="21">
        <v>0</v>
      </c>
      <c r="CO51" s="21">
        <v>0</v>
      </c>
      <c r="CP51" s="22">
        <v>0</v>
      </c>
      <c r="CQ51" s="21">
        <v>0</v>
      </c>
      <c r="CR51" s="21">
        <v>0</v>
      </c>
      <c r="CS51" s="21">
        <v>0</v>
      </c>
      <c r="CT51" s="21">
        <v>0</v>
      </c>
      <c r="CU51" s="21">
        <v>0</v>
      </c>
      <c r="CV51" s="21">
        <v>0</v>
      </c>
      <c r="CW51" s="21">
        <v>0</v>
      </c>
      <c r="CX51" s="21">
        <v>0</v>
      </c>
      <c r="CY51" s="21">
        <v>0</v>
      </c>
      <c r="CZ51" s="21">
        <v>0</v>
      </c>
      <c r="DA51" s="21">
        <v>0</v>
      </c>
      <c r="DB51" s="21">
        <v>0</v>
      </c>
      <c r="DC51" s="22">
        <v>0</v>
      </c>
      <c r="DD51" s="21">
        <v>0</v>
      </c>
      <c r="DE51" s="21">
        <v>0</v>
      </c>
      <c r="DF51" s="22">
        <v>0</v>
      </c>
      <c r="DG51" s="21">
        <v>0</v>
      </c>
      <c r="DH51" s="21">
        <v>0</v>
      </c>
      <c r="DI51" s="22">
        <v>0</v>
      </c>
      <c r="DJ51" s="21">
        <v>0</v>
      </c>
      <c r="DK51" s="21">
        <v>0</v>
      </c>
      <c r="DL51" s="21">
        <v>0</v>
      </c>
      <c r="DM51" s="21">
        <v>0</v>
      </c>
    </row>
    <row r="52" spans="1:117" ht="12.75" customHeight="1" x14ac:dyDescent="0.3">
      <c r="A52" s="64" t="s">
        <v>236</v>
      </c>
      <c r="B52" s="20">
        <v>1061</v>
      </c>
      <c r="C52" s="65" t="s">
        <v>147</v>
      </c>
      <c r="D52" s="22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2">
        <v>0</v>
      </c>
      <c r="CK52" s="21">
        <v>0</v>
      </c>
      <c r="CL52" s="21">
        <v>0</v>
      </c>
      <c r="CM52" s="22">
        <v>0</v>
      </c>
      <c r="CN52" s="21">
        <v>0</v>
      </c>
      <c r="CO52" s="21">
        <v>0</v>
      </c>
      <c r="CP52" s="22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2">
        <v>0</v>
      </c>
      <c r="DD52" s="21">
        <v>0</v>
      </c>
      <c r="DE52" s="21">
        <v>0</v>
      </c>
      <c r="DF52" s="22">
        <v>0</v>
      </c>
      <c r="DG52" s="21">
        <v>0</v>
      </c>
      <c r="DH52" s="21">
        <v>0</v>
      </c>
      <c r="DI52" s="22">
        <v>0</v>
      </c>
      <c r="DJ52" s="21">
        <v>0</v>
      </c>
      <c r="DK52" s="21">
        <v>0</v>
      </c>
      <c r="DL52" s="21">
        <v>0</v>
      </c>
      <c r="DM52" s="21">
        <v>0</v>
      </c>
    </row>
    <row r="53" spans="1:117" ht="12.75" customHeight="1" x14ac:dyDescent="0.3">
      <c r="A53" s="64" t="s">
        <v>238</v>
      </c>
      <c r="B53" s="20">
        <v>2001</v>
      </c>
      <c r="C53" s="65" t="s">
        <v>147</v>
      </c>
      <c r="D53" s="22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1">
        <v>0</v>
      </c>
      <c r="BW53" s="21">
        <v>0</v>
      </c>
      <c r="BX53" s="21">
        <v>0</v>
      </c>
      <c r="BY53" s="21">
        <v>0</v>
      </c>
      <c r="BZ53" s="21">
        <v>0</v>
      </c>
      <c r="CA53" s="21">
        <v>0</v>
      </c>
      <c r="CB53" s="21">
        <v>0</v>
      </c>
      <c r="CC53" s="21">
        <v>0</v>
      </c>
      <c r="CD53" s="21">
        <v>0</v>
      </c>
      <c r="CE53" s="21">
        <v>0</v>
      </c>
      <c r="CF53" s="21">
        <v>0</v>
      </c>
      <c r="CG53" s="21">
        <v>0</v>
      </c>
      <c r="CH53" s="21">
        <v>0</v>
      </c>
      <c r="CI53" s="21">
        <v>0</v>
      </c>
      <c r="CJ53" s="22">
        <v>0</v>
      </c>
      <c r="CK53" s="21">
        <v>0</v>
      </c>
      <c r="CL53" s="21">
        <v>0</v>
      </c>
      <c r="CM53" s="22">
        <v>0</v>
      </c>
      <c r="CN53" s="21">
        <v>0</v>
      </c>
      <c r="CO53" s="21">
        <v>0</v>
      </c>
      <c r="CP53" s="22">
        <v>0</v>
      </c>
      <c r="CQ53" s="21">
        <v>0</v>
      </c>
      <c r="CR53" s="21">
        <v>0</v>
      </c>
      <c r="CS53" s="21">
        <v>0</v>
      </c>
      <c r="CT53" s="21">
        <v>0</v>
      </c>
      <c r="CU53" s="21">
        <v>0</v>
      </c>
      <c r="CV53" s="21">
        <v>0</v>
      </c>
      <c r="CW53" s="21">
        <v>0</v>
      </c>
      <c r="CX53" s="21">
        <v>0</v>
      </c>
      <c r="CY53" s="21">
        <v>0</v>
      </c>
      <c r="CZ53" s="21">
        <v>0</v>
      </c>
      <c r="DA53" s="21">
        <v>0</v>
      </c>
      <c r="DB53" s="21">
        <v>0</v>
      </c>
      <c r="DC53" s="22">
        <v>0</v>
      </c>
      <c r="DD53" s="21">
        <v>0</v>
      </c>
      <c r="DE53" s="21">
        <v>0</v>
      </c>
      <c r="DF53" s="22">
        <v>0</v>
      </c>
      <c r="DG53" s="21">
        <v>0</v>
      </c>
      <c r="DH53" s="21">
        <v>0</v>
      </c>
      <c r="DI53" s="22">
        <v>0</v>
      </c>
      <c r="DJ53" s="21">
        <v>0</v>
      </c>
      <c r="DK53" s="21">
        <v>0</v>
      </c>
      <c r="DL53" s="21">
        <v>0</v>
      </c>
      <c r="DM53" s="21">
        <v>0</v>
      </c>
    </row>
    <row r="54" spans="1:117" ht="12.75" customHeight="1" x14ac:dyDescent="0.3">
      <c r="A54" s="64" t="s">
        <v>240</v>
      </c>
      <c r="B54" s="20">
        <v>2002</v>
      </c>
      <c r="C54" s="65" t="s">
        <v>241</v>
      </c>
      <c r="D54" s="22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21">
        <v>0</v>
      </c>
      <c r="AJ54" s="21">
        <v>0</v>
      </c>
      <c r="AK54" s="21">
        <v>0</v>
      </c>
      <c r="AL54" s="21">
        <v>0</v>
      </c>
      <c r="AM54" s="21">
        <v>0</v>
      </c>
      <c r="AN54" s="21">
        <v>0</v>
      </c>
      <c r="AO54" s="21">
        <v>0</v>
      </c>
      <c r="AP54" s="21">
        <v>0</v>
      </c>
      <c r="AQ54" s="21">
        <v>0</v>
      </c>
      <c r="AR54" s="21">
        <v>0</v>
      </c>
      <c r="AS54" s="21">
        <v>0</v>
      </c>
      <c r="AT54" s="21">
        <v>0</v>
      </c>
      <c r="AU54" s="21">
        <v>0</v>
      </c>
      <c r="AV54" s="21">
        <v>0</v>
      </c>
      <c r="AW54" s="21">
        <v>0</v>
      </c>
      <c r="AX54" s="21">
        <v>0</v>
      </c>
      <c r="AY54" s="21">
        <v>0</v>
      </c>
      <c r="AZ54" s="21">
        <v>0</v>
      </c>
      <c r="BA54" s="21">
        <v>0</v>
      </c>
      <c r="BB54" s="21">
        <v>0</v>
      </c>
      <c r="BC54" s="21">
        <v>0</v>
      </c>
      <c r="BD54" s="21">
        <v>0</v>
      </c>
      <c r="BE54" s="21">
        <v>0</v>
      </c>
      <c r="BF54" s="21">
        <v>0</v>
      </c>
      <c r="BG54" s="21">
        <v>0</v>
      </c>
      <c r="BH54" s="21">
        <v>0</v>
      </c>
      <c r="BI54" s="21">
        <v>0</v>
      </c>
      <c r="BJ54" s="21">
        <v>0</v>
      </c>
      <c r="BK54" s="21">
        <v>0</v>
      </c>
      <c r="BL54" s="21">
        <v>0</v>
      </c>
      <c r="BM54" s="21">
        <v>0</v>
      </c>
      <c r="BN54" s="21">
        <v>0</v>
      </c>
      <c r="BO54" s="21">
        <v>0</v>
      </c>
      <c r="BP54" s="21">
        <v>0</v>
      </c>
      <c r="BQ54" s="21">
        <v>0</v>
      </c>
      <c r="BR54" s="21">
        <v>0</v>
      </c>
      <c r="BS54" s="21">
        <v>0</v>
      </c>
      <c r="BT54" s="21">
        <v>0</v>
      </c>
      <c r="BU54" s="21">
        <v>0</v>
      </c>
      <c r="BV54" s="21">
        <v>0</v>
      </c>
      <c r="BW54" s="21">
        <v>0</v>
      </c>
      <c r="BX54" s="21">
        <v>0</v>
      </c>
      <c r="BY54" s="21">
        <v>0</v>
      </c>
      <c r="BZ54" s="21">
        <v>0</v>
      </c>
      <c r="CA54" s="21">
        <v>0</v>
      </c>
      <c r="CB54" s="21">
        <v>0</v>
      </c>
      <c r="CC54" s="21">
        <v>0</v>
      </c>
      <c r="CD54" s="21">
        <v>0</v>
      </c>
      <c r="CE54" s="21">
        <v>0</v>
      </c>
      <c r="CF54" s="21">
        <v>0</v>
      </c>
      <c r="CG54" s="21">
        <v>0</v>
      </c>
      <c r="CH54" s="21">
        <v>0</v>
      </c>
      <c r="CI54" s="21">
        <v>0</v>
      </c>
      <c r="CJ54" s="22">
        <v>0</v>
      </c>
      <c r="CK54" s="21">
        <v>0</v>
      </c>
      <c r="CL54" s="21">
        <v>0</v>
      </c>
      <c r="CM54" s="22">
        <v>0</v>
      </c>
      <c r="CN54" s="21">
        <v>0</v>
      </c>
      <c r="CO54" s="21">
        <v>0</v>
      </c>
      <c r="CP54" s="22">
        <v>0</v>
      </c>
      <c r="CQ54" s="21">
        <v>0</v>
      </c>
      <c r="CR54" s="21">
        <v>0</v>
      </c>
      <c r="CS54" s="21">
        <v>0</v>
      </c>
      <c r="CT54" s="21">
        <v>0</v>
      </c>
      <c r="CU54" s="21">
        <v>0</v>
      </c>
      <c r="CV54" s="21">
        <v>0</v>
      </c>
      <c r="CW54" s="21">
        <v>0</v>
      </c>
      <c r="CX54" s="21">
        <v>0</v>
      </c>
      <c r="CY54" s="21">
        <v>0</v>
      </c>
      <c r="CZ54" s="21">
        <v>0</v>
      </c>
      <c r="DA54" s="21">
        <v>0</v>
      </c>
      <c r="DB54" s="21">
        <v>0</v>
      </c>
      <c r="DC54" s="22">
        <v>0</v>
      </c>
      <c r="DD54" s="21">
        <v>0</v>
      </c>
      <c r="DE54" s="21">
        <v>0</v>
      </c>
      <c r="DF54" s="22">
        <v>0</v>
      </c>
      <c r="DG54" s="21">
        <v>0</v>
      </c>
      <c r="DH54" s="21">
        <v>0</v>
      </c>
      <c r="DI54" s="22">
        <v>0</v>
      </c>
      <c r="DJ54" s="21">
        <v>0</v>
      </c>
      <c r="DK54" s="21">
        <v>0</v>
      </c>
      <c r="DL54" s="21">
        <v>0</v>
      </c>
      <c r="DM54" s="21">
        <v>0</v>
      </c>
    </row>
    <row r="55" spans="1:117" ht="12.75" customHeight="1" x14ac:dyDescent="0.3">
      <c r="A55" s="64" t="s">
        <v>243</v>
      </c>
      <c r="B55" s="20">
        <v>2005</v>
      </c>
      <c r="C55" s="65" t="s">
        <v>241</v>
      </c>
      <c r="D55" s="22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2">
        <v>0</v>
      </c>
      <c r="CK55" s="21">
        <v>0</v>
      </c>
      <c r="CL55" s="21">
        <v>0</v>
      </c>
      <c r="CM55" s="22">
        <v>0</v>
      </c>
      <c r="CN55" s="21">
        <v>0</v>
      </c>
      <c r="CO55" s="21">
        <v>0</v>
      </c>
      <c r="CP55" s="22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2">
        <v>0</v>
      </c>
      <c r="DD55" s="21">
        <v>0</v>
      </c>
      <c r="DE55" s="21">
        <v>0</v>
      </c>
      <c r="DF55" s="22">
        <v>0</v>
      </c>
      <c r="DG55" s="21">
        <v>0</v>
      </c>
      <c r="DH55" s="21">
        <v>0</v>
      </c>
      <c r="DI55" s="22">
        <v>0</v>
      </c>
      <c r="DJ55" s="21">
        <v>0</v>
      </c>
      <c r="DK55" s="21">
        <v>0</v>
      </c>
      <c r="DL55" s="21">
        <v>0</v>
      </c>
      <c r="DM55" s="21">
        <v>0</v>
      </c>
    </row>
    <row r="56" spans="1:117" ht="12.75" customHeight="1" x14ac:dyDescent="0.3">
      <c r="A56" s="64" t="s">
        <v>245</v>
      </c>
      <c r="B56" s="20">
        <v>2006</v>
      </c>
      <c r="C56" s="65" t="s">
        <v>246</v>
      </c>
      <c r="D56" s="22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21">
        <v>0</v>
      </c>
      <c r="U56" s="21">
        <v>0</v>
      </c>
      <c r="V56" s="21">
        <v>0</v>
      </c>
      <c r="W56" s="21">
        <v>0</v>
      </c>
      <c r="X56" s="21">
        <v>0</v>
      </c>
      <c r="Y56" s="21">
        <v>0</v>
      </c>
      <c r="Z56" s="21">
        <v>0</v>
      </c>
      <c r="AA56" s="21">
        <v>0</v>
      </c>
      <c r="AB56" s="21">
        <v>0</v>
      </c>
      <c r="AC56" s="21">
        <v>0</v>
      </c>
      <c r="AD56" s="21">
        <v>0</v>
      </c>
      <c r="AE56" s="21">
        <v>0</v>
      </c>
      <c r="AF56" s="21">
        <v>0</v>
      </c>
      <c r="AG56" s="21">
        <v>0</v>
      </c>
      <c r="AH56" s="21">
        <v>0</v>
      </c>
      <c r="AI56" s="21">
        <v>0</v>
      </c>
      <c r="AJ56" s="21">
        <v>0</v>
      </c>
      <c r="AK56" s="21">
        <v>0</v>
      </c>
      <c r="AL56" s="21">
        <v>0</v>
      </c>
      <c r="AM56" s="21">
        <v>0</v>
      </c>
      <c r="AN56" s="21">
        <v>0</v>
      </c>
      <c r="AO56" s="21">
        <v>0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1">
        <v>0</v>
      </c>
      <c r="AV56" s="21">
        <v>0</v>
      </c>
      <c r="AW56" s="21">
        <v>0</v>
      </c>
      <c r="AX56" s="21">
        <v>0</v>
      </c>
      <c r="AY56" s="21">
        <v>0</v>
      </c>
      <c r="AZ56" s="21">
        <v>0</v>
      </c>
      <c r="BA56" s="21">
        <v>0</v>
      </c>
      <c r="BB56" s="21">
        <v>0</v>
      </c>
      <c r="BC56" s="21">
        <v>0</v>
      </c>
      <c r="BD56" s="21">
        <v>0</v>
      </c>
      <c r="BE56" s="21">
        <v>0</v>
      </c>
      <c r="BF56" s="21">
        <v>0</v>
      </c>
      <c r="BG56" s="21">
        <v>0</v>
      </c>
      <c r="BH56" s="21">
        <v>0</v>
      </c>
      <c r="BI56" s="21">
        <v>0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</v>
      </c>
      <c r="BQ56" s="21">
        <v>0</v>
      </c>
      <c r="BR56" s="21">
        <v>0</v>
      </c>
      <c r="BS56" s="21">
        <v>0</v>
      </c>
      <c r="BT56" s="21">
        <v>0</v>
      </c>
      <c r="BU56" s="21">
        <v>0</v>
      </c>
      <c r="BV56" s="21">
        <v>0</v>
      </c>
      <c r="BW56" s="21">
        <v>0</v>
      </c>
      <c r="BX56" s="21">
        <v>0</v>
      </c>
      <c r="BY56" s="21">
        <v>0</v>
      </c>
      <c r="BZ56" s="21">
        <v>0</v>
      </c>
      <c r="CA56" s="21">
        <v>0</v>
      </c>
      <c r="CB56" s="21">
        <v>0</v>
      </c>
      <c r="CC56" s="21">
        <v>0</v>
      </c>
      <c r="CD56" s="21">
        <v>0</v>
      </c>
      <c r="CE56" s="21">
        <v>0</v>
      </c>
      <c r="CF56" s="21">
        <v>0</v>
      </c>
      <c r="CG56" s="21">
        <v>0</v>
      </c>
      <c r="CH56" s="21">
        <v>0</v>
      </c>
      <c r="CI56" s="21">
        <v>0</v>
      </c>
      <c r="CJ56" s="22">
        <v>0</v>
      </c>
      <c r="CK56" s="21">
        <v>0</v>
      </c>
      <c r="CL56" s="21">
        <v>0</v>
      </c>
      <c r="CM56" s="22">
        <v>0</v>
      </c>
      <c r="CN56" s="21">
        <v>0</v>
      </c>
      <c r="CO56" s="21">
        <v>0</v>
      </c>
      <c r="CP56" s="22">
        <v>0</v>
      </c>
      <c r="CQ56" s="21">
        <v>0</v>
      </c>
      <c r="CR56" s="21">
        <v>0</v>
      </c>
      <c r="CS56" s="21">
        <v>0</v>
      </c>
      <c r="CT56" s="21">
        <v>0</v>
      </c>
      <c r="CU56" s="21">
        <v>0</v>
      </c>
      <c r="CV56" s="21">
        <v>0</v>
      </c>
      <c r="CW56" s="21">
        <v>0</v>
      </c>
      <c r="CX56" s="21">
        <v>0</v>
      </c>
      <c r="CY56" s="21">
        <v>0</v>
      </c>
      <c r="CZ56" s="21">
        <v>0</v>
      </c>
      <c r="DA56" s="21">
        <v>0</v>
      </c>
      <c r="DB56" s="21">
        <v>0</v>
      </c>
      <c r="DC56" s="22">
        <v>0</v>
      </c>
      <c r="DD56" s="21">
        <v>0</v>
      </c>
      <c r="DE56" s="21">
        <v>0</v>
      </c>
      <c r="DF56" s="22">
        <v>0</v>
      </c>
      <c r="DG56" s="21">
        <v>0</v>
      </c>
      <c r="DH56" s="21">
        <v>0</v>
      </c>
      <c r="DI56" s="22">
        <v>0</v>
      </c>
      <c r="DJ56" s="21">
        <v>0</v>
      </c>
      <c r="DK56" s="21">
        <v>0</v>
      </c>
      <c r="DL56" s="21">
        <v>0</v>
      </c>
      <c r="DM56" s="21">
        <v>0</v>
      </c>
    </row>
    <row r="57" spans="1:117" ht="12.75" customHeight="1" x14ac:dyDescent="0.3">
      <c r="A57" s="64" t="s">
        <v>248</v>
      </c>
      <c r="B57" s="20">
        <v>2007</v>
      </c>
      <c r="C57" s="65" t="s">
        <v>241</v>
      </c>
      <c r="D57" s="22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  <c r="AE57" s="21">
        <v>0</v>
      </c>
      <c r="AF57" s="21">
        <v>0</v>
      </c>
      <c r="AG57" s="21">
        <v>0</v>
      </c>
      <c r="AH57" s="21">
        <v>0</v>
      </c>
      <c r="AI57" s="21">
        <v>0</v>
      </c>
      <c r="AJ57" s="21">
        <v>0</v>
      </c>
      <c r="AK57" s="21">
        <v>0</v>
      </c>
      <c r="AL57" s="21">
        <v>0</v>
      </c>
      <c r="AM57" s="21">
        <v>0</v>
      </c>
      <c r="AN57" s="21">
        <v>0</v>
      </c>
      <c r="AO57" s="21">
        <v>0</v>
      </c>
      <c r="AP57" s="21">
        <v>0</v>
      </c>
      <c r="AQ57" s="21">
        <v>0</v>
      </c>
      <c r="AR57" s="21">
        <v>0</v>
      </c>
      <c r="AS57" s="21">
        <v>0</v>
      </c>
      <c r="AT57" s="21">
        <v>0</v>
      </c>
      <c r="AU57" s="21">
        <v>0</v>
      </c>
      <c r="AV57" s="21">
        <v>0</v>
      </c>
      <c r="AW57" s="21">
        <v>0</v>
      </c>
      <c r="AX57" s="21">
        <v>0</v>
      </c>
      <c r="AY57" s="21">
        <v>0</v>
      </c>
      <c r="AZ57" s="21">
        <v>0</v>
      </c>
      <c r="BA57" s="21">
        <v>0</v>
      </c>
      <c r="BB57" s="21">
        <v>0</v>
      </c>
      <c r="BC57" s="21">
        <v>0</v>
      </c>
      <c r="BD57" s="21">
        <v>0</v>
      </c>
      <c r="BE57" s="21">
        <v>0</v>
      </c>
      <c r="BF57" s="21">
        <v>0</v>
      </c>
      <c r="BG57" s="21">
        <v>0</v>
      </c>
      <c r="BH57" s="21">
        <v>0</v>
      </c>
      <c r="BI57" s="21">
        <v>0</v>
      </c>
      <c r="BJ57" s="21">
        <v>0</v>
      </c>
      <c r="BK57" s="21">
        <v>0</v>
      </c>
      <c r="BL57" s="21">
        <v>0</v>
      </c>
      <c r="BM57" s="21">
        <v>0</v>
      </c>
      <c r="BN57" s="21">
        <v>0</v>
      </c>
      <c r="BO57" s="21">
        <v>0</v>
      </c>
      <c r="BP57" s="21">
        <v>0</v>
      </c>
      <c r="BQ57" s="21">
        <v>0</v>
      </c>
      <c r="BR57" s="21">
        <v>0</v>
      </c>
      <c r="BS57" s="21">
        <v>0</v>
      </c>
      <c r="BT57" s="21">
        <v>0</v>
      </c>
      <c r="BU57" s="21">
        <v>0</v>
      </c>
      <c r="BV57" s="21">
        <v>0</v>
      </c>
      <c r="BW57" s="21">
        <v>0</v>
      </c>
      <c r="BX57" s="21">
        <v>0</v>
      </c>
      <c r="BY57" s="21">
        <v>0</v>
      </c>
      <c r="BZ57" s="21">
        <v>0</v>
      </c>
      <c r="CA57" s="21">
        <v>0</v>
      </c>
      <c r="CB57" s="21">
        <v>0</v>
      </c>
      <c r="CC57" s="21">
        <v>0</v>
      </c>
      <c r="CD57" s="21">
        <v>0</v>
      </c>
      <c r="CE57" s="21">
        <v>0</v>
      </c>
      <c r="CF57" s="21">
        <v>0</v>
      </c>
      <c r="CG57" s="21">
        <v>0</v>
      </c>
      <c r="CH57" s="21">
        <v>0</v>
      </c>
      <c r="CI57" s="21">
        <v>0</v>
      </c>
      <c r="CJ57" s="22">
        <v>0</v>
      </c>
      <c r="CK57" s="21">
        <v>0</v>
      </c>
      <c r="CL57" s="21">
        <v>0</v>
      </c>
      <c r="CM57" s="22">
        <v>0</v>
      </c>
      <c r="CN57" s="21">
        <v>0</v>
      </c>
      <c r="CO57" s="21">
        <v>0</v>
      </c>
      <c r="CP57" s="22">
        <v>0</v>
      </c>
      <c r="CQ57" s="21">
        <v>0</v>
      </c>
      <c r="CR57" s="21">
        <v>0</v>
      </c>
      <c r="CS57" s="21">
        <v>0</v>
      </c>
      <c r="CT57" s="21">
        <v>0</v>
      </c>
      <c r="CU57" s="21">
        <v>0</v>
      </c>
      <c r="CV57" s="21">
        <v>0</v>
      </c>
      <c r="CW57" s="21">
        <v>0</v>
      </c>
      <c r="CX57" s="21">
        <v>0</v>
      </c>
      <c r="CY57" s="21">
        <v>0</v>
      </c>
      <c r="CZ57" s="21">
        <v>0</v>
      </c>
      <c r="DA57" s="21">
        <v>0</v>
      </c>
      <c r="DB57" s="21">
        <v>0</v>
      </c>
      <c r="DC57" s="22">
        <v>0</v>
      </c>
      <c r="DD57" s="21">
        <v>0</v>
      </c>
      <c r="DE57" s="21">
        <v>0</v>
      </c>
      <c r="DF57" s="22">
        <v>0</v>
      </c>
      <c r="DG57" s="21">
        <v>0</v>
      </c>
      <c r="DH57" s="21">
        <v>0</v>
      </c>
      <c r="DI57" s="22">
        <v>0</v>
      </c>
      <c r="DJ57" s="21">
        <v>0</v>
      </c>
      <c r="DK57" s="21">
        <v>0</v>
      </c>
      <c r="DL57" s="21">
        <v>0</v>
      </c>
      <c r="DM57" s="21">
        <v>0</v>
      </c>
    </row>
    <row r="58" spans="1:117" ht="12.75" customHeight="1" x14ac:dyDescent="0.3">
      <c r="A58" s="64" t="s">
        <v>250</v>
      </c>
      <c r="B58" s="20">
        <v>2008</v>
      </c>
      <c r="C58" s="65" t="s">
        <v>241</v>
      </c>
      <c r="D58" s="22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1">
        <v>0</v>
      </c>
      <c r="AN58" s="21">
        <v>0</v>
      </c>
      <c r="AO58" s="21">
        <v>0</v>
      </c>
      <c r="AP58" s="21">
        <v>0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0</v>
      </c>
      <c r="AX58" s="21">
        <v>0</v>
      </c>
      <c r="AY58" s="21">
        <v>0</v>
      </c>
      <c r="AZ58" s="21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  <c r="BL58" s="21">
        <v>0</v>
      </c>
      <c r="BM58" s="21">
        <v>0</v>
      </c>
      <c r="BN58" s="21">
        <v>0</v>
      </c>
      <c r="BO58" s="21">
        <v>0</v>
      </c>
      <c r="BP58" s="21">
        <v>0</v>
      </c>
      <c r="BQ58" s="21">
        <v>0</v>
      </c>
      <c r="BR58" s="21">
        <v>0</v>
      </c>
      <c r="BS58" s="21">
        <v>0</v>
      </c>
      <c r="BT58" s="21">
        <v>0</v>
      </c>
      <c r="BU58" s="21">
        <v>0</v>
      </c>
      <c r="BV58" s="21">
        <v>0</v>
      </c>
      <c r="BW58" s="21">
        <v>0</v>
      </c>
      <c r="BX58" s="21">
        <v>0</v>
      </c>
      <c r="BY58" s="21">
        <v>0</v>
      </c>
      <c r="BZ58" s="21">
        <v>0</v>
      </c>
      <c r="CA58" s="21">
        <v>0</v>
      </c>
      <c r="CB58" s="21">
        <v>0</v>
      </c>
      <c r="CC58" s="21">
        <v>0</v>
      </c>
      <c r="CD58" s="21">
        <v>0</v>
      </c>
      <c r="CE58" s="21">
        <v>0</v>
      </c>
      <c r="CF58" s="21">
        <v>0</v>
      </c>
      <c r="CG58" s="21">
        <v>0</v>
      </c>
      <c r="CH58" s="21">
        <v>0</v>
      </c>
      <c r="CI58" s="21">
        <v>0</v>
      </c>
      <c r="CJ58" s="22">
        <v>0</v>
      </c>
      <c r="CK58" s="21">
        <v>0</v>
      </c>
      <c r="CL58" s="21">
        <v>0</v>
      </c>
      <c r="CM58" s="22">
        <v>0</v>
      </c>
      <c r="CN58" s="21">
        <v>0</v>
      </c>
      <c r="CO58" s="21">
        <v>0</v>
      </c>
      <c r="CP58" s="22">
        <v>0</v>
      </c>
      <c r="CQ58" s="21">
        <v>0</v>
      </c>
      <c r="CR58" s="21">
        <v>0</v>
      </c>
      <c r="CS58" s="21">
        <v>0</v>
      </c>
      <c r="CT58" s="21">
        <v>0</v>
      </c>
      <c r="CU58" s="21">
        <v>0</v>
      </c>
      <c r="CV58" s="21">
        <v>0</v>
      </c>
      <c r="CW58" s="21">
        <v>0</v>
      </c>
      <c r="CX58" s="21">
        <v>0</v>
      </c>
      <c r="CY58" s="21">
        <v>0</v>
      </c>
      <c r="CZ58" s="21">
        <v>0</v>
      </c>
      <c r="DA58" s="21">
        <v>0</v>
      </c>
      <c r="DB58" s="21">
        <v>0</v>
      </c>
      <c r="DC58" s="22">
        <v>0</v>
      </c>
      <c r="DD58" s="21">
        <v>0</v>
      </c>
      <c r="DE58" s="21">
        <v>0</v>
      </c>
      <c r="DF58" s="22">
        <v>0</v>
      </c>
      <c r="DG58" s="21">
        <v>0</v>
      </c>
      <c r="DH58" s="21">
        <v>0</v>
      </c>
      <c r="DI58" s="22">
        <v>0</v>
      </c>
      <c r="DJ58" s="21">
        <v>0</v>
      </c>
      <c r="DK58" s="21">
        <v>0</v>
      </c>
      <c r="DL58" s="21">
        <v>0</v>
      </c>
      <c r="DM58" s="21">
        <v>0</v>
      </c>
    </row>
    <row r="59" spans="1:117" ht="12.75" customHeight="1" x14ac:dyDescent="0.3">
      <c r="A59" s="64" t="s">
        <v>252</v>
      </c>
      <c r="B59" s="20">
        <v>3001</v>
      </c>
      <c r="C59" s="65" t="s">
        <v>246</v>
      </c>
      <c r="D59" s="22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21">
        <v>0</v>
      </c>
      <c r="R59" s="21">
        <v>0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1">
        <v>0</v>
      </c>
      <c r="AB59" s="21">
        <v>0</v>
      </c>
      <c r="AC59" s="21">
        <v>0</v>
      </c>
      <c r="AD59" s="21">
        <v>0</v>
      </c>
      <c r="AE59" s="21">
        <v>0</v>
      </c>
      <c r="AF59" s="21">
        <v>0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0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1">
        <v>0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0</v>
      </c>
      <c r="BI59" s="21">
        <v>0</v>
      </c>
      <c r="BJ59" s="21">
        <v>0</v>
      </c>
      <c r="BK59" s="21">
        <v>0</v>
      </c>
      <c r="BL59" s="21">
        <v>0</v>
      </c>
      <c r="BM59" s="21">
        <v>0</v>
      </c>
      <c r="BN59" s="21">
        <v>0</v>
      </c>
      <c r="BO59" s="21">
        <v>0</v>
      </c>
      <c r="BP59" s="21">
        <v>0</v>
      </c>
      <c r="BQ59" s="21">
        <v>0</v>
      </c>
      <c r="BR59" s="21">
        <v>0</v>
      </c>
      <c r="BS59" s="21">
        <v>0</v>
      </c>
      <c r="BT59" s="21">
        <v>0</v>
      </c>
      <c r="BU59" s="21">
        <v>0</v>
      </c>
      <c r="BV59" s="21">
        <v>0</v>
      </c>
      <c r="BW59" s="21">
        <v>0</v>
      </c>
      <c r="BX59" s="21">
        <v>0</v>
      </c>
      <c r="BY59" s="21">
        <v>0</v>
      </c>
      <c r="BZ59" s="21">
        <v>0</v>
      </c>
      <c r="CA59" s="21">
        <v>0</v>
      </c>
      <c r="CB59" s="21">
        <v>0</v>
      </c>
      <c r="CC59" s="21">
        <v>0</v>
      </c>
      <c r="CD59" s="21">
        <v>0</v>
      </c>
      <c r="CE59" s="21">
        <v>0</v>
      </c>
      <c r="CF59" s="21">
        <v>0</v>
      </c>
      <c r="CG59" s="21">
        <v>0</v>
      </c>
      <c r="CH59" s="21">
        <v>0</v>
      </c>
      <c r="CI59" s="21">
        <v>0</v>
      </c>
      <c r="CJ59" s="22">
        <v>0</v>
      </c>
      <c r="CK59" s="21">
        <v>0</v>
      </c>
      <c r="CL59" s="21">
        <v>0</v>
      </c>
      <c r="CM59" s="22">
        <v>0</v>
      </c>
      <c r="CN59" s="21">
        <v>0</v>
      </c>
      <c r="CO59" s="21">
        <v>0</v>
      </c>
      <c r="CP59" s="22">
        <v>0</v>
      </c>
      <c r="CQ59" s="21">
        <v>0</v>
      </c>
      <c r="CR59" s="21">
        <v>0</v>
      </c>
      <c r="CS59" s="21">
        <v>0</v>
      </c>
      <c r="CT59" s="21">
        <v>0</v>
      </c>
      <c r="CU59" s="21">
        <v>0</v>
      </c>
      <c r="CV59" s="21">
        <v>0</v>
      </c>
      <c r="CW59" s="21">
        <v>0</v>
      </c>
      <c r="CX59" s="21">
        <v>0</v>
      </c>
      <c r="CY59" s="21">
        <v>0</v>
      </c>
      <c r="CZ59" s="21">
        <v>0</v>
      </c>
      <c r="DA59" s="21">
        <v>0</v>
      </c>
      <c r="DB59" s="21">
        <v>0</v>
      </c>
      <c r="DC59" s="22">
        <v>0</v>
      </c>
      <c r="DD59" s="21">
        <v>0</v>
      </c>
      <c r="DE59" s="21">
        <v>0</v>
      </c>
      <c r="DF59" s="22">
        <v>0</v>
      </c>
      <c r="DG59" s="21">
        <v>0</v>
      </c>
      <c r="DH59" s="21">
        <v>0</v>
      </c>
      <c r="DI59" s="22">
        <v>0</v>
      </c>
      <c r="DJ59" s="21">
        <v>0</v>
      </c>
      <c r="DK59" s="21">
        <v>0</v>
      </c>
      <c r="DL59" s="21">
        <v>0</v>
      </c>
      <c r="DM59" s="21">
        <v>0</v>
      </c>
    </row>
    <row r="60" spans="1:117" ht="12.75" customHeight="1" x14ac:dyDescent="0.3">
      <c r="A60" s="64" t="s">
        <v>254</v>
      </c>
      <c r="B60" s="20">
        <v>3002</v>
      </c>
      <c r="C60" s="65" t="s">
        <v>246</v>
      </c>
      <c r="D60" s="22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21">
        <v>0</v>
      </c>
      <c r="Y60" s="21">
        <v>0</v>
      </c>
      <c r="Z60" s="21">
        <v>0</v>
      </c>
      <c r="AA60" s="21">
        <v>0</v>
      </c>
      <c r="AB60" s="21">
        <v>0</v>
      </c>
      <c r="AC60" s="21">
        <v>0</v>
      </c>
      <c r="AD60" s="21">
        <v>0</v>
      </c>
      <c r="AE60" s="21">
        <v>0</v>
      </c>
      <c r="AF60" s="21">
        <v>0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0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0</v>
      </c>
      <c r="AS60" s="21">
        <v>0</v>
      </c>
      <c r="AT60" s="21">
        <v>0</v>
      </c>
      <c r="AU60" s="21">
        <v>0</v>
      </c>
      <c r="AV60" s="21">
        <v>0</v>
      </c>
      <c r="AW60" s="21">
        <v>0</v>
      </c>
      <c r="AX60" s="21">
        <v>0</v>
      </c>
      <c r="AY60" s="21">
        <v>0</v>
      </c>
      <c r="AZ60" s="21">
        <v>0</v>
      </c>
      <c r="BA60" s="21">
        <v>0</v>
      </c>
      <c r="BB60" s="21">
        <v>0</v>
      </c>
      <c r="BC60" s="21">
        <v>0</v>
      </c>
      <c r="BD60" s="21">
        <v>0</v>
      </c>
      <c r="BE60" s="21">
        <v>0</v>
      </c>
      <c r="BF60" s="21">
        <v>0</v>
      </c>
      <c r="BG60" s="21">
        <v>0</v>
      </c>
      <c r="BH60" s="21">
        <v>0</v>
      </c>
      <c r="BI60" s="21">
        <v>0</v>
      </c>
      <c r="BJ60" s="21">
        <v>0</v>
      </c>
      <c r="BK60" s="21">
        <v>0</v>
      </c>
      <c r="BL60" s="21">
        <v>0</v>
      </c>
      <c r="BM60" s="21">
        <v>0</v>
      </c>
      <c r="BN60" s="21">
        <v>0</v>
      </c>
      <c r="BO60" s="21">
        <v>0</v>
      </c>
      <c r="BP60" s="21">
        <v>0</v>
      </c>
      <c r="BQ60" s="21">
        <v>0</v>
      </c>
      <c r="BR60" s="21">
        <v>0</v>
      </c>
      <c r="BS60" s="21">
        <v>0</v>
      </c>
      <c r="BT60" s="21">
        <v>0</v>
      </c>
      <c r="BU60" s="21">
        <v>0</v>
      </c>
      <c r="BV60" s="21">
        <v>0</v>
      </c>
      <c r="BW60" s="21">
        <v>0</v>
      </c>
      <c r="BX60" s="21">
        <v>0</v>
      </c>
      <c r="BY60" s="21">
        <v>0</v>
      </c>
      <c r="BZ60" s="21">
        <v>0</v>
      </c>
      <c r="CA60" s="21">
        <v>0</v>
      </c>
      <c r="CB60" s="21">
        <v>0</v>
      </c>
      <c r="CC60" s="21">
        <v>0</v>
      </c>
      <c r="CD60" s="21">
        <v>0</v>
      </c>
      <c r="CE60" s="21">
        <v>0</v>
      </c>
      <c r="CF60" s="21">
        <v>0</v>
      </c>
      <c r="CG60" s="21">
        <v>0</v>
      </c>
      <c r="CH60" s="21">
        <v>0</v>
      </c>
      <c r="CI60" s="21">
        <v>0</v>
      </c>
      <c r="CJ60" s="22">
        <v>0</v>
      </c>
      <c r="CK60" s="21">
        <v>0</v>
      </c>
      <c r="CL60" s="21">
        <v>0</v>
      </c>
      <c r="CM60" s="22">
        <v>0</v>
      </c>
      <c r="CN60" s="21">
        <v>0</v>
      </c>
      <c r="CO60" s="21">
        <v>0</v>
      </c>
      <c r="CP60" s="22">
        <v>0</v>
      </c>
      <c r="CQ60" s="21">
        <v>0</v>
      </c>
      <c r="CR60" s="21">
        <v>0</v>
      </c>
      <c r="CS60" s="21">
        <v>0</v>
      </c>
      <c r="CT60" s="21">
        <v>0</v>
      </c>
      <c r="CU60" s="21">
        <v>0</v>
      </c>
      <c r="CV60" s="21">
        <v>0</v>
      </c>
      <c r="CW60" s="21">
        <v>0</v>
      </c>
      <c r="CX60" s="21">
        <v>0</v>
      </c>
      <c r="CY60" s="21">
        <v>0</v>
      </c>
      <c r="CZ60" s="21">
        <v>0</v>
      </c>
      <c r="DA60" s="21">
        <v>0</v>
      </c>
      <c r="DB60" s="21">
        <v>0</v>
      </c>
      <c r="DC60" s="22">
        <v>0</v>
      </c>
      <c r="DD60" s="21">
        <v>0</v>
      </c>
      <c r="DE60" s="21">
        <v>0</v>
      </c>
      <c r="DF60" s="22">
        <v>0</v>
      </c>
      <c r="DG60" s="21">
        <v>0</v>
      </c>
      <c r="DH60" s="21">
        <v>0</v>
      </c>
      <c r="DI60" s="22">
        <v>0</v>
      </c>
      <c r="DJ60" s="21">
        <v>0</v>
      </c>
      <c r="DK60" s="21">
        <v>0</v>
      </c>
      <c r="DL60" s="21">
        <v>0</v>
      </c>
      <c r="DM60" s="21">
        <v>0</v>
      </c>
    </row>
    <row r="61" spans="1:117" ht="12.75" customHeight="1" x14ac:dyDescent="0.3">
      <c r="A61" s="64" t="s">
        <v>256</v>
      </c>
      <c r="B61" s="20">
        <v>3003</v>
      </c>
      <c r="C61" s="65" t="s">
        <v>246</v>
      </c>
      <c r="D61" s="22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0</v>
      </c>
      <c r="AS61" s="21">
        <v>0</v>
      </c>
      <c r="AT61" s="21">
        <v>0</v>
      </c>
      <c r="AU61" s="21">
        <v>0</v>
      </c>
      <c r="AV61" s="21">
        <v>0</v>
      </c>
      <c r="AW61" s="21">
        <v>0</v>
      </c>
      <c r="AX61" s="21">
        <v>0</v>
      </c>
      <c r="AY61" s="21">
        <v>0</v>
      </c>
      <c r="AZ61" s="21">
        <v>0</v>
      </c>
      <c r="BA61" s="21">
        <v>0</v>
      </c>
      <c r="BB61" s="21">
        <v>0</v>
      </c>
      <c r="BC61" s="21">
        <v>0</v>
      </c>
      <c r="BD61" s="21">
        <v>0</v>
      </c>
      <c r="BE61" s="21">
        <v>0</v>
      </c>
      <c r="BF61" s="21">
        <v>0</v>
      </c>
      <c r="BG61" s="21">
        <v>0</v>
      </c>
      <c r="BH61" s="21">
        <v>0</v>
      </c>
      <c r="BI61" s="21">
        <v>0</v>
      </c>
      <c r="BJ61" s="21">
        <v>0</v>
      </c>
      <c r="BK61" s="21">
        <v>0</v>
      </c>
      <c r="BL61" s="21">
        <v>0</v>
      </c>
      <c r="BM61" s="21">
        <v>0</v>
      </c>
      <c r="BN61" s="21">
        <v>0</v>
      </c>
      <c r="BO61" s="21">
        <v>0</v>
      </c>
      <c r="BP61" s="21">
        <v>0</v>
      </c>
      <c r="BQ61" s="21">
        <v>0</v>
      </c>
      <c r="BR61" s="21">
        <v>0</v>
      </c>
      <c r="BS61" s="21">
        <v>0</v>
      </c>
      <c r="BT61" s="21">
        <v>0</v>
      </c>
      <c r="BU61" s="21">
        <v>0</v>
      </c>
      <c r="BV61" s="21">
        <v>0</v>
      </c>
      <c r="BW61" s="21">
        <v>0</v>
      </c>
      <c r="BX61" s="21">
        <v>0</v>
      </c>
      <c r="BY61" s="21">
        <v>0</v>
      </c>
      <c r="BZ61" s="21">
        <v>0</v>
      </c>
      <c r="CA61" s="21">
        <v>0</v>
      </c>
      <c r="CB61" s="21">
        <v>0</v>
      </c>
      <c r="CC61" s="21">
        <v>0</v>
      </c>
      <c r="CD61" s="21">
        <v>0</v>
      </c>
      <c r="CE61" s="21">
        <v>0</v>
      </c>
      <c r="CF61" s="21">
        <v>0</v>
      </c>
      <c r="CG61" s="21">
        <v>0</v>
      </c>
      <c r="CH61" s="21">
        <v>0</v>
      </c>
      <c r="CI61" s="21">
        <v>0</v>
      </c>
      <c r="CJ61" s="22">
        <v>0</v>
      </c>
      <c r="CK61" s="21">
        <v>0</v>
      </c>
      <c r="CL61" s="21">
        <v>0</v>
      </c>
      <c r="CM61" s="22">
        <v>0</v>
      </c>
      <c r="CN61" s="21">
        <v>0</v>
      </c>
      <c r="CO61" s="21">
        <v>0</v>
      </c>
      <c r="CP61" s="22">
        <v>0</v>
      </c>
      <c r="CQ61" s="21">
        <v>0</v>
      </c>
      <c r="CR61" s="21">
        <v>0</v>
      </c>
      <c r="CS61" s="21">
        <v>0</v>
      </c>
      <c r="CT61" s="21">
        <v>0</v>
      </c>
      <c r="CU61" s="21">
        <v>0</v>
      </c>
      <c r="CV61" s="21">
        <v>0</v>
      </c>
      <c r="CW61" s="21">
        <v>0</v>
      </c>
      <c r="CX61" s="21">
        <v>0</v>
      </c>
      <c r="CY61" s="21">
        <v>0</v>
      </c>
      <c r="CZ61" s="21">
        <v>0</v>
      </c>
      <c r="DA61" s="21">
        <v>0</v>
      </c>
      <c r="DB61" s="21">
        <v>0</v>
      </c>
      <c r="DC61" s="22">
        <v>0</v>
      </c>
      <c r="DD61" s="21">
        <v>0</v>
      </c>
      <c r="DE61" s="21">
        <v>0</v>
      </c>
      <c r="DF61" s="22">
        <v>0</v>
      </c>
      <c r="DG61" s="21">
        <v>0</v>
      </c>
      <c r="DH61" s="21">
        <v>0</v>
      </c>
      <c r="DI61" s="22">
        <v>0</v>
      </c>
      <c r="DJ61" s="21">
        <v>0</v>
      </c>
      <c r="DK61" s="21">
        <v>0</v>
      </c>
      <c r="DL61" s="21">
        <v>0</v>
      </c>
      <c r="DM61" s="21">
        <v>0</v>
      </c>
    </row>
    <row r="62" spans="1:117" ht="12.75" customHeight="1" x14ac:dyDescent="0.3">
      <c r="A62" s="64" t="s">
        <v>258</v>
      </c>
      <c r="B62" s="20">
        <v>3004</v>
      </c>
      <c r="C62" s="65" t="s">
        <v>246</v>
      </c>
      <c r="D62" s="22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2">
        <v>0</v>
      </c>
      <c r="CK62" s="21">
        <v>0</v>
      </c>
      <c r="CL62" s="21">
        <v>0</v>
      </c>
      <c r="CM62" s="22">
        <v>0</v>
      </c>
      <c r="CN62" s="21">
        <v>0</v>
      </c>
      <c r="CO62" s="21">
        <v>0</v>
      </c>
      <c r="CP62" s="22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13197.700000762939</v>
      </c>
      <c r="CX62" s="21">
        <v>0</v>
      </c>
      <c r="CY62" s="21">
        <v>0</v>
      </c>
      <c r="CZ62" s="21">
        <v>0</v>
      </c>
      <c r="DA62" s="21">
        <v>0</v>
      </c>
      <c r="DB62" s="21">
        <v>0</v>
      </c>
      <c r="DC62" s="22">
        <v>0</v>
      </c>
      <c r="DD62" s="21">
        <v>0</v>
      </c>
      <c r="DE62" s="21">
        <v>0</v>
      </c>
      <c r="DF62" s="22">
        <v>0</v>
      </c>
      <c r="DG62" s="21">
        <v>0</v>
      </c>
      <c r="DH62" s="21">
        <v>0</v>
      </c>
      <c r="DI62" s="22">
        <v>0</v>
      </c>
      <c r="DJ62" s="21">
        <v>0</v>
      </c>
      <c r="DK62" s="21">
        <v>0</v>
      </c>
      <c r="DL62" s="21">
        <v>0</v>
      </c>
      <c r="DM62" s="21">
        <v>13197.700000762939</v>
      </c>
    </row>
    <row r="63" spans="1:117" ht="12.75" customHeight="1" x14ac:dyDescent="0.3">
      <c r="A63" s="64" t="s">
        <v>260</v>
      </c>
      <c r="B63" s="20">
        <v>3005</v>
      </c>
      <c r="C63" s="65" t="s">
        <v>246</v>
      </c>
      <c r="D63" s="22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0</v>
      </c>
      <c r="BC63" s="21">
        <v>0</v>
      </c>
      <c r="BD63" s="21">
        <v>55550765.799970299</v>
      </c>
      <c r="BE63" s="21">
        <v>0</v>
      </c>
      <c r="BF63" s="21">
        <v>0</v>
      </c>
      <c r="BG63" s="21">
        <v>0</v>
      </c>
      <c r="BH63" s="21">
        <v>0</v>
      </c>
      <c r="BI63" s="21">
        <v>0</v>
      </c>
      <c r="BJ63" s="21">
        <v>0</v>
      </c>
      <c r="BK63" s="21">
        <v>0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2">
        <v>0</v>
      </c>
      <c r="CK63" s="21">
        <v>0</v>
      </c>
      <c r="CL63" s="21">
        <v>0</v>
      </c>
      <c r="CM63" s="22">
        <v>0</v>
      </c>
      <c r="CN63" s="21">
        <v>0</v>
      </c>
      <c r="CO63" s="21">
        <v>0</v>
      </c>
      <c r="CP63" s="22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807881639.51990163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2">
        <v>0</v>
      </c>
      <c r="DD63" s="21">
        <v>0</v>
      </c>
      <c r="DE63" s="21">
        <v>0</v>
      </c>
      <c r="DF63" s="22">
        <v>0</v>
      </c>
      <c r="DG63" s="21">
        <v>0</v>
      </c>
      <c r="DH63" s="21">
        <v>0</v>
      </c>
      <c r="DI63" s="22">
        <v>0</v>
      </c>
      <c r="DJ63" s="21">
        <v>0</v>
      </c>
      <c r="DK63" s="21">
        <v>0</v>
      </c>
      <c r="DL63" s="21">
        <v>0</v>
      </c>
      <c r="DM63" s="21">
        <v>863432405.3198719</v>
      </c>
    </row>
    <row r="64" spans="1:117" ht="12.75" customHeight="1" x14ac:dyDescent="0.3">
      <c r="A64" s="64" t="s">
        <v>262</v>
      </c>
      <c r="B64" s="20">
        <v>3006</v>
      </c>
      <c r="C64" s="65" t="s">
        <v>246</v>
      </c>
      <c r="D64" s="22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2">
        <v>0</v>
      </c>
      <c r="CK64" s="21">
        <v>0</v>
      </c>
      <c r="CL64" s="21">
        <v>0</v>
      </c>
      <c r="CM64" s="22">
        <v>0</v>
      </c>
      <c r="CN64" s="21">
        <v>0</v>
      </c>
      <c r="CO64" s="21">
        <v>0</v>
      </c>
      <c r="CP64" s="22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2">
        <v>0</v>
      </c>
      <c r="DD64" s="21">
        <v>0</v>
      </c>
      <c r="DE64" s="21">
        <v>0</v>
      </c>
      <c r="DF64" s="22">
        <v>0</v>
      </c>
      <c r="DG64" s="21">
        <v>0</v>
      </c>
      <c r="DH64" s="21">
        <v>0</v>
      </c>
      <c r="DI64" s="22">
        <v>0</v>
      </c>
      <c r="DJ64" s="21">
        <v>0</v>
      </c>
      <c r="DK64" s="21">
        <v>0</v>
      </c>
      <c r="DL64" s="21">
        <v>0</v>
      </c>
      <c r="DM64" s="21">
        <v>0</v>
      </c>
    </row>
    <row r="65" spans="1:117" ht="12.75" customHeight="1" x14ac:dyDescent="0.3">
      <c r="A65" s="64" t="s">
        <v>264</v>
      </c>
      <c r="B65" s="20">
        <v>3007</v>
      </c>
      <c r="C65" s="65" t="s">
        <v>246</v>
      </c>
      <c r="D65" s="22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1">
        <v>0</v>
      </c>
      <c r="AB65" s="21">
        <v>0</v>
      </c>
      <c r="AC65" s="21">
        <v>0</v>
      </c>
      <c r="AD65" s="21">
        <v>0</v>
      </c>
      <c r="AE65" s="21">
        <v>0</v>
      </c>
      <c r="AF65" s="21">
        <v>0</v>
      </c>
      <c r="AG65" s="21">
        <v>0</v>
      </c>
      <c r="AH65" s="21">
        <v>0</v>
      </c>
      <c r="AI65" s="21">
        <v>0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0</v>
      </c>
      <c r="AS65" s="21">
        <v>0</v>
      </c>
      <c r="AT65" s="21">
        <v>0</v>
      </c>
      <c r="AU65" s="21">
        <v>0</v>
      </c>
      <c r="AV65" s="21">
        <v>0</v>
      </c>
      <c r="AW65" s="21">
        <v>0</v>
      </c>
      <c r="AX65" s="21">
        <v>0</v>
      </c>
      <c r="AY65" s="21">
        <v>0</v>
      </c>
      <c r="AZ65" s="21">
        <v>0</v>
      </c>
      <c r="BA65" s="21">
        <v>0</v>
      </c>
      <c r="BB65" s="21">
        <v>0</v>
      </c>
      <c r="BC65" s="21">
        <v>0</v>
      </c>
      <c r="BD65" s="21">
        <v>0</v>
      </c>
      <c r="BE65" s="21">
        <v>0</v>
      </c>
      <c r="BF65" s="21">
        <v>0</v>
      </c>
      <c r="BG65" s="21">
        <v>0</v>
      </c>
      <c r="BH65" s="21">
        <v>0</v>
      </c>
      <c r="BI65" s="21">
        <v>0</v>
      </c>
      <c r="BJ65" s="21">
        <v>0</v>
      </c>
      <c r="BK65" s="21">
        <v>0</v>
      </c>
      <c r="BL65" s="21">
        <v>0</v>
      </c>
      <c r="BM65" s="21">
        <v>0</v>
      </c>
      <c r="BN65" s="21">
        <v>0</v>
      </c>
      <c r="BO65" s="21">
        <v>0</v>
      </c>
      <c r="BP65" s="21">
        <v>0</v>
      </c>
      <c r="BQ65" s="21">
        <v>0</v>
      </c>
      <c r="BR65" s="21">
        <v>0</v>
      </c>
      <c r="BS65" s="21">
        <v>0</v>
      </c>
      <c r="BT65" s="21">
        <v>0</v>
      </c>
      <c r="BU65" s="21">
        <v>0</v>
      </c>
      <c r="BV65" s="21">
        <v>0</v>
      </c>
      <c r="BW65" s="21">
        <v>0</v>
      </c>
      <c r="BX65" s="21">
        <v>0</v>
      </c>
      <c r="BY65" s="21">
        <v>0</v>
      </c>
      <c r="BZ65" s="21">
        <v>0</v>
      </c>
      <c r="CA65" s="21">
        <v>0</v>
      </c>
      <c r="CB65" s="21">
        <v>0</v>
      </c>
      <c r="CC65" s="21">
        <v>0</v>
      </c>
      <c r="CD65" s="21">
        <v>0</v>
      </c>
      <c r="CE65" s="21">
        <v>0</v>
      </c>
      <c r="CF65" s="21">
        <v>0</v>
      </c>
      <c r="CG65" s="21">
        <v>0</v>
      </c>
      <c r="CH65" s="21">
        <v>0</v>
      </c>
      <c r="CI65" s="21">
        <v>0</v>
      </c>
      <c r="CJ65" s="22">
        <v>0</v>
      </c>
      <c r="CK65" s="21">
        <v>0</v>
      </c>
      <c r="CL65" s="21">
        <v>0</v>
      </c>
      <c r="CM65" s="22">
        <v>0</v>
      </c>
      <c r="CN65" s="21">
        <v>0</v>
      </c>
      <c r="CO65" s="21">
        <v>0</v>
      </c>
      <c r="CP65" s="22">
        <v>0</v>
      </c>
      <c r="CQ65" s="21">
        <v>0</v>
      </c>
      <c r="CR65" s="21">
        <v>0</v>
      </c>
      <c r="CS65" s="21">
        <v>0</v>
      </c>
      <c r="CT65" s="21">
        <v>0</v>
      </c>
      <c r="CU65" s="21">
        <v>0</v>
      </c>
      <c r="CV65" s="21">
        <v>0</v>
      </c>
      <c r="CW65" s="21">
        <v>0</v>
      </c>
      <c r="CX65" s="21">
        <v>0</v>
      </c>
      <c r="CY65" s="21">
        <v>0</v>
      </c>
      <c r="CZ65" s="21">
        <v>0</v>
      </c>
      <c r="DA65" s="21">
        <v>0</v>
      </c>
      <c r="DB65" s="21">
        <v>0</v>
      </c>
      <c r="DC65" s="22">
        <v>0</v>
      </c>
      <c r="DD65" s="21">
        <v>0</v>
      </c>
      <c r="DE65" s="21">
        <v>0</v>
      </c>
      <c r="DF65" s="22">
        <v>0</v>
      </c>
      <c r="DG65" s="21">
        <v>0</v>
      </c>
      <c r="DH65" s="21">
        <v>0</v>
      </c>
      <c r="DI65" s="22">
        <v>0</v>
      </c>
      <c r="DJ65" s="21">
        <v>0</v>
      </c>
      <c r="DK65" s="21">
        <v>0</v>
      </c>
      <c r="DL65" s="21">
        <v>0</v>
      </c>
      <c r="DM65" s="21">
        <v>0</v>
      </c>
    </row>
    <row r="66" spans="1:117" ht="12.75" customHeight="1" x14ac:dyDescent="0.3">
      <c r="A66" s="64" t="s">
        <v>266</v>
      </c>
      <c r="B66" s="20">
        <v>3008</v>
      </c>
      <c r="C66" s="65" t="s">
        <v>246</v>
      </c>
      <c r="D66" s="22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1">
        <v>0</v>
      </c>
      <c r="AV66" s="21">
        <v>0</v>
      </c>
      <c r="AW66" s="21">
        <v>0</v>
      </c>
      <c r="AX66" s="21">
        <v>0</v>
      </c>
      <c r="AY66" s="21">
        <v>0</v>
      </c>
      <c r="AZ66" s="21">
        <v>0</v>
      </c>
      <c r="BA66" s="21">
        <v>0</v>
      </c>
      <c r="BB66" s="21">
        <v>0</v>
      </c>
      <c r="BC66" s="21">
        <v>0</v>
      </c>
      <c r="BD66" s="21">
        <v>0</v>
      </c>
      <c r="BE66" s="21">
        <v>0</v>
      </c>
      <c r="BF66" s="21">
        <v>0</v>
      </c>
      <c r="BG66" s="21">
        <v>0</v>
      </c>
      <c r="BH66" s="21">
        <v>0</v>
      </c>
      <c r="BI66" s="21">
        <v>0</v>
      </c>
      <c r="BJ66" s="21">
        <v>0</v>
      </c>
      <c r="BK66" s="21">
        <v>0</v>
      </c>
      <c r="BL66" s="21">
        <v>0</v>
      </c>
      <c r="BM66" s="21">
        <v>0</v>
      </c>
      <c r="BN66" s="21">
        <v>0</v>
      </c>
      <c r="BO66" s="21">
        <v>0</v>
      </c>
      <c r="BP66" s="21">
        <v>0</v>
      </c>
      <c r="BQ66" s="21">
        <v>0</v>
      </c>
      <c r="BR66" s="21">
        <v>0</v>
      </c>
      <c r="BS66" s="21">
        <v>0</v>
      </c>
      <c r="BT66" s="21">
        <v>0</v>
      </c>
      <c r="BU66" s="21">
        <v>0</v>
      </c>
      <c r="BV66" s="21">
        <v>0</v>
      </c>
      <c r="BW66" s="21">
        <v>0</v>
      </c>
      <c r="BX66" s="21">
        <v>0</v>
      </c>
      <c r="BY66" s="21">
        <v>0</v>
      </c>
      <c r="BZ66" s="21">
        <v>0</v>
      </c>
      <c r="CA66" s="21">
        <v>0</v>
      </c>
      <c r="CB66" s="21">
        <v>0</v>
      </c>
      <c r="CC66" s="21">
        <v>0</v>
      </c>
      <c r="CD66" s="21">
        <v>0</v>
      </c>
      <c r="CE66" s="21">
        <v>0</v>
      </c>
      <c r="CF66" s="21">
        <v>0</v>
      </c>
      <c r="CG66" s="21">
        <v>0</v>
      </c>
      <c r="CH66" s="21">
        <v>0</v>
      </c>
      <c r="CI66" s="21">
        <v>0</v>
      </c>
      <c r="CJ66" s="22">
        <v>0</v>
      </c>
      <c r="CK66" s="21">
        <v>0</v>
      </c>
      <c r="CL66" s="21">
        <v>0</v>
      </c>
      <c r="CM66" s="22">
        <v>0</v>
      </c>
      <c r="CN66" s="21">
        <v>0</v>
      </c>
      <c r="CO66" s="21">
        <v>0</v>
      </c>
      <c r="CP66" s="22">
        <v>0</v>
      </c>
      <c r="CQ66" s="21">
        <v>0</v>
      </c>
      <c r="CR66" s="21">
        <v>0</v>
      </c>
      <c r="CS66" s="21">
        <v>0</v>
      </c>
      <c r="CT66" s="21">
        <v>0</v>
      </c>
      <c r="CU66" s="21">
        <v>0</v>
      </c>
      <c r="CV66" s="21">
        <v>0</v>
      </c>
      <c r="CW66" s="21">
        <v>0</v>
      </c>
      <c r="CX66" s="21">
        <v>0</v>
      </c>
      <c r="CY66" s="21">
        <v>0</v>
      </c>
      <c r="CZ66" s="21">
        <v>0</v>
      </c>
      <c r="DA66" s="21">
        <v>0</v>
      </c>
      <c r="DB66" s="21">
        <v>0</v>
      </c>
      <c r="DC66" s="22">
        <v>0</v>
      </c>
      <c r="DD66" s="21">
        <v>0</v>
      </c>
      <c r="DE66" s="21">
        <v>0</v>
      </c>
      <c r="DF66" s="22">
        <v>0</v>
      </c>
      <c r="DG66" s="21">
        <v>0</v>
      </c>
      <c r="DH66" s="21">
        <v>0</v>
      </c>
      <c r="DI66" s="22">
        <v>0</v>
      </c>
      <c r="DJ66" s="21">
        <v>0</v>
      </c>
      <c r="DK66" s="21">
        <v>0</v>
      </c>
      <c r="DL66" s="21">
        <v>0</v>
      </c>
      <c r="DM66" s="21">
        <v>0</v>
      </c>
    </row>
    <row r="67" spans="1:117" ht="12.75" customHeight="1" x14ac:dyDescent="0.3">
      <c r="A67" s="64" t="s">
        <v>268</v>
      </c>
      <c r="B67" s="20">
        <v>3009</v>
      </c>
      <c r="C67" s="65" t="s">
        <v>246</v>
      </c>
      <c r="D67" s="22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  <c r="AE67" s="21">
        <v>0</v>
      </c>
      <c r="AF67" s="21">
        <v>0</v>
      </c>
      <c r="AG67" s="21">
        <v>0</v>
      </c>
      <c r="AH67" s="21">
        <v>0</v>
      </c>
      <c r="AI67" s="21">
        <v>0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1">
        <v>0</v>
      </c>
      <c r="AV67" s="21">
        <v>0</v>
      </c>
      <c r="AW67" s="21">
        <v>0</v>
      </c>
      <c r="AX67" s="21">
        <v>0</v>
      </c>
      <c r="AY67" s="21">
        <v>0</v>
      </c>
      <c r="AZ67" s="21">
        <v>0</v>
      </c>
      <c r="BA67" s="21">
        <v>0</v>
      </c>
      <c r="BB67" s="21">
        <v>0</v>
      </c>
      <c r="BC67" s="21">
        <v>0</v>
      </c>
      <c r="BD67" s="21">
        <v>89005.14</v>
      </c>
      <c r="BE67" s="21">
        <v>0</v>
      </c>
      <c r="BF67" s="21">
        <v>0</v>
      </c>
      <c r="BG67" s="21">
        <v>0</v>
      </c>
      <c r="BH67" s="21">
        <v>0</v>
      </c>
      <c r="BI67" s="21">
        <v>0</v>
      </c>
      <c r="BJ67" s="21">
        <v>0</v>
      </c>
      <c r="BK67" s="21">
        <v>0</v>
      </c>
      <c r="BL67" s="21">
        <v>0</v>
      </c>
      <c r="BM67" s="21">
        <v>0</v>
      </c>
      <c r="BN67" s="21">
        <v>0</v>
      </c>
      <c r="BO67" s="21">
        <v>0</v>
      </c>
      <c r="BP67" s="21">
        <v>0</v>
      </c>
      <c r="BQ67" s="21">
        <v>0</v>
      </c>
      <c r="BR67" s="21">
        <v>0</v>
      </c>
      <c r="BS67" s="21">
        <v>0</v>
      </c>
      <c r="BT67" s="21">
        <v>0</v>
      </c>
      <c r="BU67" s="21">
        <v>0</v>
      </c>
      <c r="BV67" s="21">
        <v>0</v>
      </c>
      <c r="BW67" s="21">
        <v>0</v>
      </c>
      <c r="BX67" s="21">
        <v>0</v>
      </c>
      <c r="BY67" s="21">
        <v>0</v>
      </c>
      <c r="BZ67" s="21">
        <v>0</v>
      </c>
      <c r="CA67" s="21">
        <v>0</v>
      </c>
      <c r="CB67" s="21">
        <v>0</v>
      </c>
      <c r="CC67" s="21">
        <v>0</v>
      </c>
      <c r="CD67" s="21">
        <v>0</v>
      </c>
      <c r="CE67" s="21">
        <v>0</v>
      </c>
      <c r="CF67" s="21">
        <v>0</v>
      </c>
      <c r="CG67" s="21">
        <v>0</v>
      </c>
      <c r="CH67" s="21">
        <v>0</v>
      </c>
      <c r="CI67" s="21">
        <v>0</v>
      </c>
      <c r="CJ67" s="22">
        <v>84766399.75999999</v>
      </c>
      <c r="CK67" s="21">
        <v>0</v>
      </c>
      <c r="CL67" s="21">
        <v>0</v>
      </c>
      <c r="CM67" s="22">
        <v>84766399.75999999</v>
      </c>
      <c r="CN67" s="21">
        <v>3242137.99</v>
      </c>
      <c r="CO67" s="21">
        <v>81524261.769999996</v>
      </c>
      <c r="CP67" s="22">
        <v>0</v>
      </c>
      <c r="CQ67" s="21">
        <v>0</v>
      </c>
      <c r="CR67" s="21">
        <v>0</v>
      </c>
      <c r="CS67" s="21">
        <v>0</v>
      </c>
      <c r="CT67" s="21">
        <v>0</v>
      </c>
      <c r="CU67" s="21">
        <v>0</v>
      </c>
      <c r="CV67" s="21">
        <v>0</v>
      </c>
      <c r="CW67" s="21">
        <v>72175.06</v>
      </c>
      <c r="CX67" s="21">
        <v>0</v>
      </c>
      <c r="CY67" s="21">
        <v>0</v>
      </c>
      <c r="CZ67" s="21">
        <v>0</v>
      </c>
      <c r="DA67" s="21">
        <v>0</v>
      </c>
      <c r="DB67" s="21">
        <v>0</v>
      </c>
      <c r="DC67" s="22">
        <v>0</v>
      </c>
      <c r="DD67" s="21">
        <v>0</v>
      </c>
      <c r="DE67" s="21">
        <v>0</v>
      </c>
      <c r="DF67" s="22">
        <v>0</v>
      </c>
      <c r="DG67" s="21">
        <v>0</v>
      </c>
      <c r="DH67" s="21">
        <v>0</v>
      </c>
      <c r="DI67" s="22">
        <v>0</v>
      </c>
      <c r="DJ67" s="21">
        <v>0</v>
      </c>
      <c r="DK67" s="21">
        <v>0</v>
      </c>
      <c r="DL67" s="21">
        <v>0</v>
      </c>
      <c r="DM67" s="21">
        <v>84927579.959999964</v>
      </c>
    </row>
    <row r="68" spans="1:117" ht="12.75" customHeight="1" x14ac:dyDescent="0.3">
      <c r="A68" s="64" t="s">
        <v>270</v>
      </c>
      <c r="B68" s="20">
        <v>3011</v>
      </c>
      <c r="C68" s="65" t="s">
        <v>246</v>
      </c>
      <c r="D68" s="22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1">
        <v>0</v>
      </c>
      <c r="AA68" s="21">
        <v>0</v>
      </c>
      <c r="AB68" s="21">
        <v>0</v>
      </c>
      <c r="AC68" s="21">
        <v>0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1">
        <v>0</v>
      </c>
      <c r="AV68" s="21">
        <v>0</v>
      </c>
      <c r="AW68" s="21">
        <v>0</v>
      </c>
      <c r="AX68" s="21">
        <v>0</v>
      </c>
      <c r="AY68" s="21">
        <v>0</v>
      </c>
      <c r="AZ68" s="21">
        <v>0</v>
      </c>
      <c r="BA68" s="21">
        <v>0</v>
      </c>
      <c r="BB68" s="21">
        <v>0</v>
      </c>
      <c r="BC68" s="21">
        <v>0</v>
      </c>
      <c r="BD68" s="21">
        <v>0</v>
      </c>
      <c r="BE68" s="21">
        <v>0</v>
      </c>
      <c r="BF68" s="21">
        <v>0</v>
      </c>
      <c r="BG68" s="21">
        <v>0</v>
      </c>
      <c r="BH68" s="21">
        <v>0</v>
      </c>
      <c r="BI68" s="21">
        <v>0</v>
      </c>
      <c r="BJ68" s="21">
        <v>0</v>
      </c>
      <c r="BK68" s="21">
        <v>0</v>
      </c>
      <c r="BL68" s="21">
        <v>0</v>
      </c>
      <c r="BM68" s="21">
        <v>0</v>
      </c>
      <c r="BN68" s="21">
        <v>0</v>
      </c>
      <c r="BO68" s="21">
        <v>0</v>
      </c>
      <c r="BP68" s="21">
        <v>0</v>
      </c>
      <c r="BQ68" s="21">
        <v>0</v>
      </c>
      <c r="BR68" s="21">
        <v>0</v>
      </c>
      <c r="BS68" s="21">
        <v>0</v>
      </c>
      <c r="BT68" s="21">
        <v>0</v>
      </c>
      <c r="BU68" s="21">
        <v>0</v>
      </c>
      <c r="BV68" s="21">
        <v>0</v>
      </c>
      <c r="BW68" s="21">
        <v>0</v>
      </c>
      <c r="BX68" s="21">
        <v>0</v>
      </c>
      <c r="BY68" s="21">
        <v>0</v>
      </c>
      <c r="BZ68" s="21">
        <v>0</v>
      </c>
      <c r="CA68" s="21">
        <v>0</v>
      </c>
      <c r="CB68" s="21">
        <v>0</v>
      </c>
      <c r="CC68" s="21">
        <v>0</v>
      </c>
      <c r="CD68" s="21">
        <v>0</v>
      </c>
      <c r="CE68" s="21">
        <v>0</v>
      </c>
      <c r="CF68" s="21">
        <v>0</v>
      </c>
      <c r="CG68" s="21">
        <v>0</v>
      </c>
      <c r="CH68" s="21">
        <v>0</v>
      </c>
      <c r="CI68" s="21">
        <v>0</v>
      </c>
      <c r="CJ68" s="22">
        <v>0</v>
      </c>
      <c r="CK68" s="21">
        <v>0</v>
      </c>
      <c r="CL68" s="21">
        <v>0</v>
      </c>
      <c r="CM68" s="22">
        <v>0</v>
      </c>
      <c r="CN68" s="21">
        <v>0</v>
      </c>
      <c r="CO68" s="21">
        <v>0</v>
      </c>
      <c r="CP68" s="22">
        <v>0</v>
      </c>
      <c r="CQ68" s="21">
        <v>0</v>
      </c>
      <c r="CR68" s="21">
        <v>0</v>
      </c>
      <c r="CS68" s="21">
        <v>0</v>
      </c>
      <c r="CT68" s="21">
        <v>0</v>
      </c>
      <c r="CU68" s="21">
        <v>0</v>
      </c>
      <c r="CV68" s="21">
        <v>0</v>
      </c>
      <c r="CW68" s="21">
        <v>0</v>
      </c>
      <c r="CX68" s="21">
        <v>0</v>
      </c>
      <c r="CY68" s="21">
        <v>0</v>
      </c>
      <c r="CZ68" s="21">
        <v>0</v>
      </c>
      <c r="DA68" s="21">
        <v>0</v>
      </c>
      <c r="DB68" s="21">
        <v>0</v>
      </c>
      <c r="DC68" s="22">
        <v>0</v>
      </c>
      <c r="DD68" s="21">
        <v>0</v>
      </c>
      <c r="DE68" s="21">
        <v>0</v>
      </c>
      <c r="DF68" s="22">
        <v>0</v>
      </c>
      <c r="DG68" s="21">
        <v>0</v>
      </c>
      <c r="DH68" s="21">
        <v>0</v>
      </c>
      <c r="DI68" s="22">
        <v>0</v>
      </c>
      <c r="DJ68" s="21">
        <v>0</v>
      </c>
      <c r="DK68" s="21">
        <v>0</v>
      </c>
      <c r="DL68" s="21">
        <v>0</v>
      </c>
      <c r="DM68" s="21">
        <v>0</v>
      </c>
    </row>
    <row r="69" spans="1:117" ht="12.75" customHeight="1" x14ac:dyDescent="0.3">
      <c r="A69" s="64" t="s">
        <v>272</v>
      </c>
      <c r="B69" s="20">
        <v>3012</v>
      </c>
      <c r="C69" s="65" t="s">
        <v>246</v>
      </c>
      <c r="D69" s="22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1">
        <v>0</v>
      </c>
      <c r="AV69" s="21">
        <v>0</v>
      </c>
      <c r="AW69" s="21">
        <v>0</v>
      </c>
      <c r="AX69" s="21">
        <v>0</v>
      </c>
      <c r="AY69" s="21">
        <v>0</v>
      </c>
      <c r="AZ69" s="21">
        <v>0</v>
      </c>
      <c r="BA69" s="21">
        <v>0</v>
      </c>
      <c r="BB69" s="21">
        <v>0</v>
      </c>
      <c r="BC69" s="21">
        <v>0</v>
      </c>
      <c r="BD69" s="21">
        <v>0</v>
      </c>
      <c r="BE69" s="21">
        <v>0</v>
      </c>
      <c r="BF69" s="21">
        <v>0</v>
      </c>
      <c r="BG69" s="21">
        <v>0</v>
      </c>
      <c r="BH69" s="21">
        <v>0</v>
      </c>
      <c r="BI69" s="21">
        <v>0</v>
      </c>
      <c r="BJ69" s="21">
        <v>0</v>
      </c>
      <c r="BK69" s="21">
        <v>0</v>
      </c>
      <c r="BL69" s="21">
        <v>0</v>
      </c>
      <c r="BM69" s="21">
        <v>0</v>
      </c>
      <c r="BN69" s="21">
        <v>0</v>
      </c>
      <c r="BO69" s="21">
        <v>0</v>
      </c>
      <c r="BP69" s="21">
        <v>0</v>
      </c>
      <c r="BQ69" s="21">
        <v>0</v>
      </c>
      <c r="BR69" s="21">
        <v>0</v>
      </c>
      <c r="BS69" s="21">
        <v>0</v>
      </c>
      <c r="BT69" s="21">
        <v>0</v>
      </c>
      <c r="BU69" s="21">
        <v>0</v>
      </c>
      <c r="BV69" s="21">
        <v>0</v>
      </c>
      <c r="BW69" s="21">
        <v>0</v>
      </c>
      <c r="BX69" s="21">
        <v>0</v>
      </c>
      <c r="BY69" s="21">
        <v>0</v>
      </c>
      <c r="BZ69" s="21">
        <v>0</v>
      </c>
      <c r="CA69" s="21">
        <v>0</v>
      </c>
      <c r="CB69" s="21">
        <v>0</v>
      </c>
      <c r="CC69" s="21">
        <v>0</v>
      </c>
      <c r="CD69" s="21">
        <v>0</v>
      </c>
      <c r="CE69" s="21">
        <v>0</v>
      </c>
      <c r="CF69" s="21">
        <v>0</v>
      </c>
      <c r="CG69" s="21">
        <v>0</v>
      </c>
      <c r="CH69" s="21">
        <v>0</v>
      </c>
      <c r="CI69" s="21">
        <v>0</v>
      </c>
      <c r="CJ69" s="22">
        <v>0</v>
      </c>
      <c r="CK69" s="21">
        <v>0</v>
      </c>
      <c r="CL69" s="21">
        <v>0</v>
      </c>
      <c r="CM69" s="22">
        <v>0</v>
      </c>
      <c r="CN69" s="21">
        <v>0</v>
      </c>
      <c r="CO69" s="21">
        <v>0</v>
      </c>
      <c r="CP69" s="22">
        <v>0</v>
      </c>
      <c r="CQ69" s="21">
        <v>0</v>
      </c>
      <c r="CR69" s="21">
        <v>0</v>
      </c>
      <c r="CS69" s="21">
        <v>0</v>
      </c>
      <c r="CT69" s="21">
        <v>0</v>
      </c>
      <c r="CU69" s="21">
        <v>0</v>
      </c>
      <c r="CV69" s="21">
        <v>0</v>
      </c>
      <c r="CW69" s="21">
        <v>0</v>
      </c>
      <c r="CX69" s="21">
        <v>0</v>
      </c>
      <c r="CY69" s="21">
        <v>0</v>
      </c>
      <c r="CZ69" s="21">
        <v>0</v>
      </c>
      <c r="DA69" s="21">
        <v>0</v>
      </c>
      <c r="DB69" s="21">
        <v>0</v>
      </c>
      <c r="DC69" s="22">
        <v>0</v>
      </c>
      <c r="DD69" s="21">
        <v>0</v>
      </c>
      <c r="DE69" s="21">
        <v>0</v>
      </c>
      <c r="DF69" s="22">
        <v>0</v>
      </c>
      <c r="DG69" s="21">
        <v>0</v>
      </c>
      <c r="DH69" s="21">
        <v>0</v>
      </c>
      <c r="DI69" s="22">
        <v>0</v>
      </c>
      <c r="DJ69" s="21">
        <v>0</v>
      </c>
      <c r="DK69" s="21">
        <v>0</v>
      </c>
      <c r="DL69" s="21">
        <v>0</v>
      </c>
      <c r="DM69" s="21">
        <v>0</v>
      </c>
    </row>
    <row r="70" spans="1:117" ht="12.75" customHeight="1" x14ac:dyDescent="0.3">
      <c r="A70" s="64" t="s">
        <v>274</v>
      </c>
      <c r="B70" s="20">
        <v>3016</v>
      </c>
      <c r="C70" s="65" t="s">
        <v>246</v>
      </c>
      <c r="D70" s="22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0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0</v>
      </c>
      <c r="AT70" s="21">
        <v>0</v>
      </c>
      <c r="AU70" s="21">
        <v>0</v>
      </c>
      <c r="AV70" s="21">
        <v>0</v>
      </c>
      <c r="AW70" s="21">
        <v>0</v>
      </c>
      <c r="AX70" s="21">
        <v>0</v>
      </c>
      <c r="AY70" s="21">
        <v>0</v>
      </c>
      <c r="AZ70" s="21">
        <v>0</v>
      </c>
      <c r="BA70" s="21">
        <v>0</v>
      </c>
      <c r="BB70" s="21">
        <v>0</v>
      </c>
      <c r="BC70" s="21">
        <v>0</v>
      </c>
      <c r="BD70" s="21">
        <v>0</v>
      </c>
      <c r="BE70" s="21">
        <v>0</v>
      </c>
      <c r="BF70" s="21">
        <v>0</v>
      </c>
      <c r="BG70" s="21">
        <v>0</v>
      </c>
      <c r="BH70" s="21">
        <v>0</v>
      </c>
      <c r="BI70" s="21">
        <v>0</v>
      </c>
      <c r="BJ70" s="21">
        <v>0</v>
      </c>
      <c r="BK70" s="21">
        <v>0</v>
      </c>
      <c r="BL70" s="21">
        <v>0</v>
      </c>
      <c r="BM70" s="21">
        <v>0</v>
      </c>
      <c r="BN70" s="21">
        <v>0</v>
      </c>
      <c r="BO70" s="21">
        <v>0</v>
      </c>
      <c r="BP70" s="21">
        <v>0</v>
      </c>
      <c r="BQ70" s="21">
        <v>0</v>
      </c>
      <c r="BR70" s="21">
        <v>0</v>
      </c>
      <c r="BS70" s="21">
        <v>0</v>
      </c>
      <c r="BT70" s="21">
        <v>0</v>
      </c>
      <c r="BU70" s="21">
        <v>0</v>
      </c>
      <c r="BV70" s="21">
        <v>0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2">
        <v>0</v>
      </c>
      <c r="CK70" s="21">
        <v>0</v>
      </c>
      <c r="CL70" s="21">
        <v>0</v>
      </c>
      <c r="CM70" s="22">
        <v>0</v>
      </c>
      <c r="CN70" s="21">
        <v>0</v>
      </c>
      <c r="CO70" s="21">
        <v>0</v>
      </c>
      <c r="CP70" s="22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2">
        <v>0</v>
      </c>
      <c r="DD70" s="21">
        <v>0</v>
      </c>
      <c r="DE70" s="21">
        <v>0</v>
      </c>
      <c r="DF70" s="22">
        <v>0</v>
      </c>
      <c r="DG70" s="21">
        <v>0</v>
      </c>
      <c r="DH70" s="21">
        <v>0</v>
      </c>
      <c r="DI70" s="22">
        <v>0</v>
      </c>
      <c r="DJ70" s="21">
        <v>0</v>
      </c>
      <c r="DK70" s="21">
        <v>0</v>
      </c>
      <c r="DL70" s="21">
        <v>0</v>
      </c>
      <c r="DM70" s="21">
        <v>0</v>
      </c>
    </row>
    <row r="71" spans="1:117" ht="13.8" x14ac:dyDescent="0.3">
      <c r="A71" s="64" t="s">
        <v>276</v>
      </c>
      <c r="B71" s="20">
        <v>3017</v>
      </c>
      <c r="C71" s="65" t="s">
        <v>246</v>
      </c>
      <c r="D71" s="22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21">
        <v>0</v>
      </c>
      <c r="R71" s="21">
        <v>0</v>
      </c>
      <c r="S71" s="21">
        <v>0</v>
      </c>
      <c r="T71" s="21">
        <v>0</v>
      </c>
      <c r="U71" s="21">
        <v>0</v>
      </c>
      <c r="V71" s="21">
        <v>0</v>
      </c>
      <c r="W71" s="21">
        <v>0</v>
      </c>
      <c r="X71" s="21">
        <v>0</v>
      </c>
      <c r="Y71" s="21">
        <v>0</v>
      </c>
      <c r="Z71" s="21">
        <v>0</v>
      </c>
      <c r="AA71" s="21">
        <v>0</v>
      </c>
      <c r="AB71" s="21">
        <v>0</v>
      </c>
      <c r="AC71" s="21">
        <v>0</v>
      </c>
      <c r="AD71" s="21">
        <v>0</v>
      </c>
      <c r="AE71" s="21">
        <v>0</v>
      </c>
      <c r="AF71" s="21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2">
        <v>0</v>
      </c>
      <c r="CK71" s="21">
        <v>0</v>
      </c>
      <c r="CL71" s="21">
        <v>0</v>
      </c>
      <c r="CM71" s="22">
        <v>0</v>
      </c>
      <c r="CN71" s="21">
        <v>0</v>
      </c>
      <c r="CO71" s="21">
        <v>0</v>
      </c>
      <c r="CP71" s="22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2">
        <v>0</v>
      </c>
      <c r="DD71" s="21">
        <v>0</v>
      </c>
      <c r="DE71" s="21">
        <v>0</v>
      </c>
      <c r="DF71" s="22">
        <v>0</v>
      </c>
      <c r="DG71" s="21">
        <v>0</v>
      </c>
      <c r="DH71" s="21">
        <v>0</v>
      </c>
      <c r="DI71" s="22">
        <v>0</v>
      </c>
      <c r="DJ71" s="21">
        <v>0</v>
      </c>
      <c r="DK71" s="21">
        <v>0</v>
      </c>
      <c r="DL71" s="21">
        <v>0</v>
      </c>
      <c r="DM71" s="21">
        <v>0</v>
      </c>
    </row>
    <row r="72" spans="1:117" ht="12.75" customHeight="1" x14ac:dyDescent="0.3">
      <c r="A72" s="64" t="s">
        <v>278</v>
      </c>
      <c r="B72" s="20">
        <v>3018</v>
      </c>
      <c r="C72" s="65" t="s">
        <v>246</v>
      </c>
      <c r="D72" s="22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  <c r="AE72" s="21">
        <v>0</v>
      </c>
      <c r="AF72" s="21">
        <v>0</v>
      </c>
      <c r="AG72" s="21">
        <v>0</v>
      </c>
      <c r="AH72" s="21">
        <v>0</v>
      </c>
      <c r="AI72" s="21">
        <v>0</v>
      </c>
      <c r="AJ72" s="21">
        <v>0</v>
      </c>
      <c r="AK72" s="21">
        <v>0</v>
      </c>
      <c r="AL72" s="21">
        <v>0</v>
      </c>
      <c r="AM72" s="21">
        <v>0</v>
      </c>
      <c r="AN72" s="21">
        <v>0</v>
      </c>
      <c r="AO72" s="21">
        <v>0</v>
      </c>
      <c r="AP72" s="21">
        <v>0</v>
      </c>
      <c r="AQ72" s="21">
        <v>0</v>
      </c>
      <c r="AR72" s="21">
        <v>0</v>
      </c>
      <c r="AS72" s="21">
        <v>0</v>
      </c>
      <c r="AT72" s="21">
        <v>0</v>
      </c>
      <c r="AU72" s="21">
        <v>0</v>
      </c>
      <c r="AV72" s="21">
        <v>0</v>
      </c>
      <c r="AW72" s="21">
        <v>0</v>
      </c>
      <c r="AX72" s="21">
        <v>0</v>
      </c>
      <c r="AY72" s="21">
        <v>0</v>
      </c>
      <c r="AZ72" s="21">
        <v>0</v>
      </c>
      <c r="BA72" s="21">
        <v>0</v>
      </c>
      <c r="BB72" s="21">
        <v>0</v>
      </c>
      <c r="BC72" s="21">
        <v>0</v>
      </c>
      <c r="BD72" s="21">
        <v>33</v>
      </c>
      <c r="BE72" s="21">
        <v>0</v>
      </c>
      <c r="BF72" s="21">
        <v>0</v>
      </c>
      <c r="BG72" s="21">
        <v>0</v>
      </c>
      <c r="BH72" s="21">
        <v>0</v>
      </c>
      <c r="BI72" s="21">
        <v>0</v>
      </c>
      <c r="BJ72" s="21">
        <v>0</v>
      </c>
      <c r="BK72" s="21">
        <v>0</v>
      </c>
      <c r="BL72" s="21">
        <v>0</v>
      </c>
      <c r="BM72" s="21">
        <v>0</v>
      </c>
      <c r="BN72" s="21">
        <v>0</v>
      </c>
      <c r="BO72" s="21">
        <v>0</v>
      </c>
      <c r="BP72" s="21">
        <v>0</v>
      </c>
      <c r="BQ72" s="21">
        <v>0</v>
      </c>
      <c r="BR72" s="21">
        <v>0</v>
      </c>
      <c r="BS72" s="21">
        <v>0</v>
      </c>
      <c r="BT72" s="21">
        <v>0</v>
      </c>
      <c r="BU72" s="21">
        <v>0</v>
      </c>
      <c r="BV72" s="21">
        <v>0</v>
      </c>
      <c r="BW72" s="21">
        <v>0</v>
      </c>
      <c r="BX72" s="21">
        <v>0</v>
      </c>
      <c r="BY72" s="21">
        <v>0</v>
      </c>
      <c r="BZ72" s="21">
        <v>0</v>
      </c>
      <c r="CA72" s="21">
        <v>0</v>
      </c>
      <c r="CB72" s="21">
        <v>0</v>
      </c>
      <c r="CC72" s="21">
        <v>0</v>
      </c>
      <c r="CD72" s="21">
        <v>0</v>
      </c>
      <c r="CE72" s="21">
        <v>0</v>
      </c>
      <c r="CF72" s="21">
        <v>0</v>
      </c>
      <c r="CG72" s="21">
        <v>0</v>
      </c>
      <c r="CH72" s="21">
        <v>0</v>
      </c>
      <c r="CI72" s="21">
        <v>0</v>
      </c>
      <c r="CJ72" s="22">
        <v>0</v>
      </c>
      <c r="CK72" s="21">
        <v>0</v>
      </c>
      <c r="CL72" s="21">
        <v>0</v>
      </c>
      <c r="CM72" s="22">
        <v>0</v>
      </c>
      <c r="CN72" s="21">
        <v>0</v>
      </c>
      <c r="CO72" s="21">
        <v>0</v>
      </c>
      <c r="CP72" s="22">
        <v>0</v>
      </c>
      <c r="CQ72" s="21">
        <v>0</v>
      </c>
      <c r="CR72" s="21">
        <v>0</v>
      </c>
      <c r="CS72" s="21">
        <v>0</v>
      </c>
      <c r="CT72" s="21">
        <v>0</v>
      </c>
      <c r="CU72" s="21">
        <v>0</v>
      </c>
      <c r="CV72" s="21">
        <v>0</v>
      </c>
      <c r="CW72" s="21">
        <v>0</v>
      </c>
      <c r="CX72" s="21">
        <v>0</v>
      </c>
      <c r="CY72" s="21">
        <v>0</v>
      </c>
      <c r="CZ72" s="21">
        <v>0</v>
      </c>
      <c r="DA72" s="21">
        <v>0</v>
      </c>
      <c r="DB72" s="21">
        <v>0</v>
      </c>
      <c r="DC72" s="22">
        <v>0</v>
      </c>
      <c r="DD72" s="21">
        <v>0</v>
      </c>
      <c r="DE72" s="21">
        <v>0</v>
      </c>
      <c r="DF72" s="22">
        <v>0</v>
      </c>
      <c r="DG72" s="21">
        <v>0</v>
      </c>
      <c r="DH72" s="21">
        <v>0</v>
      </c>
      <c r="DI72" s="22">
        <v>0</v>
      </c>
      <c r="DJ72" s="21">
        <v>0</v>
      </c>
      <c r="DK72" s="21">
        <v>0</v>
      </c>
      <c r="DL72" s="21">
        <v>0</v>
      </c>
      <c r="DM72" s="21">
        <v>33</v>
      </c>
    </row>
    <row r="73" spans="1:117" ht="12.75" customHeight="1" x14ac:dyDescent="0.3">
      <c r="A73" s="66" t="s">
        <v>280</v>
      </c>
      <c r="B73" s="55">
        <v>9000</v>
      </c>
      <c r="C73" s="65" t="s">
        <v>281</v>
      </c>
      <c r="D73" s="56">
        <v>1165171740.0224502</v>
      </c>
      <c r="E73" s="56">
        <v>17325899.141610377</v>
      </c>
      <c r="F73" s="56">
        <v>82456008.89361237</v>
      </c>
      <c r="G73" s="56">
        <v>1065389831.9872274</v>
      </c>
      <c r="H73" s="56">
        <v>58393331.8825</v>
      </c>
      <c r="I73" s="56">
        <v>21870975.730000004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146516207.11999997</v>
      </c>
      <c r="P73" s="56">
        <v>0</v>
      </c>
      <c r="Q73" s="56">
        <v>13006845.859999998</v>
      </c>
      <c r="R73" s="56">
        <v>0</v>
      </c>
      <c r="S73" s="56">
        <v>0</v>
      </c>
      <c r="T73" s="56">
        <v>4433339911.8299923</v>
      </c>
      <c r="U73" s="56">
        <v>129355676.43895102</v>
      </c>
      <c r="V73" s="56">
        <v>30206016.110000599</v>
      </c>
      <c r="W73" s="56">
        <v>220570884.83999398</v>
      </c>
      <c r="X73" s="56">
        <v>0</v>
      </c>
      <c r="Y73" s="56">
        <v>4587872.1999999993</v>
      </c>
      <c r="Z73" s="56">
        <v>372624741.04000002</v>
      </c>
      <c r="AA73" s="56">
        <v>0</v>
      </c>
      <c r="AB73" s="56">
        <v>0</v>
      </c>
      <c r="AC73" s="56">
        <v>1168654.244000002</v>
      </c>
      <c r="AD73" s="56">
        <v>8627683.007600002</v>
      </c>
      <c r="AE73" s="56">
        <v>0</v>
      </c>
      <c r="AF73" s="56">
        <v>-2225956.9500000002</v>
      </c>
      <c r="AG73" s="56">
        <v>0</v>
      </c>
      <c r="AH73" s="56">
        <v>0</v>
      </c>
      <c r="AI73" s="56">
        <v>0</v>
      </c>
      <c r="AJ73" s="56">
        <v>29659355.081079412</v>
      </c>
      <c r="AK73" s="56">
        <v>0</v>
      </c>
      <c r="AL73" s="56">
        <v>0</v>
      </c>
      <c r="AM73" s="56">
        <v>7991924.5</v>
      </c>
      <c r="AN73" s="56">
        <v>0</v>
      </c>
      <c r="AO73" s="56">
        <v>0</v>
      </c>
      <c r="AP73" s="56">
        <v>2328559.77</v>
      </c>
      <c r="AQ73" s="56">
        <v>0</v>
      </c>
      <c r="AR73" s="56">
        <v>0</v>
      </c>
      <c r="AS73" s="56">
        <v>0</v>
      </c>
      <c r="AT73" s="56">
        <v>458156316.2961989</v>
      </c>
      <c r="AU73" s="56">
        <v>7082671.3191999998</v>
      </c>
      <c r="AV73" s="56">
        <v>6930129.2799999984</v>
      </c>
      <c r="AW73" s="56">
        <v>0</v>
      </c>
      <c r="AX73" s="56">
        <v>3774520.7992000002</v>
      </c>
      <c r="AY73" s="56">
        <v>0</v>
      </c>
      <c r="AZ73" s="56">
        <v>0</v>
      </c>
      <c r="BA73" s="56">
        <v>0</v>
      </c>
      <c r="BB73" s="56">
        <v>0</v>
      </c>
      <c r="BC73" s="56">
        <v>0</v>
      </c>
      <c r="BD73" s="56">
        <v>69357749.270000011</v>
      </c>
      <c r="BE73" s="56">
        <v>0</v>
      </c>
      <c r="BF73" s="56">
        <v>0</v>
      </c>
      <c r="BG73" s="56">
        <v>0</v>
      </c>
      <c r="BH73" s="56">
        <v>0</v>
      </c>
      <c r="BI73" s="56">
        <v>3623537.879999999</v>
      </c>
      <c r="BJ73" s="56">
        <v>7990881.9542393982</v>
      </c>
      <c r="BK73" s="56">
        <v>0</v>
      </c>
      <c r="BL73" s="56">
        <v>0</v>
      </c>
      <c r="BM73" s="56">
        <v>26371109.73</v>
      </c>
      <c r="BN73" s="56">
        <v>7065056.8000000603</v>
      </c>
      <c r="BO73" s="56">
        <v>0</v>
      </c>
      <c r="BP73" s="56">
        <v>31469083.659999955</v>
      </c>
      <c r="BQ73" s="56">
        <v>5475495.9300000006</v>
      </c>
      <c r="BR73" s="56">
        <v>242568013.22000006</v>
      </c>
      <c r="BS73" s="56">
        <v>13748773.40000003</v>
      </c>
      <c r="BT73" s="56">
        <v>0</v>
      </c>
      <c r="BU73" s="56">
        <v>0</v>
      </c>
      <c r="BV73" s="56">
        <v>87171.72</v>
      </c>
      <c r="BW73" s="56">
        <v>0</v>
      </c>
      <c r="BX73" s="56">
        <v>3703750.34</v>
      </c>
      <c r="BY73" s="56">
        <v>0</v>
      </c>
      <c r="BZ73" s="56">
        <v>0</v>
      </c>
      <c r="CA73" s="56">
        <v>33357554.199999999</v>
      </c>
      <c r="CB73" s="56">
        <v>4582755240.04006</v>
      </c>
      <c r="CC73" s="56">
        <v>2660042.88</v>
      </c>
      <c r="CD73" s="56">
        <v>423405874.47999603</v>
      </c>
      <c r="CE73" s="56">
        <v>0</v>
      </c>
      <c r="CF73" s="56">
        <v>0</v>
      </c>
      <c r="CG73" s="56">
        <v>1809733.55</v>
      </c>
      <c r="CH73" s="56">
        <v>80049081.170000002</v>
      </c>
      <c r="CI73" s="56">
        <v>0</v>
      </c>
      <c r="CJ73" s="56">
        <v>125089818.89999999</v>
      </c>
      <c r="CK73" s="56">
        <v>2735500</v>
      </c>
      <c r="CL73" s="56">
        <v>0</v>
      </c>
      <c r="CM73" s="56">
        <v>120478237.3</v>
      </c>
      <c r="CN73" s="56">
        <v>0</v>
      </c>
      <c r="CO73" s="56">
        <v>120478237.3</v>
      </c>
      <c r="CP73" s="56">
        <v>1876081.6</v>
      </c>
      <c r="CQ73" s="56">
        <v>0</v>
      </c>
      <c r="CR73" s="56">
        <v>1876081.6</v>
      </c>
      <c r="CS73" s="56">
        <v>2872824.8465499999</v>
      </c>
      <c r="CT73" s="56">
        <v>2021566.28</v>
      </c>
      <c r="CU73" s="56">
        <v>0</v>
      </c>
      <c r="CV73" s="56">
        <v>0</v>
      </c>
      <c r="CW73" s="56">
        <v>0</v>
      </c>
      <c r="CX73" s="56">
        <v>0</v>
      </c>
      <c r="CY73" s="56">
        <v>0</v>
      </c>
      <c r="CZ73" s="56">
        <v>0</v>
      </c>
      <c r="DA73" s="56">
        <v>0</v>
      </c>
      <c r="DB73" s="56">
        <v>0</v>
      </c>
      <c r="DC73" s="56">
        <v>0</v>
      </c>
      <c r="DD73" s="56">
        <v>0</v>
      </c>
      <c r="DE73" s="56">
        <v>0</v>
      </c>
      <c r="DF73" s="56">
        <v>0</v>
      </c>
      <c r="DG73" s="56">
        <v>0</v>
      </c>
      <c r="DH73" s="56">
        <v>0</v>
      </c>
      <c r="DI73" s="56">
        <v>0</v>
      </c>
      <c r="DJ73" s="56">
        <v>0</v>
      </c>
      <c r="DK73" s="56">
        <v>0</v>
      </c>
      <c r="DL73" s="56">
        <v>0</v>
      </c>
      <c r="DM73" s="56">
        <v>12784620420.672012</v>
      </c>
    </row>
    <row r="74" spans="1:117" ht="13.8" x14ac:dyDescent="0.3">
      <c r="A74" s="66" t="s">
        <v>283</v>
      </c>
      <c r="B74" s="55">
        <v>9001</v>
      </c>
      <c r="C74" s="65" t="s">
        <v>284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6">
        <v>0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6">
        <v>0</v>
      </c>
      <c r="AG74" s="56">
        <v>0</v>
      </c>
      <c r="AH74" s="56">
        <v>0</v>
      </c>
      <c r="AI74" s="56">
        <v>0</v>
      </c>
      <c r="AJ74" s="56">
        <v>0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</v>
      </c>
      <c r="AQ74" s="56">
        <v>0</v>
      </c>
      <c r="AR74" s="56">
        <v>0</v>
      </c>
      <c r="AS74" s="56">
        <v>0</v>
      </c>
      <c r="AT74" s="56">
        <v>0</v>
      </c>
      <c r="AU74" s="56">
        <v>0</v>
      </c>
      <c r="AV74" s="56">
        <v>0</v>
      </c>
      <c r="AW74" s="56">
        <v>0</v>
      </c>
      <c r="AX74" s="56">
        <v>0</v>
      </c>
      <c r="AY74" s="56">
        <v>0</v>
      </c>
      <c r="AZ74" s="56">
        <v>0</v>
      </c>
      <c r="BA74" s="56">
        <v>0</v>
      </c>
      <c r="BB74" s="56">
        <v>0</v>
      </c>
      <c r="BC74" s="56">
        <v>0</v>
      </c>
      <c r="BD74" s="56">
        <v>55639803.9399703</v>
      </c>
      <c r="BE74" s="56">
        <v>0</v>
      </c>
      <c r="BF74" s="56">
        <v>0</v>
      </c>
      <c r="BG74" s="56">
        <v>0</v>
      </c>
      <c r="BH74" s="56">
        <v>0</v>
      </c>
      <c r="BI74" s="56">
        <v>0</v>
      </c>
      <c r="BJ74" s="56">
        <v>0</v>
      </c>
      <c r="BK74" s="56">
        <v>0</v>
      </c>
      <c r="BL74" s="56">
        <v>0</v>
      </c>
      <c r="BM74" s="56">
        <v>0</v>
      </c>
      <c r="BN74" s="56">
        <v>0</v>
      </c>
      <c r="BO74" s="56">
        <v>0</v>
      </c>
      <c r="BP74" s="56">
        <v>0</v>
      </c>
      <c r="BQ74" s="56">
        <v>0</v>
      </c>
      <c r="BR74" s="56">
        <v>0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</v>
      </c>
      <c r="BZ74" s="56">
        <v>0</v>
      </c>
      <c r="CA74" s="56">
        <v>0</v>
      </c>
      <c r="CB74" s="56">
        <v>0</v>
      </c>
      <c r="CC74" s="56">
        <v>0</v>
      </c>
      <c r="CD74" s="56">
        <v>0</v>
      </c>
      <c r="CE74" s="56">
        <v>0</v>
      </c>
      <c r="CF74" s="56">
        <v>0</v>
      </c>
      <c r="CG74" s="56">
        <v>0</v>
      </c>
      <c r="CH74" s="56">
        <v>0</v>
      </c>
      <c r="CI74" s="56">
        <v>0</v>
      </c>
      <c r="CJ74" s="56">
        <v>84766399.75999999</v>
      </c>
      <c r="CK74" s="56">
        <v>0</v>
      </c>
      <c r="CL74" s="56">
        <v>0</v>
      </c>
      <c r="CM74" s="56">
        <v>84766399.75999999</v>
      </c>
      <c r="CN74" s="56">
        <v>3242137.99</v>
      </c>
      <c r="CO74" s="56">
        <v>81524261.769999996</v>
      </c>
      <c r="CP74" s="56">
        <v>0</v>
      </c>
      <c r="CQ74" s="56">
        <v>0</v>
      </c>
      <c r="CR74" s="56">
        <v>0</v>
      </c>
      <c r="CS74" s="56">
        <v>0</v>
      </c>
      <c r="CT74" s="56">
        <v>0</v>
      </c>
      <c r="CU74" s="56">
        <v>0</v>
      </c>
      <c r="CV74" s="56">
        <v>0</v>
      </c>
      <c r="CW74" s="56">
        <v>807967012.27990234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948373215.97987258</v>
      </c>
    </row>
    <row r="75" spans="1:117" ht="13.8" x14ac:dyDescent="0.3">
      <c r="A75" s="66" t="s">
        <v>286</v>
      </c>
      <c r="B75" s="55">
        <v>9003</v>
      </c>
      <c r="C75" s="65" t="s">
        <v>287</v>
      </c>
      <c r="D75" s="56">
        <v>1165171740.0224502</v>
      </c>
      <c r="E75" s="56">
        <v>17325899.141610377</v>
      </c>
      <c r="F75" s="56">
        <v>82456008.89361237</v>
      </c>
      <c r="G75" s="56">
        <v>1065389831.9872274</v>
      </c>
      <c r="H75" s="56">
        <v>58393331.8825</v>
      </c>
      <c r="I75" s="56">
        <v>21870975.730000004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146516207.11999997</v>
      </c>
      <c r="P75" s="56">
        <v>0</v>
      </c>
      <c r="Q75" s="56">
        <v>13006845.859999998</v>
      </c>
      <c r="R75" s="56">
        <v>0</v>
      </c>
      <c r="S75" s="56">
        <v>0</v>
      </c>
      <c r="T75" s="56">
        <v>4433339911.8299923</v>
      </c>
      <c r="U75" s="56">
        <v>129355676.43895102</v>
      </c>
      <c r="V75" s="56">
        <v>30206016.110000599</v>
      </c>
      <c r="W75" s="56">
        <v>220570884.83999398</v>
      </c>
      <c r="X75" s="56">
        <v>0</v>
      </c>
      <c r="Y75" s="56">
        <v>4587872.1999999993</v>
      </c>
      <c r="Z75" s="56">
        <v>372624741.04000002</v>
      </c>
      <c r="AA75" s="56">
        <v>0</v>
      </c>
      <c r="AB75" s="56">
        <v>0</v>
      </c>
      <c r="AC75" s="56">
        <v>1168654.244000002</v>
      </c>
      <c r="AD75" s="56">
        <v>8627683.007600002</v>
      </c>
      <c r="AE75" s="56">
        <v>0</v>
      </c>
      <c r="AF75" s="56">
        <v>-2225956.9500000002</v>
      </c>
      <c r="AG75" s="56">
        <v>0</v>
      </c>
      <c r="AH75" s="56">
        <v>0</v>
      </c>
      <c r="AI75" s="56">
        <v>0</v>
      </c>
      <c r="AJ75" s="56">
        <v>29659355.081079412</v>
      </c>
      <c r="AK75" s="56">
        <v>0</v>
      </c>
      <c r="AL75" s="56">
        <v>0</v>
      </c>
      <c r="AM75" s="56">
        <v>7991924.5</v>
      </c>
      <c r="AN75" s="56">
        <v>0</v>
      </c>
      <c r="AO75" s="56">
        <v>0</v>
      </c>
      <c r="AP75" s="56">
        <v>2328559.77</v>
      </c>
      <c r="AQ75" s="56">
        <v>0</v>
      </c>
      <c r="AR75" s="56">
        <v>0</v>
      </c>
      <c r="AS75" s="56">
        <v>0</v>
      </c>
      <c r="AT75" s="56">
        <v>458156316.2961989</v>
      </c>
      <c r="AU75" s="56">
        <v>7082671.3191999998</v>
      </c>
      <c r="AV75" s="56">
        <v>6930129.2799999984</v>
      </c>
      <c r="AW75" s="56">
        <v>0</v>
      </c>
      <c r="AX75" s="56">
        <v>3774520.7992000002</v>
      </c>
      <c r="AY75" s="56">
        <v>0</v>
      </c>
      <c r="AZ75" s="56">
        <v>0</v>
      </c>
      <c r="BA75" s="56">
        <v>0</v>
      </c>
      <c r="BB75" s="56">
        <v>0</v>
      </c>
      <c r="BC75" s="56">
        <v>0</v>
      </c>
      <c r="BD75" s="56">
        <v>124997553.20997031</v>
      </c>
      <c r="BE75" s="56">
        <v>0</v>
      </c>
      <c r="BF75" s="56">
        <v>0</v>
      </c>
      <c r="BG75" s="56">
        <v>0</v>
      </c>
      <c r="BH75" s="56">
        <v>0</v>
      </c>
      <c r="BI75" s="56">
        <v>3623537.879999999</v>
      </c>
      <c r="BJ75" s="56">
        <v>7990881.9542393982</v>
      </c>
      <c r="BK75" s="56">
        <v>0</v>
      </c>
      <c r="BL75" s="56">
        <v>0</v>
      </c>
      <c r="BM75" s="56">
        <v>26371109.73</v>
      </c>
      <c r="BN75" s="56">
        <v>7065056.8000000603</v>
      </c>
      <c r="BO75" s="56">
        <v>0</v>
      </c>
      <c r="BP75" s="56">
        <v>31469083.659999955</v>
      </c>
      <c r="BQ75" s="56">
        <v>5475495.9300000006</v>
      </c>
      <c r="BR75" s="56">
        <v>242568013.22000006</v>
      </c>
      <c r="BS75" s="56">
        <v>13748773.40000003</v>
      </c>
      <c r="BT75" s="56">
        <v>0</v>
      </c>
      <c r="BU75" s="56">
        <v>0</v>
      </c>
      <c r="BV75" s="56">
        <v>87171.72</v>
      </c>
      <c r="BW75" s="56">
        <v>0</v>
      </c>
      <c r="BX75" s="56">
        <v>3703750.34</v>
      </c>
      <c r="BY75" s="56">
        <v>0</v>
      </c>
      <c r="BZ75" s="56">
        <v>0</v>
      </c>
      <c r="CA75" s="56">
        <v>33357554.199999999</v>
      </c>
      <c r="CB75" s="56">
        <v>4582755240.04006</v>
      </c>
      <c r="CC75" s="56">
        <v>2660042.88</v>
      </c>
      <c r="CD75" s="56">
        <v>423405874.47999603</v>
      </c>
      <c r="CE75" s="56">
        <v>0</v>
      </c>
      <c r="CF75" s="56">
        <v>0</v>
      </c>
      <c r="CG75" s="56">
        <v>1809733.55</v>
      </c>
      <c r="CH75" s="56">
        <v>80049081.170000002</v>
      </c>
      <c r="CI75" s="56">
        <v>0</v>
      </c>
      <c r="CJ75" s="56">
        <v>209856218.65999997</v>
      </c>
      <c r="CK75" s="56">
        <v>2735500</v>
      </c>
      <c r="CL75" s="56">
        <v>0</v>
      </c>
      <c r="CM75" s="56">
        <v>205244637.06</v>
      </c>
      <c r="CN75" s="56">
        <v>3242137.99</v>
      </c>
      <c r="CO75" s="56">
        <v>202002499.06999999</v>
      </c>
      <c r="CP75" s="56">
        <v>1876081.6</v>
      </c>
      <c r="CQ75" s="56">
        <v>0</v>
      </c>
      <c r="CR75" s="56">
        <v>1876081.6</v>
      </c>
      <c r="CS75" s="56">
        <v>2872824.8465499999</v>
      </c>
      <c r="CT75" s="56">
        <v>2021566.28</v>
      </c>
      <c r="CU75" s="56">
        <v>0</v>
      </c>
      <c r="CV75" s="56">
        <v>0</v>
      </c>
      <c r="CW75" s="56">
        <v>807967012.27990234</v>
      </c>
      <c r="CX75" s="56">
        <v>0</v>
      </c>
      <c r="CY75" s="56">
        <v>0</v>
      </c>
      <c r="CZ75" s="56">
        <v>0</v>
      </c>
      <c r="DA75" s="56">
        <v>0</v>
      </c>
      <c r="DB75" s="56">
        <v>0</v>
      </c>
      <c r="DC75" s="56">
        <v>0</v>
      </c>
      <c r="DD75" s="56">
        <v>0</v>
      </c>
      <c r="DE75" s="56">
        <v>0</v>
      </c>
      <c r="DF75" s="56">
        <v>0</v>
      </c>
      <c r="DG75" s="56">
        <v>0</v>
      </c>
      <c r="DH75" s="56">
        <v>0</v>
      </c>
      <c r="DI75" s="56">
        <v>0</v>
      </c>
      <c r="DJ75" s="56">
        <v>0</v>
      </c>
      <c r="DK75" s="56">
        <v>0</v>
      </c>
      <c r="DL75" s="56">
        <v>0</v>
      </c>
      <c r="DM75" s="56">
        <v>13732993636.651884</v>
      </c>
    </row>
    <row r="116" spans="3:3" x14ac:dyDescent="0.25">
      <c r="C116" s="3"/>
    </row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</sheetData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34</vt:i4>
      </vt:variant>
      <vt:variant>
        <vt:lpstr>Adlandırılmış Aralıklar</vt:lpstr>
      </vt:variant>
      <vt:variant>
        <vt:i4>1</vt:i4>
      </vt:variant>
    </vt:vector>
  </HeadingPairs>
  <TitlesOfParts>
    <vt:vector size="35" baseType="lpstr">
      <vt:lpstr>Genel</vt:lpstr>
      <vt:lpstr>Branş Bazlı Analiz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Merkez</vt:lpstr>
      <vt:lpstr>Acente</vt:lpstr>
      <vt:lpstr>Banka</vt:lpstr>
      <vt:lpstr>Broker</vt:lpstr>
      <vt:lpstr>Diğer</vt:lpstr>
      <vt:lpstr>Branşlar5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2026-07-14T13:14:09Z</dcterms:created>
  <dcterms:modified xsi:type="dcterms:W3CDTF">2026-07-14T14:08:54Z</dcterms:modified>
</cp:coreProperties>
</file>