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enom\Ortak\Aktüerya Ve Maliye\Dönemlik Raporlamalar\Aylık\2 Prim Adet\2026\2026-07\Portal&amp;Web\Yeni Branş Düzenlemesine Göre\"/>
    </mc:Choice>
  </mc:AlternateContent>
  <xr:revisionPtr revIDLastSave="0" documentId="13_ncr:1_{1DF42ECB-4C1B-4F2E-B78C-079DB87C46EA}" xr6:coauthVersionLast="36" xr6:coauthVersionMax="36" xr10:uidLastSave="{00000000-0000-0000-0000-000000000000}"/>
  <bookViews>
    <workbookView xWindow="0" yWindow="0" windowWidth="23040" windowHeight="8952" xr2:uid="{296A5268-54F1-4A53-87A2-94C0B6923CD6}"/>
  </bookViews>
  <sheets>
    <sheet name="Genel" sheetId="1" r:id="rId1"/>
    <sheet name="Branş Bazlı Analiz" sheetId="2" r:id="rId2"/>
    <sheet name="Hayatdışı" sheetId="3" r:id="rId3"/>
    <sheet name="Hayat" sheetId="4" r:id="rId4"/>
    <sheet name="Kaza" sheetId="5" r:id="rId5"/>
    <sheet name="Hastalık-Sağlık" sheetId="6" r:id="rId6"/>
    <sheet name="Kara Araçları" sheetId="7" r:id="rId7"/>
    <sheet name="Kasko" sheetId="8" r:id="rId8"/>
    <sheet name="Raylı Araçlar" sheetId="9" r:id="rId9"/>
    <sheet name="Hava Araçları" sheetId="10" r:id="rId10"/>
    <sheet name="Su Araçları" sheetId="11" r:id="rId11"/>
    <sheet name="Nakliyat" sheetId="12" r:id="rId12"/>
    <sheet name="Yangın ve Doğal Afetler" sheetId="13" r:id="rId13"/>
    <sheet name="Genel Zararlar" sheetId="14" r:id="rId14"/>
    <sheet name="Kara Araçları Sorumluluk" sheetId="15" r:id="rId15"/>
    <sheet name="Trafik" sheetId="16" r:id="rId16"/>
    <sheet name="Hava Araçları Sorumluluk" sheetId="17" r:id="rId17"/>
    <sheet name="Su Araçları Sorumluluk" sheetId="18" r:id="rId18"/>
    <sheet name="Genel Sorumluluk" sheetId="19" r:id="rId19"/>
    <sheet name="Kredi" sheetId="20" r:id="rId20"/>
    <sheet name="Kefalet" sheetId="21" r:id="rId21"/>
    <sheet name="Finansal Kayıplar" sheetId="22" r:id="rId22"/>
    <sheet name="Hukuksal Koruma" sheetId="23" r:id="rId23"/>
    <sheet name="Destek" sheetId="24" r:id="rId24"/>
    <sheet name="Dev.Dest.Tarım Sigortaları" sheetId="25" r:id="rId25"/>
    <sheet name="Mühendislik Sigortaları" sheetId="26" r:id="rId26"/>
    <sheet name="H-Hayat Toplam" sheetId="27" r:id="rId27"/>
    <sheet name="H-Hastalık Sağlık" sheetId="28" r:id="rId28"/>
    <sheet name="Hayat Grubu Toplam" sheetId="29" r:id="rId29"/>
    <sheet name="Merkez" sheetId="30" r:id="rId30"/>
    <sheet name="Acente" sheetId="31" r:id="rId31"/>
    <sheet name="Banka" sheetId="32" r:id="rId32"/>
    <sheet name="Broker" sheetId="33" r:id="rId33"/>
    <sheet name="Diğer" sheetId="3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AMO_UniqueIdentifier" hidden="1">"'d96a60d8-08b9-4587-ae71-196efdd5e809'"</definedName>
    <definedName name="_Fill" localSheetId="0" hidden="1">#REF!</definedName>
    <definedName name="_Fill" localSheetId="3" hidden="1">#REF!</definedName>
    <definedName name="_Fill" localSheetId="28" hidden="1">#REF!</definedName>
    <definedName name="_Fill" localSheetId="26" hidden="1">#REF!</definedName>
    <definedName name="_Fill" localSheetId="20" hidden="1">#REF!</definedName>
    <definedName name="_Fill" hidden="1">#REF!</definedName>
    <definedName name="_Order1" hidden="1">0</definedName>
    <definedName name="_Order2" hidden="1">0</definedName>
    <definedName name="_xlnm._FilterDatabase" localSheetId="30" hidden="1">Acente!$C$1:$C$75</definedName>
    <definedName name="_xlnm._FilterDatabase" localSheetId="31" hidden="1">Banka!$C$1:$C$75</definedName>
    <definedName name="_xlnm._FilterDatabase" localSheetId="1" hidden="1">'Branş Bazlı Analiz'!$C$1:$C$75</definedName>
    <definedName name="_xlnm._FilterDatabase" localSheetId="32" hidden="1">Broker!$C$1:$C$75</definedName>
    <definedName name="_xlnm._FilterDatabase" localSheetId="23" hidden="1">Destek!$C$1:$C$75</definedName>
    <definedName name="_xlnm._FilterDatabase" localSheetId="24" hidden="1">'Dev.Dest.Tarım Sigortaları'!$C$1:$C$75</definedName>
    <definedName name="_xlnm._FilterDatabase" localSheetId="33" hidden="1">Diğer!$C$1:$C$75</definedName>
    <definedName name="_xlnm._FilterDatabase" localSheetId="21" hidden="1">'Finansal Kayıplar'!$C$1:$C$75</definedName>
    <definedName name="_xlnm._FilterDatabase" localSheetId="0" hidden="1">Genel!#REF!</definedName>
    <definedName name="_xlnm._FilterDatabase" localSheetId="18" hidden="1">'Genel Sorumluluk'!$C$1:$C$75</definedName>
    <definedName name="_xlnm._FilterDatabase" localSheetId="13" hidden="1">'Genel Zararlar'!$C$1:$C$75</definedName>
    <definedName name="_xlnm._FilterDatabase" localSheetId="5" hidden="1">'Hastalık-Sağlık'!$C$1:$C$75</definedName>
    <definedName name="_xlnm._FilterDatabase" localSheetId="9" hidden="1">'Hava Araçları'!$C$1:$C$75</definedName>
    <definedName name="_xlnm._FilterDatabase" localSheetId="16" hidden="1">'Hava Araçları Sorumluluk'!$C$1:$C$75</definedName>
    <definedName name="_xlnm._FilterDatabase" localSheetId="3" hidden="1">Hayat!$C$1:$C$75</definedName>
    <definedName name="_xlnm._FilterDatabase" localSheetId="28" hidden="1">'Hayat Grubu Toplam'!$C$1:$C$75</definedName>
    <definedName name="_xlnm._FilterDatabase" localSheetId="2" hidden="1">Hayatdışı!$C$1:$C$75</definedName>
    <definedName name="_xlnm._FilterDatabase" localSheetId="27" hidden="1">'H-Hastalık Sağlık'!$C$1:$C$75</definedName>
    <definedName name="_xlnm._FilterDatabase" localSheetId="26" hidden="1">'H-Hayat Toplam'!$C$1:$C$75</definedName>
    <definedName name="_xlnm._FilterDatabase" localSheetId="22" hidden="1">'Hukuksal Koruma'!$C$1:$C$75</definedName>
    <definedName name="_xlnm._FilterDatabase" localSheetId="6" hidden="1">'Kara Araçları'!$C$1:$C$75</definedName>
    <definedName name="_xlnm._FilterDatabase" localSheetId="14" hidden="1">'Kara Araçları Sorumluluk'!$C$1:$C$75</definedName>
    <definedName name="_xlnm._FilterDatabase" localSheetId="7" hidden="1">Kasko!$C$1:$C$75</definedName>
    <definedName name="_xlnm._FilterDatabase" localSheetId="4" hidden="1">Kaza!$C$1:$C$75</definedName>
    <definedName name="_xlnm._FilterDatabase" localSheetId="20" hidden="1">Kefalet!$C$1:$C$75</definedName>
    <definedName name="_xlnm._FilterDatabase" localSheetId="19" hidden="1">Kredi!$C$1:$C$75</definedName>
    <definedName name="_xlnm._FilterDatabase" localSheetId="29" hidden="1">Merkez!$C$1:$C$75</definedName>
    <definedName name="_xlnm._FilterDatabase" localSheetId="25" hidden="1">'Mühendislik Sigortaları'!$C$1:$C$75</definedName>
    <definedName name="_xlnm._FilterDatabase" localSheetId="11" hidden="1">Nakliyat!$C$1:$C$75</definedName>
    <definedName name="_xlnm._FilterDatabase" localSheetId="8" hidden="1">'Raylı Araçlar'!$C$1:$C$75</definedName>
    <definedName name="_xlnm._FilterDatabase" localSheetId="10" hidden="1">'Su Araçları'!$C$1:$C$75</definedName>
    <definedName name="_xlnm._FilterDatabase" localSheetId="17" hidden="1">'Su Araçları Sorumluluk'!$C$1:$C$75</definedName>
    <definedName name="_xlnm._FilterDatabase" localSheetId="15" hidden="1">Trafik!$C$1:$C$75</definedName>
    <definedName name="_xlnm._FilterDatabase" localSheetId="12" hidden="1">'Yangın ve Doğal Afetler'!$C$1:$C$75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'Branş Bazlı Analiz'!$CQ$3:$CQ$95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0" hidden="1">{"'Sheet1'!$A$2:$Q$16"}</definedName>
    <definedName name="HTML_Control" localSheetId="3" hidden="1">{"'Sheet1'!$A$2:$Q$16"}</definedName>
    <definedName name="HTML_Control" localSheetId="28" hidden="1">{"'Sheet1'!$A$2:$Q$16"}</definedName>
    <definedName name="HTML_Control" localSheetId="26" hidden="1">{"'Sheet1'!$A$2:$Q$16"}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localSheetId="0" hidden="1">#REF!,#REF!</definedName>
    <definedName name="Z_B066FA3D_FBDA_11D7_B2FF_000102284AA0_.wvu.Cols" localSheetId="3" hidden="1">#REF!,#REF!</definedName>
    <definedName name="Z_B066FA3D_FBDA_11D7_B2FF_000102284AA0_.wvu.Cols" localSheetId="28" hidden="1">#REF!,#REF!</definedName>
    <definedName name="Z_B066FA3D_FBDA_11D7_B2FF_000102284AA0_.wvu.Cols" localSheetId="26" hidden="1">#REF!,#REF!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3" hidden="1">#REF!</definedName>
    <definedName name="Z_B066FA3D_FBDA_11D7_B2FF_000102284AA0_.wvu.FilterData" localSheetId="28" hidden="1">#REF!</definedName>
    <definedName name="Z_B066FA3D_FBDA_11D7_B2FF_000102284AA0_.wvu.FilterData" localSheetId="26" hidden="1">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3" hidden="1">#REF!</definedName>
    <definedName name="Z_B066FA3D_FBDA_11D7_B2FF_000102284AA0_.wvu.PrintArea" localSheetId="28" hidden="1">#REF!</definedName>
    <definedName name="Z_B066FA3D_FBDA_11D7_B2FF_000102284AA0_.wvu.PrintArea" localSheetId="26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3" hidden="1">#REF!</definedName>
    <definedName name="Z_B066FA3D_FBDA_11D7_B2FF_000102284AA0_.wvu.Rows" localSheetId="28" hidden="1">#REF!</definedName>
    <definedName name="Z_B066FA3D_FBDA_11D7_B2FF_000102284AA0_.wvu.Rows" localSheetId="26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2" l="1"/>
  <c r="J4" i="1"/>
  <c r="E59" i="22"/>
  <c r="E24" i="27"/>
  <c r="F18" i="22"/>
  <c r="M52" i="28"/>
  <c r="K13" i="22"/>
  <c r="E14" i="25"/>
  <c r="H41" i="19"/>
  <c r="L22" i="14"/>
  <c r="E58" i="24"/>
  <c r="E33" i="19"/>
  <c r="D29" i="28"/>
  <c r="J54" i="29"/>
  <c r="E28" i="25"/>
  <c r="E16" i="20"/>
  <c r="F62" i="25"/>
  <c r="I51" i="28"/>
  <c r="L7" i="22"/>
  <c r="D29" i="15"/>
  <c r="D33" i="28"/>
  <c r="E34" i="21"/>
  <c r="E8" i="16"/>
  <c r="F68" i="25"/>
  <c r="L62" i="28"/>
  <c r="F72" i="22"/>
  <c r="D65" i="28"/>
  <c r="F55" i="21"/>
  <c r="E56" i="25"/>
  <c r="D59" i="20"/>
  <c r="D57" i="26"/>
  <c r="G26" i="29"/>
  <c r="K14" i="22"/>
  <c r="K70" i="25"/>
  <c r="F14" i="21"/>
  <c r="D52" i="27"/>
  <c r="D38" i="29"/>
  <c r="L53" i="22"/>
  <c r="I12" i="19"/>
  <c r="I32" i="29"/>
  <c r="E45" i="22"/>
  <c r="Q9" i="19"/>
  <c r="F28" i="25"/>
  <c r="E59" i="24"/>
  <c r="L9" i="28"/>
  <c r="E18" i="27"/>
  <c r="G48" i="19"/>
  <c r="G7" i="29"/>
  <c r="G33" i="20"/>
  <c r="F45" i="14"/>
  <c r="D23" i="10"/>
  <c r="I24" i="25"/>
  <c r="J57" i="28"/>
  <c r="J24" i="29"/>
  <c r="H55" i="20"/>
  <c r="E64" i="22"/>
  <c r="F58" i="22"/>
  <c r="G69" i="14"/>
  <c r="D38" i="25"/>
  <c r="H12" i="19"/>
  <c r="H69" i="13"/>
  <c r="D54" i="28"/>
  <c r="G14" i="20"/>
  <c r="I29" i="22"/>
  <c r="J33" i="22"/>
  <c r="F43" i="21"/>
  <c r="L15" i="22"/>
  <c r="J28" i="25"/>
  <c r="I20" i="25"/>
  <c r="D33" i="17"/>
  <c r="G36" i="26"/>
  <c r="H36" i="19"/>
  <c r="H19" i="14"/>
  <c r="J31" i="29"/>
  <c r="J51" i="22"/>
  <c r="G38" i="26"/>
  <c r="H49" i="25"/>
  <c r="F71" i="28"/>
  <c r="F50" i="28"/>
  <c r="F7" i="20"/>
  <c r="I66" i="29"/>
  <c r="D31" i="21"/>
  <c r="K58" i="14"/>
  <c r="E69" i="12"/>
  <c r="I56" i="25"/>
  <c r="H54" i="29"/>
  <c r="G38" i="21"/>
  <c r="L9" i="22"/>
  <c r="F22" i="25"/>
  <c r="F17" i="25"/>
  <c r="D9" i="17"/>
  <c r="G30" i="26"/>
  <c r="N34" i="19"/>
  <c r="J17" i="14"/>
  <c r="F28" i="29"/>
  <c r="L48" i="22"/>
  <c r="E47" i="22"/>
  <c r="G22" i="26"/>
  <c r="F37" i="19"/>
  <c r="G13" i="22"/>
  <c r="H60" i="13"/>
  <c r="J27" i="25"/>
  <c r="F26" i="25"/>
  <c r="D41" i="16"/>
  <c r="L21" i="13"/>
  <c r="D56" i="5"/>
  <c r="AH70" i="3"/>
  <c r="E68" i="25"/>
  <c r="M65" i="28"/>
  <c r="K41" i="14"/>
  <c r="H20" i="19"/>
  <c r="D35" i="10"/>
  <c r="F36" i="25"/>
  <c r="D15" i="28"/>
  <c r="G55" i="19"/>
  <c r="I59" i="22"/>
  <c r="M8" i="14"/>
  <c r="E28" i="20"/>
  <c r="F45" i="22"/>
  <c r="F59" i="26"/>
  <c r="I48" i="14"/>
  <c r="M29" i="28"/>
  <c r="J49" i="28"/>
  <c r="P42" i="19"/>
  <c r="I11" i="14"/>
  <c r="D43" i="6"/>
  <c r="D23" i="4"/>
  <c r="E41" i="22"/>
  <c r="F50" i="26"/>
  <c r="E67" i="21"/>
  <c r="F37" i="28"/>
  <c r="J68" i="29"/>
  <c r="D59" i="23"/>
  <c r="F29" i="19"/>
  <c r="G70" i="29"/>
  <c r="D28" i="23"/>
  <c r="K23" i="19"/>
  <c r="G8" i="28"/>
  <c r="J36" i="29"/>
  <c r="E12" i="25"/>
  <c r="K67" i="19"/>
  <c r="E43" i="25"/>
  <c r="L22" i="28"/>
  <c r="G31" i="21"/>
  <c r="S69" i="14"/>
  <c r="D56" i="27"/>
  <c r="E65" i="20"/>
  <c r="F38" i="15"/>
  <c r="F44" i="25"/>
  <c r="D42" i="28"/>
  <c r="L57" i="22"/>
  <c r="G44" i="28"/>
  <c r="F68" i="29"/>
  <c r="E40" i="25"/>
  <c r="D35" i="20"/>
  <c r="G16" i="26"/>
  <c r="M62" i="28"/>
  <c r="D53" i="21"/>
  <c r="K54" i="25"/>
  <c r="F57" i="20"/>
  <c r="E54" i="26"/>
  <c r="H16" i="29"/>
  <c r="J36" i="22"/>
  <c r="D69" i="17"/>
  <c r="G72" i="28"/>
  <c r="I23" i="22"/>
  <c r="D44" i="17"/>
  <c r="K62" i="22"/>
  <c r="J68" i="22"/>
  <c r="G48" i="26"/>
  <c r="G19" i="26"/>
  <c r="F33" i="19"/>
  <c r="J39" i="28"/>
  <c r="F69" i="19"/>
  <c r="U36" i="14"/>
  <c r="D17" i="8"/>
  <c r="D66" i="24"/>
  <c r="G18" i="28"/>
  <c r="F56" i="28"/>
  <c r="F21" i="20"/>
  <c r="G32" i="22"/>
  <c r="F35" i="22"/>
  <c r="L58" i="14"/>
  <c r="H12" i="25"/>
  <c r="D32" i="17"/>
  <c r="G50" i="29"/>
  <c r="M15" i="28"/>
  <c r="E61" i="19"/>
  <c r="G54" i="21"/>
  <c r="D12" i="22"/>
  <c r="F47" i="29"/>
  <c r="D36" i="21"/>
  <c r="D35" i="24"/>
  <c r="D16" i="24"/>
  <c r="E36" i="15"/>
  <c r="D62" i="25"/>
  <c r="H24" i="19"/>
  <c r="D11" i="14"/>
  <c r="F10" i="29"/>
  <c r="H34" i="22"/>
  <c r="I53" i="25"/>
  <c r="E20" i="25"/>
  <c r="I38" i="28"/>
  <c r="F16" i="28"/>
  <c r="P57" i="19"/>
  <c r="I30" i="29"/>
  <c r="D54" i="20"/>
  <c r="G50" i="14"/>
  <c r="E21" i="12"/>
  <c r="F37" i="25"/>
  <c r="G19" i="29"/>
  <c r="F44" i="29"/>
  <c r="D24" i="21"/>
  <c r="D21" i="24"/>
  <c r="D15" i="23"/>
  <c r="E24" i="15"/>
  <c r="I55" i="25"/>
  <c r="E21" i="19"/>
  <c r="R9" i="14"/>
  <c r="M71" i="28"/>
  <c r="J31" i="22"/>
  <c r="E36" i="21"/>
  <c r="J20" i="25"/>
  <c r="I8" i="19"/>
  <c r="H72" i="20"/>
  <c r="H40" i="13"/>
  <c r="D18" i="24"/>
  <c r="E18" i="24"/>
  <c r="E47" i="15"/>
  <c r="D69" i="12"/>
  <c r="D32" i="5"/>
  <c r="CF68" i="3"/>
  <c r="E16" i="25"/>
  <c r="D71" i="27"/>
  <c r="G21" i="14"/>
  <c r="D68" i="17"/>
  <c r="J67" i="29"/>
  <c r="I43" i="22"/>
  <c r="K71" i="25"/>
  <c r="O34" i="19"/>
  <c r="F71" i="21"/>
  <c r="G14" i="29"/>
  <c r="H52" i="19"/>
  <c r="G51" i="21"/>
  <c r="E49" i="25"/>
  <c r="P35" i="14"/>
  <c r="E30" i="27"/>
  <c r="E59" i="27"/>
  <c r="G29" i="19"/>
  <c r="I66" i="13"/>
  <c r="D31" i="6"/>
  <c r="D15" i="4"/>
  <c r="E44" i="27"/>
  <c r="G41" i="29"/>
  <c r="E23" i="22"/>
  <c r="F14" i="26"/>
  <c r="E31" i="21"/>
  <c r="I8" i="28"/>
  <c r="D47" i="29"/>
  <c r="D61" i="22"/>
  <c r="F17" i="19"/>
  <c r="G43" i="29"/>
  <c r="E55" i="22"/>
  <c r="Q13" i="19"/>
  <c r="D41" i="26"/>
  <c r="J18" i="29"/>
  <c r="E39" i="24"/>
  <c r="Q57" i="19"/>
  <c r="K23" i="25"/>
  <c r="E42" i="27"/>
  <c r="H61" i="20"/>
  <c r="H62" i="14"/>
  <c r="E62" i="26"/>
  <c r="D39" i="20"/>
  <c r="U72" i="14"/>
  <c r="F20" i="25"/>
  <c r="G21" i="28"/>
  <c r="H43" i="22"/>
  <c r="J23" i="28"/>
  <c r="F50" i="29"/>
  <c r="E24" i="25"/>
  <c r="D11" i="20"/>
  <c r="G57" i="25"/>
  <c r="F43" i="28"/>
  <c r="J66" i="29"/>
  <c r="K38" i="25"/>
  <c r="F33" i="20"/>
  <c r="D11" i="26"/>
  <c r="D62" i="28"/>
  <c r="F19" i="22"/>
  <c r="D53" i="15"/>
  <c r="J43" i="28"/>
  <c r="D63" i="21"/>
  <c r="E40" i="16"/>
  <c r="G30" i="22"/>
  <c r="F48" i="22"/>
  <c r="G65" i="25"/>
  <c r="E54" i="25"/>
  <c r="O18" i="19"/>
  <c r="D66" i="27"/>
  <c r="D56" i="19"/>
  <c r="Q28" i="14"/>
  <c r="J58" i="29"/>
  <c r="D9" i="23"/>
  <c r="G53" i="29"/>
  <c r="I23" i="28"/>
  <c r="Q61" i="19"/>
  <c r="F57" i="21"/>
  <c r="J13" i="22"/>
  <c r="J48" i="14"/>
  <c r="D72" i="23"/>
  <c r="E24" i="16"/>
  <c r="J59" i="28"/>
  <c r="E28" i="27"/>
  <c r="N46" i="19"/>
  <c r="J41" i="29"/>
  <c r="D26" i="21"/>
  <c r="J21" i="29"/>
  <c r="G50" i="20"/>
  <c r="E61" i="22"/>
  <c r="F55" i="22"/>
  <c r="U67" i="14"/>
  <c r="J34" i="25"/>
  <c r="N10" i="19"/>
  <c r="H67" i="13"/>
  <c r="I57" i="28"/>
  <c r="F17" i="22"/>
  <c r="I9" i="25"/>
  <c r="E35" i="24"/>
  <c r="D38" i="27"/>
  <c r="G59" i="26"/>
  <c r="Q43" i="19"/>
  <c r="D67" i="28"/>
  <c r="E22" i="20"/>
  <c r="O42" i="14"/>
  <c r="D44" i="9"/>
  <c r="E18" i="25"/>
  <c r="L45" i="28"/>
  <c r="F11" i="29"/>
  <c r="D47" i="20"/>
  <c r="I52" i="22"/>
  <c r="D51" i="22"/>
  <c r="D66" i="14"/>
  <c r="D30" i="25"/>
  <c r="H8" i="19"/>
  <c r="H65" i="13"/>
  <c r="L54" i="28"/>
  <c r="F14" i="22"/>
  <c r="J9" i="29"/>
  <c r="E51" i="22"/>
  <c r="G38" i="15"/>
  <c r="M72" i="19"/>
  <c r="H24" i="13"/>
  <c r="L58" i="22"/>
  <c r="E56" i="22"/>
  <c r="L71" i="14"/>
  <c r="F60" i="11"/>
  <c r="D8" i="5"/>
  <c r="AK67" i="3"/>
  <c r="F54" i="22"/>
  <c r="E62" i="25"/>
  <c r="E36" i="29"/>
  <c r="E55" i="15"/>
  <c r="D39" i="29"/>
  <c r="F65" i="29"/>
  <c r="F14" i="25"/>
  <c r="D72" i="18"/>
  <c r="E50" i="20"/>
  <c r="F7" i="28"/>
  <c r="G27" i="29"/>
  <c r="I29" i="20"/>
  <c r="D63" i="24"/>
  <c r="K22" i="14"/>
  <c r="D18" i="26"/>
  <c r="D21" i="26"/>
  <c r="M17" i="19"/>
  <c r="E51" i="13"/>
  <c r="D19" i="6"/>
  <c r="D7" i="4"/>
  <c r="E64" i="25"/>
  <c r="J71" i="28"/>
  <c r="F67" i="21"/>
  <c r="H61" i="25"/>
  <c r="H67" i="20"/>
  <c r="E9" i="27"/>
  <c r="H25" i="29"/>
  <c r="L43" i="22"/>
  <c r="D60" i="18"/>
  <c r="G16" i="29"/>
  <c r="E32" i="22"/>
  <c r="D35" i="18"/>
  <c r="F72" i="25"/>
  <c r="D66" i="28"/>
  <c r="D29" i="23"/>
  <c r="H48" i="19"/>
  <c r="E64" i="24"/>
  <c r="E45" i="26"/>
  <c r="G35" i="20"/>
  <c r="D54" i="14"/>
  <c r="D19" i="26"/>
  <c r="I14" i="20"/>
  <c r="Q64" i="14"/>
  <c r="G72" i="22"/>
  <c r="E60" i="27"/>
  <c r="D29" i="22"/>
  <c r="F67" i="26"/>
  <c r="F32" i="29"/>
  <c r="E8" i="25"/>
  <c r="E65" i="19"/>
  <c r="F38" i="25"/>
  <c r="I22" i="28"/>
  <c r="J48" i="29"/>
  <c r="K22" i="25"/>
  <c r="F9" i="20"/>
  <c r="K55" i="25"/>
  <c r="J34" i="28"/>
  <c r="F60" i="21"/>
  <c r="D17" i="15"/>
  <c r="L27" i="28"/>
  <c r="G20" i="21"/>
  <c r="F62" i="15"/>
  <c r="G62" i="21"/>
  <c r="L21" i="22"/>
  <c r="G33" i="25"/>
  <c r="D27" i="25"/>
  <c r="D12" i="18"/>
  <c r="D51" i="26"/>
  <c r="K39" i="19"/>
  <c r="F21" i="14"/>
  <c r="F37" i="29"/>
  <c r="D56" i="22"/>
  <c r="L61" i="28"/>
  <c r="E32" i="27"/>
  <c r="K47" i="19"/>
  <c r="H43" i="29"/>
  <c r="G28" i="21"/>
  <c r="O37" i="14"/>
  <c r="G52" i="22"/>
  <c r="D36" i="15"/>
  <c r="M26" i="28"/>
  <c r="D24" i="26"/>
  <c r="I52" i="29"/>
  <c r="D13" i="29"/>
  <c r="G48" i="20"/>
  <c r="M51" i="28"/>
  <c r="H7" i="20"/>
  <c r="E25" i="22"/>
  <c r="F32" i="22"/>
  <c r="G57" i="14"/>
  <c r="E9" i="25"/>
  <c r="D8" i="17"/>
  <c r="H55" i="13"/>
  <c r="J28" i="28"/>
  <c r="D56" i="21"/>
  <c r="I49" i="22"/>
  <c r="L63" i="22"/>
  <c r="E34" i="26"/>
  <c r="I68" i="25"/>
  <c r="L27" i="19"/>
  <c r="L31" i="28"/>
  <c r="Q63" i="19"/>
  <c r="K34" i="14"/>
  <c r="E59" i="7"/>
  <c r="E37" i="24"/>
  <c r="D67" i="27"/>
  <c r="J48" i="28"/>
  <c r="K71" i="19"/>
  <c r="G22" i="22"/>
  <c r="H29" i="22"/>
  <c r="U55" i="14"/>
  <c r="E68" i="24"/>
  <c r="E68" i="16"/>
  <c r="H53" i="13"/>
  <c r="D26" i="28"/>
  <c r="D50" i="21"/>
  <c r="G9" i="28"/>
  <c r="F63" i="29"/>
  <c r="O61" i="14"/>
  <c r="J46" i="19"/>
  <c r="E61" i="12"/>
  <c r="D30" i="22"/>
  <c r="F28" i="22"/>
  <c r="P61" i="14"/>
  <c r="F14" i="11"/>
  <c r="D65" i="4"/>
  <c r="CI65" i="3"/>
  <c r="H7" i="22"/>
  <c r="D11" i="25"/>
  <c r="G42" i="28"/>
  <c r="E64" i="14"/>
  <c r="M67" i="28"/>
  <c r="J72" i="28"/>
  <c r="G45" i="22"/>
  <c r="G14" i="15"/>
  <c r="D70" i="19"/>
  <c r="I33" i="25"/>
  <c r="J13" i="28"/>
  <c r="I54" i="19"/>
  <c r="E58" i="22"/>
  <c r="T7" i="14"/>
  <c r="I48" i="25"/>
  <c r="F50" i="25"/>
  <c r="D33" i="18"/>
  <c r="L33" i="13"/>
  <c r="M50" i="28"/>
  <c r="F31" i="21"/>
  <c r="H45" i="25"/>
  <c r="H43" i="20"/>
  <c r="D31" i="26"/>
  <c r="J68" i="28"/>
  <c r="H26" i="22"/>
  <c r="F67" i="15"/>
  <c r="F63" i="28"/>
  <c r="I10" i="22"/>
  <c r="E60" i="16"/>
  <c r="F48" i="25"/>
  <c r="G45" i="28"/>
  <c r="F60" i="22"/>
  <c r="I70" i="29"/>
  <c r="D32" i="23"/>
  <c r="E70" i="25"/>
  <c r="E9" i="20"/>
  <c r="S45" i="14"/>
  <c r="J58" i="25"/>
  <c r="O64" i="19"/>
  <c r="G71" i="29"/>
  <c r="G54" i="22"/>
  <c r="E12" i="27"/>
  <c r="J14" i="22"/>
  <c r="F31" i="26"/>
  <c r="F14" i="29"/>
  <c r="E27" i="24"/>
  <c r="K55" i="19"/>
  <c r="E19" i="25"/>
  <c r="D65" i="26"/>
  <c r="J30" i="29"/>
  <c r="E71" i="24"/>
  <c r="H64" i="19"/>
  <c r="J36" i="25"/>
  <c r="I17" i="28"/>
  <c r="E18" i="21"/>
  <c r="I67" i="14"/>
  <c r="D32" i="27"/>
  <c r="I57" i="20"/>
  <c r="F26" i="15"/>
  <c r="F59" i="29"/>
  <c r="G45" i="21"/>
  <c r="K7" i="25"/>
  <c r="D40" i="24"/>
  <c r="F43" i="15"/>
  <c r="J66" i="25"/>
  <c r="N26" i="19"/>
  <c r="U12" i="14"/>
  <c r="H15" i="29"/>
  <c r="L38" i="22"/>
  <c r="G32" i="28"/>
  <c r="F26" i="26"/>
  <c r="G54" i="29"/>
  <c r="J14" i="29"/>
  <c r="F50" i="20"/>
  <c r="T26" i="14"/>
  <c r="E22" i="22"/>
  <c r="R69" i="14"/>
  <c r="G50" i="26"/>
  <c r="E52" i="25"/>
  <c r="E11" i="29"/>
  <c r="I55" i="28"/>
  <c r="G47" i="29"/>
  <c r="L14" i="28"/>
  <c r="H60" i="19"/>
  <c r="F72" i="29"/>
  <c r="J10" i="22"/>
  <c r="E47" i="14"/>
  <c r="D44" i="23"/>
  <c r="E16" i="16"/>
  <c r="H43" i="13"/>
  <c r="F10" i="28"/>
  <c r="E14" i="21"/>
  <c r="G24" i="22"/>
  <c r="H37" i="22"/>
  <c r="J52" i="25"/>
  <c r="D43" i="25"/>
  <c r="L11" i="19"/>
  <c r="E27" i="27"/>
  <c r="D49" i="19"/>
  <c r="G26" i="14"/>
  <c r="H51" i="29"/>
  <c r="J67" i="22"/>
  <c r="G35" i="29"/>
  <c r="I11" i="28"/>
  <c r="E57" i="19"/>
  <c r="D65" i="29"/>
  <c r="D66" i="21"/>
  <c r="N44" i="14"/>
  <c r="I69" i="22"/>
  <c r="G69" i="15"/>
  <c r="H41" i="13"/>
  <c r="D59" i="27"/>
  <c r="D9" i="21"/>
  <c r="H69" i="25"/>
  <c r="M69" i="28"/>
  <c r="D42" i="14"/>
  <c r="E25" i="19"/>
  <c r="D47" i="10"/>
  <c r="D7" i="22"/>
  <c r="E49" i="21"/>
  <c r="M52" i="14"/>
  <c r="D18" i="9"/>
  <c r="D57" i="4"/>
  <c r="P64" i="3"/>
  <c r="G38" i="20"/>
  <c r="D48" i="22"/>
  <c r="D71" i="26"/>
  <c r="L51" i="14"/>
  <c r="M33" i="28"/>
  <c r="E64" i="27"/>
  <c r="D56" i="29"/>
  <c r="S57" i="14"/>
  <c r="F31" i="28"/>
  <c r="F56" i="29"/>
  <c r="H29" i="25"/>
  <c r="H19" i="20"/>
  <c r="K63" i="25"/>
  <c r="L52" i="28"/>
  <c r="F9" i="22"/>
  <c r="F31" i="15"/>
  <c r="G34" i="28"/>
  <c r="D37" i="21"/>
  <c r="E12" i="16"/>
  <c r="F24" i="25"/>
  <c r="J24" i="28"/>
  <c r="L45" i="22"/>
  <c r="I43" i="29"/>
  <c r="G55" i="22"/>
  <c r="D51" i="25"/>
  <c r="G62" i="19"/>
  <c r="H38" i="14"/>
  <c r="I39" i="25"/>
  <c r="H54" i="19"/>
  <c r="G68" i="29"/>
  <c r="G36" i="22"/>
  <c r="E43" i="26"/>
  <c r="G57" i="21"/>
  <c r="I65" i="25"/>
  <c r="J60" i="28"/>
  <c r="D71" i="22"/>
  <c r="Q45" i="19"/>
  <c r="D45" i="24"/>
  <c r="D29" i="26"/>
  <c r="J12" i="29"/>
  <c r="E23" i="24"/>
  <c r="N54" i="19"/>
  <c r="G17" i="25"/>
  <c r="D9" i="27"/>
  <c r="F52" i="20"/>
  <c r="E59" i="14"/>
  <c r="D45" i="26"/>
  <c r="G31" i="20"/>
  <c r="K70" i="14"/>
  <c r="F26" i="29"/>
  <c r="G62" i="20"/>
  <c r="I65" i="22"/>
  <c r="H62" i="22"/>
  <c r="E71" i="14"/>
  <c r="J42" i="25"/>
  <c r="N14" i="19"/>
  <c r="H70" i="13"/>
  <c r="G61" i="28"/>
  <c r="H21" i="22"/>
  <c r="D53" i="26"/>
  <c r="H53" i="25"/>
  <c r="E13" i="29"/>
  <c r="L56" i="28"/>
  <c r="H18" i="20"/>
  <c r="R16" i="14"/>
  <c r="G48" i="21"/>
  <c r="I60" i="14"/>
  <c r="I57" i="25"/>
  <c r="K26" i="25"/>
  <c r="F41" i="28"/>
  <c r="D20" i="28"/>
  <c r="I58" i="28"/>
  <c r="E16" i="27"/>
  <c r="H44" i="19"/>
  <c r="D40" i="29"/>
  <c r="F23" i="21"/>
  <c r="Q35" i="14"/>
  <c r="I46" i="22"/>
  <c r="E31" i="15"/>
  <c r="H31" i="13"/>
  <c r="F58" i="26"/>
  <c r="F51" i="20"/>
  <c r="D41" i="21"/>
  <c r="D11" i="22"/>
  <c r="E27" i="25"/>
  <c r="D19" i="25"/>
  <c r="D21" i="17"/>
  <c r="F33" i="26"/>
  <c r="K35" i="19"/>
  <c r="O18" i="14"/>
  <c r="D30" i="29"/>
  <c r="F50" i="22"/>
  <c r="F55" i="28"/>
  <c r="E67" i="26"/>
  <c r="N42" i="19"/>
  <c r="H34" i="29"/>
  <c r="D13" i="21"/>
  <c r="S33" i="14"/>
  <c r="E42" i="22"/>
  <c r="G21" i="15"/>
  <c r="H29" i="13"/>
  <c r="F52" i="26"/>
  <c r="H47" i="20"/>
  <c r="H17" i="25"/>
  <c r="F12" i="28"/>
  <c r="E23" i="14"/>
  <c r="D11" i="18"/>
  <c r="H69" i="29"/>
  <c r="D70" i="20"/>
  <c r="D60" i="20"/>
  <c r="Q42" i="14"/>
  <c r="D43" i="7"/>
  <c r="D49" i="4"/>
  <c r="G20" i="29"/>
  <c r="Q53" i="19"/>
  <c r="E57" i="21"/>
  <c r="D54" i="25"/>
  <c r="G38" i="14"/>
  <c r="D45" i="27"/>
  <c r="K66" i="25"/>
  <c r="J64" i="28"/>
  <c r="R40" i="14"/>
  <c r="N18" i="19"/>
  <c r="J63" i="29"/>
  <c r="J12" i="25"/>
  <c r="D36" i="18"/>
  <c r="F48" i="20"/>
  <c r="H37" i="13"/>
  <c r="D51" i="23"/>
  <c r="D47" i="23"/>
  <c r="G35" i="15"/>
  <c r="E47" i="12"/>
  <c r="D26" i="5"/>
  <c r="I10" i="28"/>
  <c r="F38" i="29"/>
  <c r="H13" i="25"/>
  <c r="H68" i="19"/>
  <c r="J44" i="25"/>
  <c r="D24" i="28"/>
  <c r="F34" i="21"/>
  <c r="L70" i="14"/>
  <c r="E61" i="27"/>
  <c r="D67" i="20"/>
  <c r="E43" i="15"/>
  <c r="D30" i="23"/>
  <c r="E68" i="27"/>
  <c r="H31" i="22"/>
  <c r="I16" i="29"/>
  <c r="K33" i="22"/>
  <c r="J31" i="25"/>
  <c r="Q50" i="19"/>
  <c r="D30" i="14"/>
  <c r="H20" i="25"/>
  <c r="E42" i="19"/>
  <c r="G32" i="29"/>
  <c r="G18" i="22"/>
  <c r="E7" i="26"/>
  <c r="G21" i="21"/>
  <c r="I41" i="25"/>
  <c r="M39" i="28"/>
  <c r="J56" i="22"/>
  <c r="G63" i="29"/>
  <c r="G71" i="22"/>
  <c r="F64" i="25"/>
  <c r="I59" i="28"/>
  <c r="L69" i="22"/>
  <c r="E45" i="19"/>
  <c r="E40" i="24"/>
  <c r="D28" i="26"/>
  <c r="D26" i="20"/>
  <c r="M51" i="14"/>
  <c r="I71" i="25"/>
  <c r="O71" i="19"/>
  <c r="G59" i="29"/>
  <c r="G57" i="28"/>
  <c r="D23" i="20"/>
  <c r="K36" i="22"/>
  <c r="D38" i="22"/>
  <c r="Q59" i="14"/>
  <c r="I15" i="25"/>
  <c r="D56" i="17"/>
  <c r="H58" i="13"/>
  <c r="J32" i="28"/>
  <c r="G67" i="21"/>
  <c r="F60" i="25"/>
  <c r="K30" i="25"/>
  <c r="I42" i="28"/>
  <c r="I21" i="28"/>
  <c r="I61" i="19"/>
  <c r="I39" i="29"/>
  <c r="F63" i="20"/>
  <c r="E52" i="14"/>
  <c r="I13" i="25"/>
  <c r="E51" i="24"/>
  <c r="D62" i="27"/>
  <c r="F68" i="26"/>
  <c r="G20" i="28"/>
  <c r="G21" i="26"/>
  <c r="E49" i="29"/>
  <c r="D11" i="29"/>
  <c r="H46" i="20"/>
  <c r="O25" i="14"/>
  <c r="E19" i="22"/>
  <c r="M68" i="14"/>
  <c r="H19" i="13"/>
  <c r="E15" i="26"/>
  <c r="E25" i="20"/>
  <c r="J45" i="29"/>
  <c r="G33" i="21"/>
  <c r="E30" i="24"/>
  <c r="D31" i="23"/>
  <c r="G26" i="15"/>
  <c r="E57" i="25"/>
  <c r="Q21" i="19"/>
  <c r="K10" i="14"/>
  <c r="H8" i="29"/>
  <c r="D33" i="22"/>
  <c r="D17" i="28"/>
  <c r="G9" i="26"/>
  <c r="E40" i="29"/>
  <c r="H7" i="29"/>
  <c r="D41" i="20"/>
  <c r="Q23" i="14"/>
  <c r="G16" i="22"/>
  <c r="H67" i="14"/>
  <c r="H17" i="13"/>
  <c r="E9" i="26"/>
  <c r="G21" i="20"/>
  <c r="D59" i="22"/>
  <c r="F65" i="25"/>
  <c r="I48" i="29"/>
  <c r="G57" i="15"/>
  <c r="J40" i="29"/>
  <c r="F36" i="20"/>
  <c r="D20" i="20"/>
  <c r="N33" i="14"/>
  <c r="D70" i="6"/>
  <c r="D41" i="4"/>
  <c r="L13" i="28"/>
  <c r="E31" i="29"/>
  <c r="H33" i="20"/>
  <c r="E17" i="25"/>
  <c r="P23" i="14"/>
  <c r="F32" i="26"/>
  <c r="K14" i="25"/>
  <c r="E66" i="27"/>
  <c r="N20" i="14"/>
  <c r="D20" i="17"/>
  <c r="I71" i="28"/>
  <c r="I42" i="22"/>
  <c r="E12" i="15"/>
  <c r="I67" i="19"/>
  <c r="H20" i="13"/>
  <c r="F53" i="22"/>
  <c r="L49" i="22"/>
  <c r="K68" i="14"/>
  <c r="F50" i="11"/>
  <c r="D71" i="4"/>
  <c r="CT66" i="3"/>
  <c r="G26" i="20"/>
  <c r="F43" i="26"/>
  <c r="F20" i="29"/>
  <c r="E43" i="24"/>
  <c r="N58" i="19"/>
  <c r="G25" i="25"/>
  <c r="D47" i="27"/>
  <c r="G63" i="20"/>
  <c r="T62" i="14"/>
  <c r="F65" i="26"/>
  <c r="I42" i="20"/>
  <c r="E7" i="15"/>
  <c r="K56" i="22"/>
  <c r="E20" i="27"/>
  <c r="D17" i="22"/>
  <c r="J51" i="28"/>
  <c r="E12" i="22"/>
  <c r="I12" i="25"/>
  <c r="J40" i="19"/>
  <c r="S21" i="14"/>
  <c r="D49" i="24"/>
  <c r="H32" i="19"/>
  <c r="F67" i="28"/>
  <c r="E60" i="21"/>
  <c r="H57" i="25"/>
  <c r="I60" i="20"/>
  <c r="I17" i="25"/>
  <c r="F20" i="28"/>
  <c r="F42" i="22"/>
  <c r="G36" i="29"/>
  <c r="K49" i="22"/>
  <c r="F40" i="25"/>
  <c r="L38" i="28"/>
  <c r="H55" i="22"/>
  <c r="I61" i="29"/>
  <c r="K69" i="22"/>
  <c r="J63" i="25"/>
  <c r="E70" i="19"/>
  <c r="I43" i="14"/>
  <c r="H52" i="25"/>
  <c r="H61" i="19"/>
  <c r="G56" i="29"/>
  <c r="M27" i="28"/>
  <c r="N62" i="19"/>
  <c r="G60" i="21"/>
  <c r="D15" i="22"/>
  <c r="O49" i="14"/>
  <c r="E10" i="24"/>
  <c r="E28" i="16"/>
  <c r="H46" i="13"/>
  <c r="L16" i="28"/>
  <c r="E22" i="21"/>
  <c r="I21" i="25"/>
  <c r="E55" i="24"/>
  <c r="E71" i="27"/>
  <c r="E71" i="26"/>
  <c r="K46" i="19"/>
  <c r="D71" i="28"/>
  <c r="H29" i="20"/>
  <c r="M44" i="14"/>
  <c r="G60" i="22"/>
  <c r="F66" i="22"/>
  <c r="G42" i="26"/>
  <c r="G13" i="26"/>
  <c r="E48" i="26"/>
  <c r="K50" i="25"/>
  <c r="I72" i="28"/>
  <c r="F54" i="28"/>
  <c r="D13" i="20"/>
  <c r="E72" i="29"/>
  <c r="G42" i="21"/>
  <c r="D59" i="14"/>
  <c r="H7" i="13"/>
  <c r="F7" i="26"/>
  <c r="F68" i="28"/>
  <c r="D41" i="23"/>
  <c r="E49" i="19"/>
  <c r="D69" i="24"/>
  <c r="F48" i="26"/>
  <c r="F37" i="20"/>
  <c r="P54" i="14"/>
  <c r="E22" i="26"/>
  <c r="H16" i="20"/>
  <c r="J65" i="14"/>
  <c r="K38" i="22"/>
  <c r="D48" i="26"/>
  <c r="F62" i="21"/>
  <c r="F33" i="28"/>
  <c r="D67" i="29"/>
  <c r="D45" i="23"/>
  <c r="I28" i="19"/>
  <c r="I68" i="29"/>
  <c r="D14" i="23"/>
  <c r="N22" i="19"/>
  <c r="I46" i="28"/>
  <c r="J69" i="29"/>
  <c r="H41" i="25"/>
  <c r="I36" i="20"/>
  <c r="E71" i="22"/>
  <c r="E56" i="27"/>
  <c r="L27" i="22"/>
  <c r="G9" i="29"/>
  <c r="E28" i="22"/>
  <c r="F16" i="25"/>
  <c r="D18" i="28"/>
  <c r="D41" i="22"/>
  <c r="I34" i="29"/>
  <c r="E48" i="22"/>
  <c r="I44" i="25"/>
  <c r="O58" i="19"/>
  <c r="E35" i="14"/>
  <c r="E33" i="25"/>
  <c r="P50" i="19"/>
  <c r="G68" i="28"/>
  <c r="E36" i="27"/>
  <c r="Q49" i="19"/>
  <c r="D49" i="29"/>
  <c r="E37" i="21"/>
  <c r="M39" i="14"/>
  <c r="I56" i="22"/>
  <c r="G45" i="15"/>
  <c r="H34" i="13"/>
  <c r="D70" i="26"/>
  <c r="I58" i="20"/>
  <c r="I61" i="22"/>
  <c r="H67" i="22"/>
  <c r="F45" i="26"/>
  <c r="F16" i="26"/>
  <c r="I32" i="19"/>
  <c r="G38" i="28"/>
  <c r="G68" i="19"/>
  <c r="I36" i="14"/>
  <c r="K26" i="22"/>
  <c r="L39" i="22"/>
  <c r="E59" i="25"/>
  <c r="J47" i="25"/>
  <c r="F56" i="25"/>
  <c r="H21" i="25"/>
  <c r="L39" i="28"/>
  <c r="L18" i="28"/>
  <c r="M59" i="19"/>
  <c r="G34" i="29"/>
  <c r="H59" i="20"/>
  <c r="S50" i="14"/>
  <c r="E25" i="12"/>
  <c r="D39" i="25"/>
  <c r="F22" i="29"/>
  <c r="L50" i="28"/>
  <c r="H72" i="19"/>
  <c r="K23" i="22"/>
  <c r="L30" i="22"/>
  <c r="N56" i="14"/>
  <c r="I7" i="25"/>
  <c r="E72" i="16"/>
  <c r="H54" i="13"/>
  <c r="G27" i="28"/>
  <c r="E53" i="21"/>
  <c r="F52" i="25"/>
  <c r="K18" i="25"/>
  <c r="M22" i="28"/>
  <c r="I13" i="28"/>
  <c r="E56" i="19"/>
  <c r="E27" i="29"/>
  <c r="D52" i="20"/>
  <c r="N49" i="14"/>
  <c r="E17" i="12"/>
  <c r="J35" i="25"/>
  <c r="J16" i="29"/>
  <c r="F45" i="20"/>
  <c r="J49" i="22"/>
  <c r="D8" i="27"/>
  <c r="J53" i="14"/>
  <c r="M37" i="28"/>
  <c r="I67" i="28"/>
  <c r="D48" i="19"/>
  <c r="D14" i="14"/>
  <c r="D46" i="6"/>
  <c r="D25" i="4"/>
  <c r="K44" i="22"/>
  <c r="E8" i="26"/>
  <c r="L35" i="19"/>
  <c r="K7" i="22"/>
  <c r="H59" i="13"/>
  <c r="E26" i="25"/>
  <c r="D72" i="21"/>
  <c r="F9" i="25"/>
  <c r="M40" i="28"/>
  <c r="L63" i="14"/>
  <c r="H65" i="25"/>
  <c r="G63" i="28"/>
  <c r="F40" i="14"/>
  <c r="Q17" i="19"/>
  <c r="D68" i="9"/>
  <c r="G61" i="21"/>
  <c r="G37" i="21"/>
  <c r="I50" i="14"/>
  <c r="D35" i="8"/>
  <c r="D55" i="4"/>
  <c r="I49" i="25"/>
  <c r="I47" i="28"/>
  <c r="H61" i="22"/>
  <c r="G72" i="29"/>
  <c r="D46" i="23"/>
  <c r="J71" i="25"/>
  <c r="E11" i="20"/>
  <c r="L46" i="14"/>
  <c r="H60" i="25"/>
  <c r="M65" i="19"/>
  <c r="G38" i="29"/>
  <c r="K20" i="22"/>
  <c r="D12" i="26"/>
  <c r="F26" i="21"/>
  <c r="D7" i="28"/>
  <c r="F45" i="29"/>
  <c r="J59" i="22"/>
  <c r="I16" i="19"/>
  <c r="I41" i="29"/>
  <c r="K53" i="22"/>
  <c r="E13" i="19"/>
  <c r="L25" i="28"/>
  <c r="J51" i="29"/>
  <c r="H25" i="25"/>
  <c r="I12" i="20"/>
  <c r="E53" i="22"/>
  <c r="E8" i="27"/>
  <c r="H13" i="22"/>
  <c r="L47" i="28"/>
  <c r="D69" i="21"/>
  <c r="K68" i="22"/>
  <c r="E52" i="27"/>
  <c r="J26" i="22"/>
  <c r="I7" i="29"/>
  <c r="I26" i="22"/>
  <c r="F25" i="25"/>
  <c r="I47" i="19"/>
  <c r="M27" i="14"/>
  <c r="D14" i="25"/>
  <c r="N38" i="19"/>
  <c r="I34" i="28"/>
  <c r="E31" i="26"/>
  <c r="E56" i="29"/>
  <c r="F18" i="29"/>
  <c r="E54" i="20"/>
  <c r="F28" i="14"/>
  <c r="G26" i="22"/>
  <c r="D71" i="14"/>
  <c r="H22" i="13"/>
  <c r="G29" i="26"/>
  <c r="H32" i="20"/>
  <c r="E29" i="22"/>
  <c r="J44" i="22"/>
  <c r="J60" i="25"/>
  <c r="F49" i="25"/>
  <c r="L15" i="19"/>
  <c r="E51" i="27"/>
  <c r="J53" i="19"/>
  <c r="E28" i="14"/>
  <c r="E48" i="21"/>
  <c r="H19" i="22"/>
  <c r="F30" i="25"/>
  <c r="E22" i="25"/>
  <c r="F12" i="25"/>
  <c r="E47" i="24"/>
  <c r="E47" i="27"/>
  <c r="G65" i="26"/>
  <c r="O44" i="19"/>
  <c r="I68" i="28"/>
  <c r="D24" i="20"/>
  <c r="H43" i="14"/>
  <c r="D56" i="9"/>
  <c r="J19" i="25"/>
  <c r="G44" i="29"/>
  <c r="J12" i="28"/>
  <c r="K59" i="19"/>
  <c r="H70" i="29"/>
  <c r="G71" i="21"/>
  <c r="G45" i="14"/>
  <c r="I72" i="22"/>
  <c r="D72" i="15"/>
  <c r="H42" i="13"/>
  <c r="D69" i="27"/>
  <c r="G11" i="21"/>
  <c r="F8" i="25"/>
  <c r="E19" i="24"/>
  <c r="E33" i="27"/>
  <c r="D54" i="26"/>
  <c r="D43" i="19"/>
  <c r="L65" i="28"/>
  <c r="F20" i="20"/>
  <c r="J41" i="14"/>
  <c r="D32" i="9"/>
  <c r="I16" i="25"/>
  <c r="G23" i="29"/>
  <c r="H56" i="19"/>
  <c r="E63" i="21"/>
  <c r="I63" i="25"/>
  <c r="S38" i="14"/>
  <c r="E54" i="27"/>
  <c r="G14" i="28"/>
  <c r="D32" i="19"/>
  <c r="L69" i="13"/>
  <c r="D34" i="6"/>
  <c r="D17" i="4"/>
  <c r="F71" i="29"/>
  <c r="K15" i="25"/>
  <c r="L7" i="19"/>
  <c r="G61" i="20"/>
  <c r="H39" i="13"/>
  <c r="E13" i="24"/>
  <c r="H31" i="20"/>
  <c r="J46" i="22"/>
  <c r="E68" i="26"/>
  <c r="U48" i="14"/>
  <c r="K10" i="25"/>
  <c r="D57" i="27"/>
  <c r="U19" i="14"/>
  <c r="E64" i="16"/>
  <c r="F64" i="29"/>
  <c r="G64" i="20"/>
  <c r="G47" i="20"/>
  <c r="K40" i="14"/>
  <c r="D31" i="7"/>
  <c r="D47" i="4"/>
  <c r="F32" i="25"/>
  <c r="G12" i="28"/>
  <c r="I25" i="25"/>
  <c r="L26" i="28"/>
  <c r="D47" i="22"/>
  <c r="G45" i="29"/>
  <c r="G58" i="22"/>
  <c r="I52" i="25"/>
  <c r="E63" i="19"/>
  <c r="T38" i="14"/>
  <c r="E41" i="25"/>
  <c r="F55" i="19"/>
  <c r="I70" i="28"/>
  <c r="D65" i="21"/>
  <c r="E60" i="25"/>
  <c r="E64" i="20"/>
  <c r="F71" i="26"/>
  <c r="J23" i="29"/>
  <c r="H42" i="22"/>
  <c r="D48" i="18"/>
  <c r="I14" i="29"/>
  <c r="K30" i="22"/>
  <c r="D23" i="18"/>
  <c r="D42" i="23"/>
  <c r="E44" i="25"/>
  <c r="J15" i="29"/>
  <c r="E57" i="27"/>
  <c r="J59" i="29"/>
  <c r="I61" i="25"/>
  <c r="I70" i="20"/>
  <c r="E43" i="21"/>
  <c r="I12" i="14"/>
  <c r="J38" i="22"/>
  <c r="S26" i="14"/>
  <c r="I48" i="20"/>
  <c r="I31" i="25"/>
  <c r="J15" i="22"/>
  <c r="F46" i="28"/>
  <c r="R57" i="14"/>
  <c r="J8" i="22"/>
  <c r="J70" i="28"/>
  <c r="D58" i="6"/>
  <c r="K60" i="19"/>
  <c r="D53" i="22"/>
  <c r="D23" i="14"/>
  <c r="D37" i="28"/>
  <c r="H38" i="29"/>
  <c r="D55" i="6"/>
  <c r="F62" i="29"/>
  <c r="D33" i="27"/>
  <c r="P18" i="14"/>
  <c r="E52" i="16"/>
  <c r="H62" i="29"/>
  <c r="H62" i="20"/>
  <c r="D45" i="20"/>
  <c r="P39" i="14"/>
  <c r="D27" i="7"/>
  <c r="J46" i="4"/>
  <c r="E60" i="26"/>
  <c r="E22" i="29"/>
  <c r="F22" i="20"/>
  <c r="D39" i="24"/>
  <c r="T19" i="14"/>
  <c r="D71" i="25"/>
  <c r="G12" i="26"/>
  <c r="O15" i="19"/>
  <c r="M46" i="13"/>
  <c r="D17" i="6"/>
  <c r="CB72" i="3"/>
  <c r="D28" i="27"/>
  <c r="G39" i="22"/>
  <c r="G49" i="26"/>
  <c r="D45" i="21"/>
  <c r="G53" i="13"/>
  <c r="J56" i="4"/>
  <c r="CQ57" i="3"/>
  <c r="Q39" i="3"/>
  <c r="AV20" i="3"/>
  <c r="I54" i="20"/>
  <c r="G47" i="14"/>
  <c r="J69" i="22"/>
  <c r="F57" i="14"/>
  <c r="F64" i="21"/>
  <c r="L18" i="19"/>
  <c r="D18" i="23"/>
  <c r="M45" i="19"/>
  <c r="H64" i="13"/>
  <c r="H27" i="29"/>
  <c r="F27" i="29"/>
  <c r="Q29" i="19"/>
  <c r="H70" i="22"/>
  <c r="H53" i="19"/>
  <c r="D21" i="12"/>
  <c r="J28" i="4"/>
  <c r="BJ54" i="3"/>
  <c r="BQ35" i="3"/>
  <c r="I13" i="29"/>
  <c r="J59" i="19"/>
  <c r="F29" i="29"/>
  <c r="G50" i="15"/>
  <c r="E72" i="27"/>
  <c r="E40" i="20"/>
  <c r="H9" i="25"/>
  <c r="H61" i="29"/>
  <c r="D64" i="24"/>
  <c r="K58" i="25"/>
  <c r="U60" i="14"/>
  <c r="K31" i="25"/>
  <c r="F53" i="29"/>
  <c r="D37" i="26"/>
  <c r="E63" i="7"/>
  <c r="K43" i="19"/>
  <c r="K43" i="22"/>
  <c r="G49" i="20"/>
  <c r="D67" i="25"/>
  <c r="R33" i="14"/>
  <c r="E38" i="29"/>
  <c r="E35" i="26"/>
  <c r="D22" i="6"/>
  <c r="F19" i="15"/>
  <c r="E53" i="19"/>
  <c r="G42" i="22"/>
  <c r="G68" i="21"/>
  <c r="J16" i="25"/>
  <c r="D7" i="6"/>
  <c r="G69" i="28"/>
  <c r="F57" i="25"/>
  <c r="I21" i="29"/>
  <c r="G33" i="15"/>
  <c r="H26" i="29"/>
  <c r="G19" i="20"/>
  <c r="D10" i="20"/>
  <c r="M30" i="14"/>
  <c r="D66" i="6"/>
  <c r="J38" i="4"/>
  <c r="I29" i="25"/>
  <c r="D11" i="28"/>
  <c r="M52" i="19"/>
  <c r="K40" i="22"/>
  <c r="H72" i="13"/>
  <c r="F45" i="25"/>
  <c r="F43" i="25"/>
  <c r="D60" i="17"/>
  <c r="J31" i="13"/>
  <c r="D70" i="5"/>
  <c r="AG71" i="3"/>
  <c r="E16" i="24"/>
  <c r="E37" i="20"/>
  <c r="E42" i="25"/>
  <c r="E30" i="20"/>
  <c r="F28" i="13"/>
  <c r="P43" i="4"/>
  <c r="AV56" i="3"/>
  <c r="BC37" i="3"/>
  <c r="H59" i="29"/>
  <c r="F17" i="20"/>
  <c r="J47" i="28"/>
  <c r="D69" i="20"/>
  <c r="H31" i="14"/>
  <c r="D42" i="20"/>
  <c r="D65" i="16"/>
  <c r="J39" i="29"/>
  <c r="E60" i="15"/>
  <c r="H33" i="13"/>
  <c r="F28" i="28"/>
  <c r="D34" i="26"/>
  <c r="E20" i="16"/>
  <c r="L35" i="22"/>
  <c r="D34" i="19"/>
  <c r="D18" i="11"/>
  <c r="P17" i="4"/>
  <c r="O53" i="3"/>
  <c r="J34" i="3"/>
  <c r="J41" i="28"/>
  <c r="O42" i="19"/>
  <c r="G45" i="26"/>
  <c r="U43" i="14"/>
  <c r="E33" i="12"/>
  <c r="F67" i="25"/>
  <c r="P45" i="14"/>
  <c r="D14" i="6"/>
  <c r="BM63" i="3"/>
  <c r="CR44" i="3"/>
  <c r="R26" i="3"/>
  <c r="J66" i="22"/>
  <c r="E65" i="22"/>
  <c r="O38" i="19"/>
  <c r="H61" i="13"/>
  <c r="I8" i="29"/>
  <c r="G15" i="15"/>
  <c r="D49" i="6"/>
  <c r="BU67" i="3"/>
  <c r="CO47" i="3"/>
  <c r="AM29" i="3"/>
  <c r="I42" i="25"/>
  <c r="D32" i="18"/>
  <c r="F14" i="15"/>
  <c r="G50" i="19"/>
  <c r="D36" i="5"/>
  <c r="CK51" i="3"/>
  <c r="CC23" i="3"/>
  <c r="P35" i="19"/>
  <c r="E52" i="13"/>
  <c r="BC72" i="3"/>
  <c r="CT53" i="3"/>
  <c r="H35" i="3"/>
  <c r="AY16" i="3"/>
  <c r="H42" i="25"/>
  <c r="M13" i="19"/>
  <c r="N49" i="13"/>
  <c r="N18" i="6"/>
  <c r="BF68" i="3"/>
  <c r="BY49" i="3"/>
  <c r="K31" i="3"/>
  <c r="H40" i="22"/>
  <c r="L33" i="22"/>
  <c r="F55" i="29"/>
  <c r="N55" i="14"/>
  <c r="P25" i="4"/>
  <c r="BH44" i="3"/>
  <c r="F65" i="28"/>
  <c r="G58" i="15"/>
  <c r="D47" i="12"/>
  <c r="CF67" i="3"/>
  <c r="F49" i="3"/>
  <c r="AK30" i="3"/>
  <c r="K65" i="14"/>
  <c r="J32" i="22"/>
  <c r="E28" i="26"/>
  <c r="E31" i="24"/>
  <c r="G62" i="29"/>
  <c r="F71" i="22"/>
  <c r="E32" i="25"/>
  <c r="Q52" i="14"/>
  <c r="D59" i="24"/>
  <c r="F23" i="29"/>
  <c r="F54" i="25"/>
  <c r="H53" i="29"/>
  <c r="E47" i="29"/>
  <c r="K17" i="22"/>
  <c r="F23" i="20"/>
  <c r="F41" i="25"/>
  <c r="N25" i="14"/>
  <c r="J21" i="28"/>
  <c r="F53" i="25"/>
  <c r="D10" i="6"/>
  <c r="J60" i="14"/>
  <c r="E29" i="29"/>
  <c r="E48" i="27"/>
  <c r="G41" i="19"/>
  <c r="J19" i="22"/>
  <c r="D50" i="5"/>
  <c r="E67" i="24"/>
  <c r="D54" i="24"/>
  <c r="F29" i="28"/>
  <c r="G62" i="14"/>
  <c r="D64" i="28"/>
  <c r="I35" i="29"/>
  <c r="K56" i="19"/>
  <c r="Q20" i="14"/>
  <c r="D54" i="6"/>
  <c r="J30" i="4"/>
  <c r="I31" i="22"/>
  <c r="E67" i="25"/>
  <c r="L23" i="19"/>
  <c r="E54" i="21"/>
  <c r="H51" i="13"/>
  <c r="F13" i="25"/>
  <c r="K11" i="25"/>
  <c r="F70" i="15"/>
  <c r="F16" i="13"/>
  <c r="D46" i="5"/>
  <c r="BS69" i="3"/>
  <c r="J32" i="29"/>
  <c r="Q33" i="19"/>
  <c r="D52" i="24"/>
  <c r="N59" i="19"/>
  <c r="E60" i="12"/>
  <c r="J32" i="4"/>
  <c r="CT54" i="3"/>
  <c r="H36" i="3"/>
  <c r="H21" i="29"/>
  <c r="M62" i="19"/>
  <c r="D54" i="23"/>
  <c r="F49" i="19"/>
  <c r="H68" i="13"/>
  <c r="J43" i="29"/>
  <c r="G41" i="15"/>
  <c r="G57" i="26"/>
  <c r="H50" i="14"/>
  <c r="H8" i="13"/>
  <c r="F8" i="26"/>
  <c r="L66" i="22"/>
  <c r="T55" i="14"/>
  <c r="G35" i="21"/>
  <c r="O13" i="19"/>
  <c r="D68" i="7"/>
  <c r="BD72" i="3"/>
  <c r="AC51" i="3"/>
  <c r="BH32" i="3"/>
  <c r="D37" i="27"/>
  <c r="E30" i="19"/>
  <c r="D53" i="23"/>
  <c r="G52" i="29"/>
  <c r="E67" i="7"/>
  <c r="G21" i="25"/>
  <c r="S32" i="14"/>
  <c r="D54" i="5"/>
  <c r="R62" i="3"/>
  <c r="AW43" i="3"/>
  <c r="BD24" i="3"/>
  <c r="H36" i="22"/>
  <c r="J27" i="29"/>
  <c r="E48" i="15"/>
  <c r="H27" i="13"/>
  <c r="J8" i="28"/>
  <c r="E60" i="14"/>
  <c r="D32" i="6"/>
  <c r="BK65" i="3"/>
  <c r="AH46" i="3"/>
  <c r="BA27" i="3"/>
  <c r="D9" i="25"/>
  <c r="G18" i="29"/>
  <c r="G67" i="28"/>
  <c r="G65" i="29"/>
  <c r="K50" i="22"/>
  <c r="I36" i="19"/>
  <c r="E20" i="29"/>
  <c r="H10" i="13"/>
  <c r="J23" i="25"/>
  <c r="F38" i="21"/>
  <c r="D8" i="26"/>
  <c r="E58" i="25"/>
  <c r="K59" i="22"/>
  <c r="E9" i="19"/>
  <c r="G26" i="26"/>
  <c r="N72" i="19"/>
  <c r="E65" i="12"/>
  <c r="J15" i="25"/>
  <c r="F49" i="29"/>
  <c r="D33" i="4"/>
  <c r="G62" i="22"/>
  <c r="I60" i="25"/>
  <c r="L51" i="22"/>
  <c r="D48" i="15"/>
  <c r="G12" i="20"/>
  <c r="D63" i="4"/>
  <c r="J50" i="22"/>
  <c r="L40" i="22"/>
  <c r="G56" i="26"/>
  <c r="P47" i="14"/>
  <c r="L24" i="28"/>
  <c r="M47" i="28"/>
  <c r="O41" i="19"/>
  <c r="O10" i="14"/>
  <c r="D42" i="6"/>
  <c r="J22" i="4"/>
  <c r="J60" i="29"/>
  <c r="G9" i="25"/>
  <c r="D45" i="17"/>
  <c r="H44" i="20"/>
  <c r="H35" i="13"/>
  <c r="D23" i="23"/>
  <c r="H71" i="22"/>
  <c r="E27" i="15"/>
  <c r="E34" i="12"/>
  <c r="D22" i="5"/>
  <c r="X68" i="3"/>
  <c r="E51" i="26"/>
  <c r="E44" i="16"/>
  <c r="J41" i="22"/>
  <c r="O37" i="19"/>
  <c r="D31" i="11"/>
  <c r="P19" i="4"/>
  <c r="AY53" i="3"/>
  <c r="AT34" i="3"/>
  <c r="G47" i="28"/>
  <c r="F50" i="19"/>
  <c r="F41" i="29"/>
  <c r="G62" i="15"/>
  <c r="H38" i="13"/>
  <c r="D32" i="28"/>
  <c r="T63" i="14"/>
  <c r="E7" i="24"/>
  <c r="I57" i="29"/>
  <c r="D29" i="8"/>
  <c r="M38" i="28"/>
  <c r="F65" i="20"/>
  <c r="J29" i="14"/>
  <c r="E38" i="20"/>
  <c r="E50" i="16"/>
  <c r="D71" i="6"/>
  <c r="AT70" i="3"/>
  <c r="BO49" i="3"/>
  <c r="M31" i="3"/>
  <c r="G20" i="26"/>
  <c r="K18" i="19"/>
  <c r="D71" i="20"/>
  <c r="D42" i="27"/>
  <c r="H17" i="29"/>
  <c r="K64" i="22"/>
  <c r="U16" i="14"/>
  <c r="D16" i="5"/>
  <c r="BD60" i="3"/>
  <c r="CU41" i="3"/>
  <c r="I23" i="3"/>
  <c r="E70" i="21"/>
  <c r="G33" i="26"/>
  <c r="P42" i="14"/>
  <c r="E29" i="12"/>
  <c r="J64" i="25"/>
  <c r="G35" i="22"/>
  <c r="D25" i="22"/>
  <c r="G29" i="29"/>
  <c r="K32" i="22"/>
  <c r="I24" i="19"/>
  <c r="L43" i="28"/>
  <c r="E37" i="12"/>
  <c r="D30" i="24"/>
  <c r="E52" i="20"/>
  <c r="E46" i="25"/>
  <c r="D42" i="24"/>
  <c r="F36" i="29"/>
  <c r="D24" i="15"/>
  <c r="G48" i="22"/>
  <c r="O26" i="19"/>
  <c r="H71" i="29"/>
  <c r="E39" i="20"/>
  <c r="E38" i="26"/>
  <c r="D9" i="4"/>
  <c r="Q70" i="19"/>
  <c r="F54" i="21"/>
  <c r="G69" i="21"/>
  <c r="S62" i="14"/>
  <c r="K57" i="19"/>
  <c r="D39" i="4"/>
  <c r="D60" i="21"/>
  <c r="D46" i="21"/>
  <c r="I47" i="25"/>
  <c r="F33" i="14"/>
  <c r="D21" i="27"/>
  <c r="D53" i="27"/>
  <c r="F28" i="19"/>
  <c r="G65" i="13"/>
  <c r="D30" i="6"/>
  <c r="J14" i="4"/>
  <c r="M63" i="28"/>
  <c r="E38" i="22"/>
  <c r="J72" i="14"/>
  <c r="J60" i="19"/>
  <c r="H15" i="13"/>
  <c r="D46" i="22"/>
  <c r="H45" i="22"/>
  <c r="U66" i="14"/>
  <c r="D44" i="11"/>
  <c r="P69" i="4"/>
  <c r="BV66" i="3"/>
  <c r="J72" i="22"/>
  <c r="P59" i="14"/>
  <c r="F70" i="21"/>
  <c r="M19" i="19"/>
  <c r="D61" i="8"/>
  <c r="J8" i="4"/>
  <c r="BM51" i="3"/>
  <c r="CR32" i="3"/>
  <c r="D8" i="28"/>
  <c r="P33" i="19"/>
  <c r="D60" i="26"/>
  <c r="T50" i="14"/>
  <c r="H9" i="13"/>
  <c r="G25" i="26"/>
  <c r="D51" i="14"/>
  <c r="E7" i="21"/>
  <c r="M10" i="28"/>
  <c r="D21" i="29"/>
  <c r="I67" i="22"/>
  <c r="F42" i="19"/>
  <c r="H63" i="13"/>
  <c r="I24" i="29"/>
  <c r="E21" i="15"/>
  <c r="D51" i="6"/>
  <c r="CS67" i="3"/>
  <c r="T48" i="3"/>
  <c r="BK29" i="3"/>
  <c r="H47" i="25"/>
  <c r="D62" i="18"/>
  <c r="E65" i="29"/>
  <c r="E25" i="25"/>
  <c r="L20" i="28"/>
  <c r="L23" i="22"/>
  <c r="K68" i="13"/>
  <c r="J64" i="4"/>
  <c r="I59" i="3"/>
  <c r="AB40" i="3"/>
  <c r="AU21" i="3"/>
  <c r="E12" i="21"/>
  <c r="D17" i="23"/>
  <c r="F33" i="25"/>
  <c r="D65" i="15"/>
  <c r="E35" i="22"/>
  <c r="D72" i="26"/>
  <c r="I19" i="14"/>
  <c r="D58" i="28"/>
  <c r="D63" i="25"/>
  <c r="D57" i="17"/>
  <c r="E54" i="24"/>
  <c r="O30" i="19"/>
  <c r="D69" i="22"/>
  <c r="F9" i="29"/>
  <c r="T67" i="14"/>
  <c r="I19" i="22"/>
  <c r="O10" i="19"/>
  <c r="J49" i="29"/>
  <c r="N65" i="19"/>
  <c r="J57" i="25"/>
  <c r="CO71" i="3"/>
  <c r="L45" i="19"/>
  <c r="I31" i="20"/>
  <c r="F70" i="25"/>
  <c r="H56" i="13"/>
  <c r="D17" i="16"/>
  <c r="D31" i="4"/>
  <c r="K51" i="19"/>
  <c r="E24" i="20"/>
  <c r="E44" i="24"/>
  <c r="R21" i="14"/>
  <c r="I72" i="25"/>
  <c r="E17" i="26"/>
  <c r="N16" i="19"/>
  <c r="N47" i="13"/>
  <c r="D18" i="6"/>
  <c r="CN72" i="3"/>
  <c r="E40" i="27"/>
  <c r="J50" i="29"/>
  <c r="R52" i="14"/>
  <c r="E37" i="19"/>
  <c r="E41" i="12"/>
  <c r="L22" i="22"/>
  <c r="F15" i="22"/>
  <c r="T57" i="14"/>
  <c r="D41" i="10"/>
  <c r="P61" i="4"/>
  <c r="D53" i="28"/>
  <c r="F10" i="21"/>
  <c r="T31" i="14"/>
  <c r="I45" i="20"/>
  <c r="D16" i="17"/>
  <c r="D11" i="7"/>
  <c r="CD70" i="3"/>
  <c r="O51" i="19"/>
  <c r="I60" i="28"/>
  <c r="E17" i="22"/>
  <c r="D36" i="26"/>
  <c r="I59" i="29"/>
  <c r="G25" i="28"/>
  <c r="J43" i="25"/>
  <c r="D41" i="15"/>
  <c r="I62" i="22"/>
  <c r="F13" i="19"/>
  <c r="E57" i="29"/>
  <c r="H52" i="22"/>
  <c r="H66" i="13"/>
  <c r="E48" i="25"/>
  <c r="E63" i="29"/>
  <c r="D55" i="25"/>
  <c r="M44" i="28"/>
  <c r="N60" i="19"/>
  <c r="I37" i="25"/>
  <c r="F9" i="14"/>
  <c r="G25" i="29"/>
  <c r="F54" i="29"/>
  <c r="E49" i="12"/>
  <c r="J59" i="14"/>
  <c r="BE71" i="3"/>
  <c r="I25" i="29"/>
  <c r="K53" i="19"/>
  <c r="G49" i="22"/>
  <c r="H7" i="14"/>
  <c r="D47" i="25"/>
  <c r="G45" i="25"/>
  <c r="D19" i="18"/>
  <c r="K32" i="13"/>
  <c r="D72" i="5"/>
  <c r="AS71" i="3"/>
  <c r="K62" i="25"/>
  <c r="G59" i="28"/>
  <c r="G33" i="14"/>
  <c r="H16" i="19"/>
  <c r="D8" i="9"/>
  <c r="F44" i="21"/>
  <c r="G26" i="21"/>
  <c r="Q48" i="14"/>
  <c r="D9" i="8"/>
  <c r="P53" i="4"/>
  <c r="D66" i="23"/>
  <c r="D50" i="19"/>
  <c r="H71" i="13"/>
  <c r="G46" i="29"/>
  <c r="F44" i="15"/>
  <c r="D57" i="6"/>
  <c r="BT68" i="3"/>
  <c r="BD48" i="3"/>
  <c r="CU29" i="3"/>
  <c r="J54" i="25"/>
  <c r="P9" i="19"/>
  <c r="G9" i="21"/>
  <c r="F21" i="28"/>
  <c r="J22" i="29"/>
  <c r="D68" i="23"/>
  <c r="G22" i="14"/>
  <c r="D14" i="27"/>
  <c r="I33" i="22"/>
  <c r="E41" i="26"/>
  <c r="E55" i="26"/>
  <c r="Q47" i="14"/>
  <c r="E53" i="12"/>
  <c r="G69" i="25"/>
  <c r="M46" i="14"/>
  <c r="D15" i="6"/>
  <c r="BY63" i="3"/>
  <c r="K45" i="3"/>
  <c r="AD26" i="3"/>
  <c r="L70" i="22"/>
  <c r="G52" i="15"/>
  <c r="K72" i="22"/>
  <c r="D9" i="20"/>
  <c r="D31" i="25"/>
  <c r="G17" i="20"/>
  <c r="K20" i="13"/>
  <c r="J40" i="4"/>
  <c r="CS55" i="3"/>
  <c r="G37" i="3"/>
  <c r="E46" i="29"/>
  <c r="E72" i="19"/>
  <c r="E58" i="29"/>
  <c r="I23" i="25"/>
  <c r="I19" i="28"/>
  <c r="I21" i="22"/>
  <c r="J67" i="13"/>
  <c r="P63" i="4"/>
  <c r="CD58" i="3"/>
  <c r="P40" i="3"/>
  <c r="AI21" i="3"/>
  <c r="G8" i="21"/>
  <c r="G19" i="22"/>
  <c r="D23" i="25"/>
  <c r="H9" i="14"/>
  <c r="BG69" i="3"/>
  <c r="CK39" i="3"/>
  <c r="H71" i="25"/>
  <c r="J62" i="14"/>
  <c r="D53" i="10"/>
  <c r="CU64" i="3"/>
  <c r="I46" i="3"/>
  <c r="AB27" i="3"/>
  <c r="AU8" i="3"/>
  <c r="F22" i="21"/>
  <c r="M58" i="14"/>
  <c r="D65" i="10"/>
  <c r="H58" i="4"/>
  <c r="BZ60" i="3"/>
  <c r="L42" i="3"/>
  <c r="M72" i="28"/>
  <c r="L63" i="19"/>
  <c r="N68" i="14"/>
  <c r="D16" i="27"/>
  <c r="D31" i="9"/>
  <c r="S61" i="3"/>
  <c r="K33" i="3"/>
  <c r="D19" i="22"/>
  <c r="Q29" i="14"/>
  <c r="O51" i="4"/>
  <c r="CN59" i="3"/>
  <c r="AL41" i="3"/>
  <c r="D17" i="26"/>
  <c r="L15" i="14"/>
  <c r="P30" i="14"/>
  <c r="E9" i="22"/>
  <c r="F38" i="26"/>
  <c r="F12" i="22"/>
  <c r="D25" i="24"/>
  <c r="G20" i="20"/>
  <c r="H65" i="29"/>
  <c r="E42" i="26"/>
  <c r="E25" i="24"/>
  <c r="L35" i="28"/>
  <c r="G56" i="28"/>
  <c r="G15" i="21"/>
  <c r="H30" i="13"/>
  <c r="J62" i="22"/>
  <c r="I30" i="28"/>
  <c r="D28" i="24"/>
  <c r="J18" i="25"/>
  <c r="L20" i="19"/>
  <c r="F8" i="29"/>
  <c r="H23" i="13"/>
  <c r="J50" i="25"/>
  <c r="D59" i="25"/>
  <c r="H33" i="29"/>
  <c r="J31" i="14"/>
  <c r="CQ69" i="3"/>
  <c r="J68" i="25"/>
  <c r="F25" i="19"/>
  <c r="D57" i="21"/>
  <c r="H52" i="13"/>
  <c r="D15" i="25"/>
  <c r="G14" i="25"/>
  <c r="D7" i="16"/>
  <c r="G17" i="13"/>
  <c r="D48" i="5"/>
  <c r="CE69" i="3"/>
  <c r="E63" i="24"/>
  <c r="D23" i="27"/>
  <c r="D18" i="14"/>
  <c r="E48" i="16"/>
  <c r="H60" i="29"/>
  <c r="H60" i="20"/>
  <c r="G42" i="20"/>
  <c r="U38" i="14"/>
  <c r="D23" i="7"/>
  <c r="P45" i="4"/>
  <c r="J42" i="29"/>
  <c r="E72" i="15"/>
  <c r="H44" i="13"/>
  <c r="D36" i="28"/>
  <c r="O64" i="14"/>
  <c r="D38" i="6"/>
  <c r="AL66" i="3"/>
  <c r="I47" i="3"/>
  <c r="AB28" i="3"/>
  <c r="H23" i="25"/>
  <c r="D64" i="16"/>
  <c r="E41" i="19"/>
  <c r="H36" i="25"/>
  <c r="F48" i="28"/>
  <c r="I34" i="22"/>
  <c r="F7" i="14"/>
  <c r="D60" i="23"/>
  <c r="I27" i="20"/>
  <c r="E34" i="25"/>
  <c r="D65" i="23"/>
  <c r="E54" i="29"/>
  <c r="E71" i="7"/>
  <c r="K28" i="25"/>
  <c r="I34" i="14"/>
  <c r="D58" i="5"/>
  <c r="AD62" i="3"/>
  <c r="BI43" i="3"/>
  <c r="BP24" i="3"/>
  <c r="I38" i="22"/>
  <c r="F9" i="15"/>
  <c r="D22" i="29"/>
  <c r="H28" i="19"/>
  <c r="J64" i="22"/>
  <c r="G52" i="19"/>
  <c r="E12" i="12"/>
  <c r="P27" i="4"/>
  <c r="AX54" i="3"/>
  <c r="BE35" i="3"/>
  <c r="J10" i="29"/>
  <c r="J58" i="19"/>
  <c r="F51" i="26"/>
  <c r="I20" i="22"/>
  <c r="F69" i="25"/>
  <c r="F72" i="20"/>
  <c r="I42" i="13"/>
  <c r="D51" i="4"/>
  <c r="AI57" i="3"/>
  <c r="BB38" i="3"/>
  <c r="CG19" i="3"/>
  <c r="I39" i="20"/>
  <c r="J39" i="25"/>
  <c r="D20" i="22"/>
  <c r="N35" i="13"/>
  <c r="BJ66" i="3"/>
  <c r="CA37" i="3"/>
  <c r="G28" i="25"/>
  <c r="F50" i="14"/>
  <c r="D21" i="8"/>
  <c r="AB63" i="3"/>
  <c r="AU44" i="3"/>
  <c r="BN25" i="3"/>
  <c r="E70" i="29"/>
  <c r="G44" i="20"/>
  <c r="J49" i="14"/>
  <c r="D46" i="8"/>
  <c r="H46" i="4"/>
  <c r="S59" i="3"/>
  <c r="BJ40" i="3"/>
  <c r="G35" i="28"/>
  <c r="D51" i="19"/>
  <c r="E9" i="29"/>
  <c r="J9" i="25"/>
  <c r="D63" i="6"/>
  <c r="BF58" i="3"/>
  <c r="BJ30" i="3"/>
  <c r="I69" i="20"/>
  <c r="S19" i="14"/>
  <c r="O39" i="4"/>
  <c r="AS58" i="3"/>
  <c r="BL39" i="3"/>
  <c r="I35" i="28"/>
  <c r="H21" i="13"/>
  <c r="D22" i="25"/>
  <c r="E56" i="16"/>
  <c r="E72" i="25"/>
  <c r="F50" i="21"/>
  <c r="K66" i="22"/>
  <c r="P64" i="19"/>
  <c r="E30" i="29"/>
  <c r="E65" i="25"/>
  <c r="L56" i="22"/>
  <c r="E37" i="27"/>
  <c r="F19" i="28"/>
  <c r="I44" i="20"/>
  <c r="H18" i="13"/>
  <c r="F36" i="22"/>
  <c r="D18" i="27"/>
  <c r="D66" i="22"/>
  <c r="K63" i="22"/>
  <c r="E7" i="19"/>
  <c r="F8" i="28"/>
  <c r="E57" i="12"/>
  <c r="J10" i="25"/>
  <c r="J7" i="25"/>
  <c r="G65" i="28"/>
  <c r="L21" i="14"/>
  <c r="AV68" i="3"/>
  <c r="E11" i="25"/>
  <c r="D24" i="18"/>
  <c r="G46" i="20"/>
  <c r="H36" i="13"/>
  <c r="D37" i="23"/>
  <c r="D24" i="23"/>
  <c r="D30" i="15"/>
  <c r="D43" i="12"/>
  <c r="D24" i="5"/>
  <c r="AJ68" i="3"/>
  <c r="H49" i="22"/>
  <c r="J55" i="25"/>
  <c r="E18" i="29"/>
  <c r="E19" i="15"/>
  <c r="H24" i="29"/>
  <c r="H17" i="20"/>
  <c r="F72" i="19"/>
  <c r="R29" i="14"/>
  <c r="D65" i="6"/>
  <c r="P37" i="4"/>
  <c r="F62" i="26"/>
  <c r="F52" i="14"/>
  <c r="H11" i="13"/>
  <c r="F34" i="26"/>
  <c r="R51" i="14"/>
  <c r="D21" i="6"/>
  <c r="AN64" i="3"/>
  <c r="AU45" i="3"/>
  <c r="BN26" i="3"/>
  <c r="D64" i="23"/>
  <c r="E64" i="15"/>
  <c r="E23" i="27"/>
  <c r="I36" i="22"/>
  <c r="D44" i="26"/>
  <c r="F41" i="21"/>
  <c r="F52" i="13"/>
  <c r="D29" i="29"/>
  <c r="N30" i="19"/>
  <c r="L71" i="22"/>
  <c r="I72" i="20"/>
  <c r="J9" i="28"/>
  <c r="F19" i="29"/>
  <c r="D67" i="22"/>
  <c r="P17" i="14"/>
  <c r="D18" i="5"/>
  <c r="BP60" i="3"/>
  <c r="N42" i="3"/>
  <c r="U23" i="3"/>
  <c r="G8" i="22"/>
  <c r="N64" i="14"/>
  <c r="E25" i="26"/>
  <c r="E67" i="15"/>
  <c r="J28" i="22"/>
  <c r="E31" i="19"/>
  <c r="E11" i="11"/>
  <c r="J16" i="4"/>
  <c r="BX52" i="3"/>
  <c r="CQ33" i="3"/>
  <c r="I39" i="28"/>
  <c r="N41" i="19"/>
  <c r="G68" i="22"/>
  <c r="E7" i="20"/>
  <c r="F29" i="25"/>
  <c r="E15" i="20"/>
  <c r="J19" i="13"/>
  <c r="P39" i="4"/>
  <c r="CG55" i="3"/>
  <c r="CN36" i="3"/>
  <c r="F43" i="29"/>
  <c r="E71" i="19"/>
  <c r="I16" i="20"/>
  <c r="I15" i="20"/>
  <c r="E70" i="11"/>
  <c r="AO63" i="3"/>
  <c r="AG35" i="3"/>
  <c r="F62" i="22"/>
  <c r="J40" i="14"/>
  <c r="I64" i="4"/>
  <c r="BN61" i="3"/>
  <c r="CS42" i="3"/>
  <c r="G24" i="3"/>
  <c r="D35" i="29"/>
  <c r="H14" i="20"/>
  <c r="I40" i="14"/>
  <c r="E30" i="7"/>
  <c r="H34" i="4"/>
  <c r="BQ57" i="3"/>
  <c r="O39" i="3"/>
  <c r="D58" i="27"/>
  <c r="K38" i="19"/>
  <c r="E20" i="24"/>
  <c r="F41" i="22"/>
  <c r="D39" i="6"/>
  <c r="BH56" i="3"/>
  <c r="AN28" i="3"/>
  <c r="G22" i="20"/>
  <c r="N10" i="14"/>
  <c r="O27" i="4"/>
  <c r="CE56" i="3"/>
  <c r="E38" i="3"/>
  <c r="F30" i="22"/>
  <c r="D48" i="29"/>
  <c r="P43" i="19"/>
  <c r="E72" i="26"/>
  <c r="E55" i="21"/>
  <c r="G46" i="28"/>
  <c r="E29" i="19"/>
  <c r="K17" i="14"/>
  <c r="G50" i="21"/>
  <c r="Q37" i="19"/>
  <c r="I55" i="22"/>
  <c r="K66" i="19"/>
  <c r="F17" i="29"/>
  <c r="P66" i="14"/>
  <c r="D56" i="28"/>
  <c r="M60" i="28"/>
  <c r="F28" i="21"/>
  <c r="I51" i="29"/>
  <c r="O66" i="14"/>
  <c r="R23" i="14"/>
  <c r="G16" i="28"/>
  <c r="J51" i="25"/>
  <c r="N44" i="19"/>
  <c r="L31" i="19"/>
  <c r="F21" i="25"/>
  <c r="I18" i="13"/>
  <c r="G11" i="29"/>
  <c r="I39" i="22"/>
  <c r="F7" i="15"/>
  <c r="F62" i="19"/>
  <c r="H16" i="13"/>
  <c r="H47" i="22"/>
  <c r="I47" i="22"/>
  <c r="P67" i="14"/>
  <c r="E47" i="11"/>
  <c r="J70" i="4"/>
  <c r="CH66" i="3"/>
  <c r="D48" i="21"/>
  <c r="E49" i="24"/>
  <c r="I26" i="28"/>
  <c r="N61" i="14"/>
  <c r="J62" i="28"/>
  <c r="D33" i="29"/>
  <c r="J55" i="19"/>
  <c r="F19" i="14"/>
  <c r="D53" i="6"/>
  <c r="P29" i="4"/>
  <c r="E15" i="24"/>
  <c r="F16" i="14"/>
  <c r="D53" i="8"/>
  <c r="K35" i="25"/>
  <c r="O36" i="14"/>
  <c r="D64" i="5"/>
  <c r="BN62" i="3"/>
  <c r="CS43" i="3"/>
  <c r="G25" i="3"/>
  <c r="G47" i="22"/>
  <c r="E18" i="15"/>
  <c r="D11" i="24"/>
  <c r="F35" i="20"/>
  <c r="I40" i="25"/>
  <c r="G27" i="20"/>
  <c r="E27" i="13"/>
  <c r="G39" i="26"/>
  <c r="E32" i="16"/>
  <c r="F37" i="22"/>
  <c r="E67" i="29"/>
  <c r="J26" i="25"/>
  <c r="D22" i="28"/>
  <c r="E30" i="22"/>
  <c r="M70" i="13"/>
  <c r="P65" i="4"/>
  <c r="U59" i="3"/>
  <c r="AN40" i="3"/>
  <c r="BG21" i="3"/>
  <c r="D19" i="21"/>
  <c r="R54" i="14"/>
  <c r="H65" i="22"/>
  <c r="H55" i="14"/>
  <c r="D30" i="21"/>
  <c r="P12" i="19"/>
  <c r="D59" i="7"/>
  <c r="AR72" i="3"/>
  <c r="Q51" i="3"/>
  <c r="AV32" i="3"/>
  <c r="D30" i="27"/>
  <c r="D29" i="19"/>
  <c r="D20" i="29"/>
  <c r="K27" i="19"/>
  <c r="F63" i="22"/>
  <c r="G51" i="19"/>
  <c r="D8" i="12"/>
  <c r="D27" i="4"/>
  <c r="AL54" i="3"/>
  <c r="AS35" i="3"/>
  <c r="E8" i="29"/>
  <c r="J57" i="19"/>
  <c r="Q71" i="14"/>
  <c r="E38" i="27"/>
  <c r="D45" i="9"/>
  <c r="AE61" i="3"/>
  <c r="W33" i="3"/>
  <c r="G21" i="22"/>
  <c r="L30" i="14"/>
  <c r="I52" i="4"/>
  <c r="G60" i="3"/>
  <c r="AX41" i="3"/>
  <c r="BE22" i="3"/>
  <c r="D63" i="28"/>
  <c r="M63" i="19"/>
  <c r="P29" i="14"/>
  <c r="N66" i="6"/>
  <c r="H22" i="4"/>
  <c r="J56" i="3"/>
  <c r="AC37" i="3"/>
  <c r="G28" i="26"/>
  <c r="E26" i="19"/>
  <c r="M58" i="19"/>
  <c r="H52" i="20"/>
  <c r="D11" i="6"/>
  <c r="N54" i="3"/>
  <c r="BO25" i="3"/>
  <c r="I55" i="19"/>
  <c r="G66" i="13"/>
  <c r="O15" i="4"/>
  <c r="AJ55" i="3"/>
  <c r="AQ36" i="3"/>
  <c r="G54" i="28"/>
  <c r="F14" i="28"/>
  <c r="L49" i="28"/>
  <c r="E36" i="26"/>
  <c r="E19" i="21"/>
  <c r="J17" i="28"/>
  <c r="K19" i="19"/>
  <c r="E45" i="29"/>
  <c r="J57" i="29"/>
  <c r="Q25" i="19"/>
  <c r="I25" i="22"/>
  <c r="N51" i="19"/>
  <c r="G69" i="26"/>
  <c r="L34" i="14"/>
  <c r="G55" i="26"/>
  <c r="F25" i="26"/>
  <c r="D63" i="19"/>
  <c r="M14" i="28"/>
  <c r="I24" i="14"/>
  <c r="I54" i="13"/>
  <c r="K46" i="22"/>
  <c r="G17" i="29"/>
  <c r="F50" i="15"/>
  <c r="I55" i="14"/>
  <c r="L25" i="22"/>
  <c r="D67" i="10"/>
  <c r="G62" i="26"/>
  <c r="H52" i="29"/>
  <c r="K53" i="14"/>
  <c r="I40" i="19"/>
  <c r="E45" i="12"/>
  <c r="H24" i="22"/>
  <c r="G17" i="22"/>
  <c r="O58" i="14"/>
  <c r="D54" i="10"/>
  <c r="J62" i="4"/>
  <c r="AM65" i="3"/>
  <c r="I24" i="20"/>
  <c r="H39" i="22"/>
  <c r="F39" i="26"/>
  <c r="D47" i="14"/>
  <c r="G23" i="28"/>
  <c r="M43" i="28"/>
  <c r="O40" i="19"/>
  <c r="U9" i="14"/>
  <c r="D41" i="6"/>
  <c r="P21" i="4"/>
  <c r="D12" i="21"/>
  <c r="F25" i="28"/>
  <c r="H35" i="29"/>
  <c r="D12" i="24"/>
  <c r="U22" i="14"/>
  <c r="D30" i="5"/>
  <c r="G61" i="3"/>
  <c r="AX42" i="3"/>
  <c r="BE23" i="3"/>
  <c r="L14" i="22"/>
  <c r="T66" i="14"/>
  <c r="D31" i="29"/>
  <c r="K31" i="19"/>
  <c r="D67" i="23"/>
  <c r="K58" i="19"/>
  <c r="D56" i="12"/>
  <c r="F68" i="22"/>
  <c r="M56" i="14"/>
  <c r="G41" i="21"/>
  <c r="G68" i="26"/>
  <c r="G29" i="22"/>
  <c r="D38" i="26"/>
  <c r="D16" i="21"/>
  <c r="K44" i="13"/>
  <c r="J52" i="4"/>
  <c r="BG57" i="3"/>
  <c r="BZ38" i="3"/>
  <c r="L20" i="3"/>
  <c r="F47" i="20"/>
  <c r="L37" i="28"/>
  <c r="I59" i="20"/>
  <c r="L27" i="14"/>
  <c r="G34" i="20"/>
  <c r="D31" i="16"/>
  <c r="D69" i="6"/>
  <c r="V70" i="3"/>
  <c r="BC49" i="3"/>
  <c r="CT30" i="3"/>
  <c r="D16" i="26"/>
  <c r="L17" i="19"/>
  <c r="F22" i="26"/>
  <c r="D60" i="15"/>
  <c r="F27" i="22"/>
  <c r="F30" i="19"/>
  <c r="D8" i="11"/>
  <c r="P15" i="4"/>
  <c r="BL52" i="3"/>
  <c r="CE33" i="3"/>
  <c r="J37" i="28"/>
  <c r="N40" i="19"/>
  <c r="I12" i="29"/>
  <c r="E31" i="25"/>
  <c r="D64" i="6"/>
  <c r="BR58" i="3"/>
  <c r="BV30" i="3"/>
  <c r="E72" i="20"/>
  <c r="P20" i="14"/>
  <c r="I40" i="4"/>
  <c r="BE58" i="3"/>
  <c r="BX39" i="3"/>
  <c r="CQ20" i="3"/>
  <c r="M25" i="28"/>
  <c r="E51" i="19"/>
  <c r="O20" i="14"/>
  <c r="N54" i="6"/>
  <c r="H10" i="4"/>
  <c r="BH54" i="3"/>
  <c r="BO35" i="3"/>
  <c r="K49" i="25"/>
  <c r="K14" i="19"/>
  <c r="D12" i="15"/>
  <c r="J72" i="29"/>
  <c r="J33" i="29"/>
  <c r="M18" i="28"/>
  <c r="E66" i="21"/>
  <c r="F55" i="26"/>
  <c r="F51" i="21"/>
  <c r="J20" i="22"/>
  <c r="M20" i="14"/>
  <c r="D65" i="22"/>
  <c r="D35" i="14"/>
  <c r="E19" i="26"/>
  <c r="J24" i="14"/>
  <c r="F12" i="26"/>
  <c r="E51" i="25"/>
  <c r="F48" i="19"/>
  <c r="I45" i="25"/>
  <c r="P11" i="14"/>
  <c r="E39" i="13"/>
  <c r="D58" i="29"/>
  <c r="J11" i="28"/>
  <c r="N37" i="14"/>
  <c r="I23" i="29"/>
  <c r="D27" i="20"/>
  <c r="D67" i="6"/>
  <c r="I37" i="22"/>
  <c r="L60" i="28"/>
  <c r="J36" i="14"/>
  <c r="E17" i="19"/>
  <c r="D20" i="9"/>
  <c r="E47" i="21"/>
  <c r="F33" i="21"/>
  <c r="L49" i="14"/>
  <c r="D22" i="8"/>
  <c r="J54" i="4"/>
  <c r="G8" i="29"/>
  <c r="N50" i="19"/>
  <c r="D40" i="21"/>
  <c r="D46" i="25"/>
  <c r="M32" i="14"/>
  <c r="D11" i="27"/>
  <c r="E45" i="27"/>
  <c r="G27" i="19"/>
  <c r="F64" i="13"/>
  <c r="D29" i="6"/>
  <c r="P13" i="4"/>
  <c r="Q41" i="19"/>
  <c r="H44" i="25"/>
  <c r="I49" i="28"/>
  <c r="L36" i="22"/>
  <c r="S7" i="14"/>
  <c r="P67" i="4"/>
  <c r="BE59" i="3"/>
  <c r="BX40" i="3"/>
  <c r="CQ21" i="3"/>
  <c r="G29" i="21"/>
  <c r="Q57" i="14"/>
  <c r="F42" i="26"/>
  <c r="E36" i="16"/>
  <c r="F40" i="22"/>
  <c r="P36" i="19"/>
  <c r="D41" i="28"/>
  <c r="E67" i="20"/>
  <c r="O30" i="14"/>
  <c r="D40" i="20"/>
  <c r="D16" i="23"/>
  <c r="G18" i="20"/>
  <c r="I32" i="25"/>
  <c r="H22" i="20"/>
  <c r="M22" i="13"/>
  <c r="P41" i="4"/>
  <c r="R50" i="3"/>
  <c r="F35" i="29"/>
  <c r="H16" i="25"/>
  <c r="F12" i="21"/>
  <c r="BN38" i="3"/>
  <c r="I50" i="29"/>
  <c r="U44" i="14"/>
  <c r="AR60" i="3"/>
  <c r="G7" i="26"/>
  <c r="Q16" i="14"/>
  <c r="D61" i="4"/>
  <c r="W21" i="3"/>
  <c r="L34" i="13"/>
  <c r="AY52" i="3"/>
  <c r="BM14" i="3"/>
  <c r="D58" i="17"/>
  <c r="H71" i="5"/>
  <c r="AD48" i="3"/>
  <c r="H14" i="22"/>
  <c r="I15" i="28"/>
  <c r="J60" i="4"/>
  <c r="U35" i="3"/>
  <c r="M61" i="14"/>
  <c r="AH69" i="3"/>
  <c r="CO34" i="3"/>
  <c r="O57" i="19"/>
  <c r="S54" i="14"/>
  <c r="J24" i="4"/>
  <c r="AV44" i="3"/>
  <c r="F61" i="28"/>
  <c r="D47" i="15"/>
  <c r="E38" i="12"/>
  <c r="BT67" i="3"/>
  <c r="CA48" i="3"/>
  <c r="I72" i="14"/>
  <c r="D46" i="19"/>
  <c r="D20" i="5"/>
  <c r="AO51" i="3"/>
  <c r="AG23" i="3"/>
  <c r="D31" i="19"/>
  <c r="L46" i="13"/>
  <c r="S72" i="3"/>
  <c r="BJ53" i="3"/>
  <c r="BQ34" i="3"/>
  <c r="O16" i="3"/>
  <c r="H35" i="25"/>
  <c r="P10" i="19"/>
  <c r="K46" i="13"/>
  <c r="N15" i="6"/>
  <c r="V68" i="3"/>
  <c r="AW31" i="3"/>
  <c r="F55" i="15"/>
  <c r="I7" i="20"/>
  <c r="F18" i="15"/>
  <c r="AY29" i="3"/>
  <c r="E13" i="27"/>
  <c r="E32" i="14"/>
  <c r="E51" i="3"/>
  <c r="I64" i="22"/>
  <c r="H26" i="13"/>
  <c r="D45" i="4"/>
  <c r="J64" i="29"/>
  <c r="I19" i="13"/>
  <c r="BM50" i="3"/>
  <c r="R13" i="3"/>
  <c r="D70" i="15"/>
  <c r="H47" i="5"/>
  <c r="BP46" i="3"/>
  <c r="G32" i="21"/>
  <c r="J11" i="25"/>
  <c r="J44" i="4"/>
  <c r="BQ23" i="3"/>
  <c r="K49" i="14"/>
  <c r="AK66" i="3"/>
  <c r="AH33" i="3"/>
  <c r="G9" i="15"/>
  <c r="I28" i="14"/>
  <c r="P7" i="4"/>
  <c r="AL42" i="3"/>
  <c r="D51" i="27"/>
  <c r="K71" i="14"/>
  <c r="F40" i="11"/>
  <c r="Y66" i="3"/>
  <c r="G14" i="26"/>
  <c r="S14" i="14"/>
  <c r="D8" i="19"/>
  <c r="D59" i="4"/>
  <c r="CN48" i="3"/>
  <c r="CF20" i="3"/>
  <c r="O12" i="19"/>
  <c r="I31" i="13"/>
  <c r="BQ70" i="3"/>
  <c r="O52" i="3"/>
  <c r="J33" i="3"/>
  <c r="AC14" i="3"/>
  <c r="E38" i="24"/>
  <c r="D14" i="17"/>
  <c r="G31" i="13"/>
  <c r="H65" i="5"/>
  <c r="BT66" i="3"/>
  <c r="CA47" i="3"/>
  <c r="Y29" i="3"/>
  <c r="D42" i="26"/>
  <c r="H32" i="13"/>
  <c r="E45" i="16"/>
  <c r="S60" i="14"/>
  <c r="BM27" i="3"/>
  <c r="O54" i="14"/>
  <c r="G16" i="14"/>
  <c r="AQ49" i="3"/>
  <c r="G34" i="22"/>
  <c r="D57" i="29"/>
  <c r="J26" i="4"/>
  <c r="D69" i="28"/>
  <c r="E51" i="12"/>
  <c r="R49" i="3"/>
  <c r="BD11" i="3"/>
  <c r="G29" i="15"/>
  <c r="H23" i="5"/>
  <c r="U45" i="3"/>
  <c r="F59" i="20"/>
  <c r="J18" i="22"/>
  <c r="P9" i="4"/>
  <c r="K21" i="3"/>
  <c r="O39" i="14"/>
  <c r="CI64" i="3"/>
  <c r="CF31" i="3"/>
  <c r="E10" i="25"/>
  <c r="N71" i="13"/>
  <c r="AI69" i="3"/>
  <c r="BM39" i="3"/>
  <c r="I66" i="25"/>
  <c r="R60" i="14"/>
  <c r="D27" i="10"/>
  <c r="BW64" i="3"/>
  <c r="G33" i="28"/>
  <c r="H14" i="13"/>
  <c r="F24" i="15"/>
  <c r="J42" i="4"/>
  <c r="BR46" i="3"/>
  <c r="G51" i="29"/>
  <c r="D50" i="16"/>
  <c r="E16" i="13"/>
  <c r="J69" i="3"/>
  <c r="AC50" i="3"/>
  <c r="BH31" i="3"/>
  <c r="BO12" i="3"/>
  <c r="D60" i="22"/>
  <c r="F58" i="15"/>
  <c r="N13" i="13"/>
  <c r="H41" i="5"/>
  <c r="Y65" i="3"/>
  <c r="AF46" i="3"/>
  <c r="BW27" i="3"/>
  <c r="J21" i="19"/>
  <c r="F24" i="28"/>
  <c r="G66" i="22"/>
  <c r="J43" i="13"/>
  <c r="CS19" i="3"/>
  <c r="U24" i="14"/>
  <c r="D55" i="7"/>
  <c r="CF44" i="3"/>
  <c r="G65" i="21"/>
  <c r="F18" i="28"/>
  <c r="J10" i="4"/>
  <c r="D16" i="28"/>
  <c r="E50" i="11"/>
  <c r="BD47" i="3"/>
  <c r="I10" i="3"/>
  <c r="I68" i="14"/>
  <c r="H70" i="4"/>
  <c r="BG43" i="3"/>
  <c r="F19" i="20"/>
  <c r="D12" i="20"/>
  <c r="AU69" i="3"/>
  <c r="E62" i="29"/>
  <c r="N48" i="13"/>
  <c r="P63" i="3"/>
  <c r="CI28" i="3"/>
  <c r="L12" i="22"/>
  <c r="I30" i="13"/>
  <c r="Z66" i="3"/>
  <c r="AQ37" i="3"/>
  <c r="E21" i="25"/>
  <c r="P48" i="14"/>
  <c r="D72" i="7"/>
  <c r="CK62" i="3"/>
  <c r="H25" i="22"/>
  <c r="F46" i="29"/>
  <c r="E54" i="14"/>
  <c r="P23" i="4"/>
  <c r="AJ44" i="3"/>
  <c r="F57" i="28"/>
  <c r="E44" i="15"/>
  <c r="D34" i="12"/>
  <c r="BH67" i="3"/>
  <c r="BO48" i="3"/>
  <c r="M30" i="3"/>
  <c r="T11" i="3"/>
  <c r="L29" i="22"/>
  <c r="E15" i="15"/>
  <c r="D38" i="12"/>
  <c r="H17" i="5"/>
  <c r="BW63" i="3"/>
  <c r="BR44" i="3"/>
  <c r="D70" i="29"/>
  <c r="E11" i="24"/>
  <c r="K62" i="14"/>
  <c r="D63" i="26"/>
  <c r="D50" i="6"/>
  <c r="E45" i="25"/>
  <c r="D66" i="29"/>
  <c r="D68" i="6"/>
  <c r="AK43" i="3"/>
  <c r="E28" i="19"/>
  <c r="E43" i="22"/>
  <c r="BT56" i="3"/>
  <c r="F27" i="20"/>
  <c r="I28" i="4"/>
  <c r="Q38" i="3"/>
  <c r="D15" i="27"/>
  <c r="G11" i="14"/>
  <c r="BO71" i="3"/>
  <c r="T34" i="3"/>
  <c r="F19" i="26"/>
  <c r="G49" i="19"/>
  <c r="AX66" i="3"/>
  <c r="D12" i="28"/>
  <c r="K33" i="13"/>
  <c r="BB61" i="3"/>
  <c r="P27" i="3"/>
  <c r="E10" i="20"/>
  <c r="E57" i="11"/>
  <c r="Q63" i="3"/>
  <c r="I35" i="3"/>
  <c r="D58" i="22"/>
  <c r="R38" i="14"/>
  <c r="I62" i="4"/>
  <c r="AP61" i="3"/>
  <c r="G50" i="28"/>
  <c r="D35" i="27"/>
  <c r="N27" i="14"/>
  <c r="BP72" i="3"/>
  <c r="Z42" i="3"/>
  <c r="D44" i="27"/>
  <c r="P70" i="14"/>
  <c r="E37" i="11"/>
  <c r="M66" i="3"/>
  <c r="T47" i="3"/>
  <c r="BK28" i="3"/>
  <c r="BF9" i="3"/>
  <c r="E61" i="21"/>
  <c r="E66" i="14"/>
  <c r="E40" i="11"/>
  <c r="T66" i="4"/>
  <c r="CK61" i="3"/>
  <c r="G61" i="29"/>
  <c r="D35" i="6"/>
  <c r="L39" i="19"/>
  <c r="D33" i="6"/>
  <c r="I11" i="25"/>
  <c r="J13" i="29"/>
  <c r="D13" i="6"/>
  <c r="CI41" i="3"/>
  <c r="M16" i="19"/>
  <c r="G57" i="20"/>
  <c r="Z54" i="3"/>
  <c r="J56" i="19"/>
  <c r="I16" i="4"/>
  <c r="BC36" i="3"/>
  <c r="G11" i="26"/>
  <c r="G67" i="13"/>
  <c r="T70" i="3"/>
  <c r="BF32" i="3"/>
  <c r="J36" i="28"/>
  <c r="P14" i="19"/>
  <c r="AC63" i="3"/>
  <c r="E69" i="25"/>
  <c r="G18" i="13"/>
  <c r="CH53" i="3"/>
  <c r="BB25" i="3"/>
  <c r="E64" i="26"/>
  <c r="D48" i="8"/>
  <c r="CN60" i="3"/>
  <c r="CF32" i="3"/>
  <c r="K12" i="22"/>
  <c r="H28" i="14"/>
  <c r="I50" i="4"/>
  <c r="CB59" i="3"/>
  <c r="K10" i="22"/>
  <c r="I8" i="25"/>
  <c r="E63" i="13"/>
  <c r="W69" i="3"/>
  <c r="BA39" i="3"/>
  <c r="H64" i="25"/>
  <c r="D60" i="14"/>
  <c r="D14" i="10"/>
  <c r="BK64" i="3"/>
  <c r="BF45" i="3"/>
  <c r="BY26" i="3"/>
  <c r="K8" i="3"/>
  <c r="D72" i="20"/>
  <c r="G56" i="14"/>
  <c r="D26" i="10"/>
  <c r="T54" i="4"/>
  <c r="AP60" i="3"/>
  <c r="BU41" i="3"/>
  <c r="L66" i="28"/>
  <c r="D41" i="8"/>
  <c r="CU65" i="3"/>
  <c r="K27" i="22"/>
  <c r="P51" i="4"/>
  <c r="F42" i="20"/>
  <c r="F27" i="21"/>
  <c r="D52" i="5"/>
  <c r="AJ32" i="3"/>
  <c r="E24" i="26"/>
  <c r="K21" i="19"/>
  <c r="AE49" i="3"/>
  <c r="N15" i="19"/>
  <c r="H71" i="3"/>
  <c r="AT33" i="3"/>
  <c r="D67" i="24"/>
  <c r="K34" i="13"/>
  <c r="K67" i="3"/>
  <c r="BI29" i="3"/>
  <c r="J55" i="28"/>
  <c r="E53" i="15"/>
  <c r="BY51" i="3"/>
  <c r="D26" i="25"/>
  <c r="D47" i="11"/>
  <c r="AM52" i="3"/>
  <c r="CN23" i="3"/>
  <c r="E7" i="25"/>
  <c r="D62" i="6"/>
  <c r="AT58" i="3"/>
  <c r="AX30" i="3"/>
  <c r="F67" i="20"/>
  <c r="E19" i="14"/>
  <c r="I38" i="4"/>
  <c r="AG58" i="3"/>
  <c r="D35" i="25"/>
  <c r="H11" i="22"/>
  <c r="G29" i="13"/>
  <c r="N66" i="3"/>
  <c r="AE37" i="3"/>
  <c r="I18" i="25"/>
  <c r="U47" i="14"/>
  <c r="D63" i="7"/>
  <c r="BY62" i="3"/>
  <c r="K44" i="3"/>
  <c r="AD25" i="3"/>
  <c r="D62" i="29"/>
  <c r="D37" i="20"/>
  <c r="F47" i="14"/>
  <c r="D7" i="8"/>
  <c r="T42" i="4"/>
  <c r="CB58" i="3"/>
  <c r="J33" i="25"/>
  <c r="L56" i="3"/>
  <c r="H62" i="13"/>
  <c r="CG67" i="3"/>
  <c r="D46" i="18"/>
  <c r="I30" i="20"/>
  <c r="D14" i="5"/>
  <c r="CH30" i="3"/>
  <c r="F44" i="28"/>
  <c r="D56" i="15"/>
  <c r="AG47" i="3"/>
  <c r="D15" i="17"/>
  <c r="AT69" i="3"/>
  <c r="CR31" i="3"/>
  <c r="I66" i="22"/>
  <c r="G19" i="13"/>
  <c r="BI65" i="3"/>
  <c r="N28" i="3"/>
  <c r="I16" i="22"/>
  <c r="D29" i="14"/>
  <c r="S49" i="3"/>
  <c r="E60" i="22"/>
  <c r="D40" i="10"/>
  <c r="BA50" i="3"/>
  <c r="E15" i="22"/>
  <c r="H32" i="22"/>
  <c r="D37" i="6"/>
  <c r="AJ56" i="3"/>
  <c r="P28" i="3"/>
  <c r="D15" i="20"/>
  <c r="T9" i="14"/>
  <c r="I26" i="4"/>
  <c r="BS56" i="3"/>
  <c r="I68" i="19"/>
  <c r="J70" i="29"/>
  <c r="D54" i="11"/>
  <c r="E63" i="3"/>
  <c r="CD34" i="3"/>
  <c r="J53" i="22"/>
  <c r="D38" i="14"/>
  <c r="O61" i="4"/>
  <c r="AD61" i="3"/>
  <c r="BI42" i="3"/>
  <c r="BP23" i="3"/>
  <c r="F24" i="29"/>
  <c r="G7" i="20"/>
  <c r="H37" i="14"/>
  <c r="E18" i="7"/>
  <c r="T30" i="4"/>
  <c r="AG57" i="3"/>
  <c r="AZ38" i="3"/>
  <c r="E29" i="27"/>
  <c r="E68" i="22"/>
  <c r="I8" i="22"/>
  <c r="D28" i="6"/>
  <c r="BU55" i="3"/>
  <c r="AO27" i="3"/>
  <c r="Q68" i="19"/>
  <c r="L8" i="14"/>
  <c r="I24" i="4"/>
  <c r="AU56" i="3"/>
  <c r="BN37" i="3"/>
  <c r="CS18" i="3"/>
  <c r="D59" i="26"/>
  <c r="P34" i="19"/>
  <c r="K8" i="14"/>
  <c r="N38" i="6"/>
  <c r="S71" i="3"/>
  <c r="BJ52" i="3"/>
  <c r="BQ33" i="3"/>
  <c r="D38" i="24"/>
  <c r="I69" i="25"/>
  <c r="N13" i="14"/>
  <c r="D49" i="18"/>
  <c r="P57" i="4"/>
  <c r="BP48" i="3"/>
  <c r="BH20" i="3"/>
  <c r="Q10" i="19"/>
  <c r="F29" i="13"/>
  <c r="AS70" i="3"/>
  <c r="BL51" i="3"/>
  <c r="CE32" i="3"/>
  <c r="E14" i="3"/>
  <c r="E24" i="24"/>
  <c r="D59" i="16"/>
  <c r="E29" i="13"/>
  <c r="H61" i="5"/>
  <c r="AV66" i="3"/>
  <c r="BC47" i="3"/>
  <c r="M35" i="28"/>
  <c r="L57" i="13"/>
  <c r="E39" i="3"/>
  <c r="H56" i="14"/>
  <c r="AA64" i="3"/>
  <c r="BV29" i="3"/>
  <c r="D36" i="27"/>
  <c r="T69" i="14"/>
  <c r="N44" i="6"/>
  <c r="BL62" i="3"/>
  <c r="AR34" i="3"/>
  <c r="F56" i="21"/>
  <c r="O51" i="14"/>
  <c r="D28" i="9"/>
  <c r="M57" i="4"/>
  <c r="Y64" i="3"/>
  <c r="AF45" i="3"/>
  <c r="BW26" i="3"/>
  <c r="BR7" i="3"/>
  <c r="H71" i="20"/>
  <c r="E50" i="24"/>
  <c r="E69" i="22"/>
  <c r="BS57" i="3"/>
  <c r="I49" i="20"/>
  <c r="O33" i="4"/>
  <c r="AY40" i="3"/>
  <c r="U10" i="3"/>
  <c r="M39" i="19"/>
  <c r="F56" i="11"/>
  <c r="CA71" i="3"/>
  <c r="BS43" i="3"/>
  <c r="G59" i="25"/>
  <c r="F13" i="26"/>
  <c r="D48" i="6"/>
  <c r="AA29" i="3"/>
  <c r="P14" i="14"/>
  <c r="AT57" i="3"/>
  <c r="S24" i="3"/>
  <c r="D53" i="24"/>
  <c r="T35" i="14"/>
  <c r="BF46" i="3"/>
  <c r="H28" i="13"/>
  <c r="BW65" i="3"/>
  <c r="J35" i="28"/>
  <c r="F19" i="25"/>
  <c r="AF72" i="3"/>
  <c r="F26" i="3"/>
  <c r="D35" i="22"/>
  <c r="I56" i="14"/>
  <c r="BT44" i="3"/>
  <c r="F61" i="15"/>
  <c r="CR67" i="3"/>
  <c r="AW30" i="3"/>
  <c r="H38" i="22"/>
  <c r="E55" i="12"/>
  <c r="N64" i="3"/>
  <c r="AN26" i="3"/>
  <c r="E38" i="25"/>
  <c r="N8" i="14"/>
  <c r="U47" i="3"/>
  <c r="Q34" i="19"/>
  <c r="D8" i="8"/>
  <c r="AR47" i="3"/>
  <c r="I36" i="25"/>
  <c r="H37" i="20"/>
  <c r="D9" i="6"/>
  <c r="CU53" i="3"/>
  <c r="BC25" i="3"/>
  <c r="G54" i="19"/>
  <c r="F65" i="13"/>
  <c r="I14" i="4"/>
  <c r="X55" i="3"/>
  <c r="R64" i="14"/>
  <c r="F60" i="26"/>
  <c r="E72" i="7"/>
  <c r="CB60" i="3"/>
  <c r="BT32" i="3"/>
  <c r="H10" i="22"/>
  <c r="K27" i="14"/>
  <c r="O49" i="4"/>
  <c r="BP59" i="3"/>
  <c r="N41" i="3"/>
  <c r="U22" i="3"/>
  <c r="G53" i="28"/>
  <c r="L60" i="19"/>
  <c r="J27" i="14"/>
  <c r="N63" i="6"/>
  <c r="T18" i="4"/>
  <c r="BS55" i="3"/>
  <c r="CL36" i="3"/>
  <c r="G15" i="26"/>
  <c r="L52" i="19"/>
  <c r="D25" i="20"/>
  <c r="D68" i="5"/>
  <c r="BW53" i="3"/>
  <c r="AE25" i="3"/>
  <c r="F52" i="19"/>
  <c r="N60" i="13"/>
  <c r="I12" i="4"/>
  <c r="CS54" i="3"/>
  <c r="G36" i="3"/>
  <c r="AX17" i="3"/>
  <c r="H66" i="25"/>
  <c r="I21" i="19"/>
  <c r="M60" i="13"/>
  <c r="N26" i="6"/>
  <c r="BQ69" i="3"/>
  <c r="O51" i="3"/>
  <c r="J32" i="3"/>
  <c r="D62" i="22"/>
  <c r="D30" i="28"/>
  <c r="H12" i="13"/>
  <c r="G72" i="14"/>
  <c r="J36" i="4"/>
  <c r="J46" i="3"/>
  <c r="J37" i="29"/>
  <c r="E35" i="16"/>
  <c r="M11" i="13"/>
  <c r="CE68" i="3"/>
  <c r="E50" i="3"/>
  <c r="AJ31" i="3"/>
  <c r="AQ12" i="3"/>
  <c r="L55" i="22"/>
  <c r="F52" i="15"/>
  <c r="L11" i="13"/>
  <c r="H37" i="5"/>
  <c r="CT64" i="3"/>
  <c r="H46" i="3"/>
  <c r="O22" i="19"/>
  <c r="F24" i="11"/>
  <c r="AH34" i="3"/>
  <c r="S35" i="14"/>
  <c r="CA60" i="3"/>
  <c r="AN27" i="3"/>
  <c r="K61" i="25"/>
  <c r="T53" i="14"/>
  <c r="N24" i="6"/>
  <c r="F60" i="3"/>
  <c r="CQ31" i="3"/>
  <c r="G69" i="20"/>
  <c r="Q41" i="14"/>
  <c r="D46" i="7"/>
  <c r="M49" i="4"/>
  <c r="BW62" i="3"/>
  <c r="BR43" i="3"/>
  <c r="CK24" i="3"/>
  <c r="I53" i="29"/>
  <c r="H41" i="20"/>
  <c r="G61" i="22"/>
  <c r="Q64" i="19"/>
  <c r="AA53" i="3"/>
  <c r="O43" i="19"/>
  <c r="O9" i="4"/>
  <c r="AP37" i="3"/>
  <c r="H40" i="19"/>
  <c r="S37" i="3"/>
  <c r="G23" i="26"/>
  <c r="AU57" i="3"/>
  <c r="F69" i="20"/>
  <c r="L62" i="22"/>
  <c r="J70" i="3"/>
  <c r="AR24" i="3"/>
  <c r="M56" i="28"/>
  <c r="F35" i="14"/>
  <c r="BV42" i="3"/>
  <c r="T72" i="14"/>
  <c r="AW66" i="3"/>
  <c r="CU28" i="3"/>
  <c r="F8" i="22"/>
  <c r="E53" i="11"/>
  <c r="AN62" i="3"/>
  <c r="D43" i="29"/>
  <c r="P71" i="19"/>
  <c r="M34" i="13"/>
  <c r="BJ42" i="3"/>
  <c r="M14" i="19"/>
  <c r="O63" i="4"/>
  <c r="CD45" i="3"/>
  <c r="G69" i="19"/>
  <c r="D47" i="19"/>
  <c r="D28" i="5"/>
  <c r="BA51" i="3"/>
  <c r="AS23" i="3"/>
  <c r="Q32" i="19"/>
  <c r="M47" i="13"/>
  <c r="AE72" i="3"/>
  <c r="BV53" i="3"/>
  <c r="I64" i="28"/>
  <c r="E69" i="24"/>
  <c r="D61" i="6"/>
  <c r="AH58" i="3"/>
  <c r="AL30" i="3"/>
  <c r="I64" i="20"/>
  <c r="J18" i="14"/>
  <c r="O37" i="4"/>
  <c r="U58" i="3"/>
  <c r="AN39" i="3"/>
  <c r="BG20" i="3"/>
  <c r="L19" i="28"/>
  <c r="Q47" i="19"/>
  <c r="I18" i="14"/>
  <c r="N51" i="6"/>
  <c r="CL72" i="3"/>
  <c r="X54" i="3"/>
  <c r="AE35" i="3"/>
  <c r="D40" i="25"/>
  <c r="P71" i="14"/>
  <c r="O39" i="19"/>
  <c r="D12" i="5"/>
  <c r="CL50" i="3"/>
  <c r="BR22" i="3"/>
  <c r="F27" i="19"/>
  <c r="K45" i="13"/>
  <c r="G72" i="3"/>
  <c r="AX53" i="3"/>
  <c r="BE34" i="3"/>
  <c r="BX15" i="3"/>
  <c r="I30" i="25"/>
  <c r="O9" i="19"/>
  <c r="J45" i="13"/>
  <c r="N14" i="6"/>
  <c r="J68" i="3"/>
  <c r="AC49" i="3"/>
  <c r="BH30" i="3"/>
  <c r="L31" i="22"/>
  <c r="D23" i="22"/>
  <c r="H42" i="29"/>
  <c r="H47" i="14"/>
  <c r="J20" i="4"/>
  <c r="L44" i="3"/>
  <c r="G51" i="28"/>
  <c r="E38" i="15"/>
  <c r="E16" i="12"/>
  <c r="AJ67" i="3"/>
  <c r="AQ48" i="3"/>
  <c r="CH29" i="3"/>
  <c r="CO10" i="3"/>
  <c r="J25" i="22"/>
  <c r="E9" i="15"/>
  <c r="E20" i="12"/>
  <c r="H13" i="5"/>
  <c r="AY63" i="3"/>
  <c r="AT44" i="3"/>
  <c r="D25" i="26"/>
  <c r="D56" i="6"/>
  <c r="CI29" i="3"/>
  <c r="D16" i="14"/>
  <c r="BR57" i="3"/>
  <c r="AQ24" i="3"/>
  <c r="K13" i="25"/>
  <c r="R41" i="14"/>
  <c r="N8" i="6"/>
  <c r="CO57" i="3"/>
  <c r="L30" i="3"/>
  <c r="G24" i="20"/>
  <c r="S31" i="14"/>
  <c r="M70" i="6"/>
  <c r="M41" i="4"/>
  <c r="CK60" i="3"/>
  <c r="W42" i="3"/>
  <c r="AP23" i="3"/>
  <c r="H18" i="29"/>
  <c r="Q72" i="19"/>
  <c r="G12" i="22"/>
  <c r="D30" i="17"/>
  <c r="AF48" i="3"/>
  <c r="D7" i="19"/>
  <c r="U70" i="3"/>
  <c r="T35" i="3"/>
  <c r="I37" i="29"/>
  <c r="D72" i="17"/>
  <c r="E34" i="7"/>
  <c r="W67" i="3"/>
  <c r="AA39" i="3"/>
  <c r="G64" i="22"/>
  <c r="H49" i="13"/>
  <c r="J50" i="4"/>
  <c r="BU19" i="3"/>
  <c r="M23" i="13"/>
  <c r="AB51" i="3"/>
  <c r="AJ19" i="3"/>
  <c r="H28" i="25"/>
  <c r="BY27" i="3"/>
  <c r="H11" i="29"/>
  <c r="H48" i="3"/>
  <c r="D64" i="22"/>
  <c r="Q11" i="19"/>
  <c r="BA63" i="3"/>
  <c r="CD22" i="3"/>
  <c r="E34" i="24"/>
  <c r="D40" i="6"/>
  <c r="AZ28" i="3"/>
  <c r="H11" i="14"/>
  <c r="CQ56" i="3"/>
  <c r="AV19" i="3"/>
  <c r="L38" i="19"/>
  <c r="N42" i="6"/>
  <c r="M53" i="3"/>
  <c r="J13" i="25"/>
  <c r="E16" i="14"/>
  <c r="D67" i="11"/>
  <c r="BY39" i="3"/>
  <c r="E69" i="16"/>
  <c r="AQ72" i="3"/>
  <c r="AI44" i="3"/>
  <c r="L69" i="28"/>
  <c r="D10" i="19"/>
  <c r="P59" i="4"/>
  <c r="G49" i="3"/>
  <c r="CR20" i="3"/>
  <c r="N13" i="19"/>
  <c r="J32" i="13"/>
  <c r="CC70" i="3"/>
  <c r="AA52" i="3"/>
  <c r="D58" i="23"/>
  <c r="L10" i="22"/>
  <c r="D36" i="6"/>
  <c r="X56" i="3"/>
  <c r="CK27" i="3"/>
  <c r="F12" i="20"/>
  <c r="G9" i="14"/>
  <c r="O25" i="4"/>
  <c r="BG56" i="3"/>
  <c r="BZ37" i="3"/>
  <c r="L19" i="3"/>
  <c r="G63" i="26"/>
  <c r="O35" i="19"/>
  <c r="E9" i="14"/>
  <c r="N39" i="6"/>
  <c r="AE71" i="3"/>
  <c r="BV52" i="3"/>
  <c r="CC33" i="3"/>
  <c r="E12" i="26"/>
  <c r="G14" i="14"/>
  <c r="D63" i="18"/>
  <c r="J58" i="4"/>
  <c r="CB48" i="3"/>
  <c r="BT20" i="3"/>
  <c r="P11" i="19"/>
  <c r="G30" i="13"/>
  <c r="BE70" i="3"/>
  <c r="BX51" i="3"/>
  <c r="CQ32" i="3"/>
  <c r="Q14" i="3"/>
  <c r="D32" i="24"/>
  <c r="D69" i="16"/>
  <c r="F30" i="13"/>
  <c r="H63" i="5"/>
  <c r="BH66" i="3"/>
  <c r="BO47" i="3"/>
  <c r="M29" i="3"/>
  <c r="F69" i="21"/>
  <c r="D45" i="28"/>
  <c r="E61" i="26"/>
  <c r="H25" i="14"/>
  <c r="H72" i="3"/>
  <c r="BK41" i="3"/>
  <c r="G72" i="26"/>
  <c r="E69" i="14"/>
  <c r="F27" i="11"/>
  <c r="CH65" i="3"/>
  <c r="CO46" i="3"/>
  <c r="AM28" i="3"/>
  <c r="AH9" i="3"/>
  <c r="F52" i="21"/>
  <c r="M64" i="14"/>
  <c r="F30" i="11"/>
  <c r="T64" i="4"/>
  <c r="BM61" i="3"/>
  <c r="CR42" i="3"/>
  <c r="K15" i="19"/>
  <c r="D62" i="5"/>
  <c r="CN24" i="3"/>
  <c r="L58" i="13"/>
  <c r="BU54" i="3"/>
  <c r="BR21" i="3"/>
  <c r="I53" i="22"/>
  <c r="F25" i="14"/>
  <c r="H35" i="5"/>
  <c r="AI55" i="3"/>
  <c r="Z28" i="3"/>
  <c r="K61" i="19"/>
  <c r="R22" i="14"/>
  <c r="M58" i="6"/>
  <c r="M33" i="4"/>
  <c r="AP59" i="3"/>
  <c r="BU40" i="3"/>
  <c r="CB21" i="3"/>
  <c r="D43" i="28"/>
  <c r="G60" i="19"/>
  <c r="Q69" i="19"/>
  <c r="L43" i="14"/>
  <c r="BU43" i="3"/>
  <c r="G32" i="15"/>
  <c r="L67" i="3"/>
  <c r="AI32" i="3"/>
  <c r="I45" i="28"/>
  <c r="D44" i="15"/>
  <c r="N59" i="6"/>
  <c r="BV64" i="3"/>
  <c r="AP36" i="3"/>
  <c r="H27" i="22"/>
  <c r="D60" i="28"/>
  <c r="D13" i="4"/>
  <c r="L33" i="28"/>
  <c r="F63" i="11"/>
  <c r="G48" i="3"/>
  <c r="CU16" i="3"/>
  <c r="G31" i="28"/>
  <c r="H48" i="29"/>
  <c r="G10" i="28"/>
  <c r="AT46" i="3"/>
  <c r="D56" i="20"/>
  <c r="E26" i="16"/>
  <c r="F62" i="3"/>
  <c r="E22" i="27"/>
  <c r="L59" i="19"/>
  <c r="D12" i="6"/>
  <c r="CA25" i="3"/>
  <c r="I67" i="13"/>
  <c r="AV55" i="3"/>
  <c r="CT17" i="3"/>
  <c r="G25" i="19"/>
  <c r="N30" i="6"/>
  <c r="BK51" i="3"/>
  <c r="J70" i="22"/>
  <c r="H25" i="13"/>
  <c r="D34" i="5"/>
  <c r="BO37" i="3"/>
  <c r="F72" i="14"/>
  <c r="CO70" i="3"/>
  <c r="CG42" i="3"/>
  <c r="D15" i="24"/>
  <c r="D50" i="15"/>
  <c r="D43" i="4"/>
  <c r="CD46" i="3"/>
  <c r="D54" i="29"/>
  <c r="E59" i="16"/>
  <c r="F17" i="13"/>
  <c r="V69" i="3"/>
  <c r="AO50" i="3"/>
  <c r="Q56" i="19"/>
  <c r="G32" i="20"/>
  <c r="D8" i="6"/>
  <c r="CI53" i="3"/>
  <c r="AQ25" i="3"/>
  <c r="G53" i="19"/>
  <c r="E64" i="13"/>
  <c r="O13" i="4"/>
  <c r="L55" i="3"/>
  <c r="S36" i="3"/>
  <c r="BJ17" i="3"/>
  <c r="D69" i="25"/>
  <c r="H22" i="19"/>
  <c r="N61" i="13"/>
  <c r="N27" i="6"/>
  <c r="CC69" i="3"/>
  <c r="AA51" i="3"/>
  <c r="V32" i="3"/>
  <c r="F32" i="28"/>
  <c r="H13" i="13"/>
  <c r="D10" i="15"/>
  <c r="D37" i="4"/>
  <c r="V46" i="3"/>
  <c r="I40" i="29"/>
  <c r="D40" i="16"/>
  <c r="N12" i="13"/>
  <c r="CQ68" i="3"/>
  <c r="Q50" i="3"/>
  <c r="AV31" i="3"/>
  <c r="BC12" i="3"/>
  <c r="K57" i="22"/>
  <c r="G55" i="15"/>
  <c r="M12" i="13"/>
  <c r="H39" i="5"/>
  <c r="M65" i="3"/>
  <c r="T46" i="3"/>
  <c r="BK27" i="3"/>
  <c r="G18" i="21"/>
  <c r="F63" i="21"/>
  <c r="E61" i="24"/>
  <c r="M58" i="13"/>
  <c r="CR68" i="3"/>
  <c r="AC39" i="3"/>
  <c r="D57" i="25"/>
  <c r="N58" i="14"/>
  <c r="D57" i="9"/>
  <c r="AM64" i="3"/>
  <c r="AH45" i="3"/>
  <c r="BA26" i="3"/>
  <c r="CF7" i="3"/>
  <c r="H64" i="20"/>
  <c r="Q54" i="14"/>
  <c r="D69" i="9"/>
  <c r="T52" i="4"/>
  <c r="R60" i="3"/>
  <c r="AW41" i="3"/>
  <c r="H57" i="13"/>
  <c r="P55" i="4"/>
  <c r="AJ20" i="3"/>
  <c r="E28" i="13"/>
  <c r="AZ51" i="3"/>
  <c r="BT19" i="3"/>
  <c r="J12" i="22"/>
  <c r="N12" i="14"/>
  <c r="H72" i="4"/>
  <c r="AK53" i="3"/>
  <c r="H64" i="29"/>
  <c r="O45" i="19"/>
  <c r="G13" i="14"/>
  <c r="M46" i="6"/>
  <c r="M25" i="4"/>
  <c r="CB57" i="3"/>
  <c r="Z39" i="3"/>
  <c r="AG20" i="3"/>
  <c r="M9" i="28"/>
  <c r="L44" i="19"/>
  <c r="M31" i="28"/>
  <c r="K56" i="13"/>
  <c r="CL38" i="3"/>
  <c r="M55" i="14"/>
  <c r="O64" i="3"/>
  <c r="BJ29" i="3"/>
  <c r="D22" i="27"/>
  <c r="D69" i="14"/>
  <c r="N43" i="6"/>
  <c r="AZ62" i="3"/>
  <c r="AF34" i="3"/>
  <c r="E52" i="21"/>
  <c r="H57" i="22"/>
  <c r="BI67" i="3"/>
  <c r="H40" i="25"/>
  <c r="D17" i="9"/>
  <c r="V45" i="3"/>
  <c r="BA14" i="3"/>
  <c r="D32" i="29"/>
  <c r="D10" i="22"/>
  <c r="T72" i="3"/>
  <c r="Z30" i="3"/>
  <c r="I37" i="14"/>
  <c r="AY64" i="3"/>
  <c r="CT29" i="3"/>
  <c r="F51" i="28"/>
  <c r="I46" i="14"/>
  <c r="H66" i="4"/>
  <c r="L54" i="3"/>
  <c r="D7" i="27"/>
  <c r="M63" i="14"/>
  <c r="E15" i="13"/>
  <c r="BK53" i="3"/>
  <c r="E57" i="20"/>
  <c r="O59" i="4"/>
  <c r="AL53" i="3"/>
  <c r="CG18" i="3"/>
  <c r="I58" i="19"/>
  <c r="E58" i="7"/>
  <c r="BE69" i="3"/>
  <c r="G35" i="3"/>
  <c r="BH68" i="3"/>
  <c r="F35" i="15"/>
  <c r="CL37" i="3"/>
  <c r="I57" i="19"/>
  <c r="H52" i="4"/>
  <c r="AM39" i="3"/>
  <c r="D30" i="16"/>
  <c r="M22" i="6"/>
  <c r="BT65" i="3"/>
  <c r="V31" i="3"/>
  <c r="J32" i="25"/>
  <c r="F21" i="19"/>
  <c r="L68" i="3"/>
  <c r="N24" i="13"/>
  <c r="AE24" i="3"/>
  <c r="E17" i="20"/>
  <c r="N7" i="6"/>
  <c r="AP48" i="3"/>
  <c r="D17" i="20"/>
  <c r="J55" i="13"/>
  <c r="G37" i="20"/>
  <c r="BX63" i="3"/>
  <c r="CD9" i="3"/>
  <c r="K17" i="19"/>
  <c r="D29" i="9"/>
  <c r="U69" i="3"/>
  <c r="M41" i="3"/>
  <c r="G10" i="26"/>
  <c r="D47" i="6"/>
  <c r="O29" i="3"/>
  <c r="I13" i="14"/>
  <c r="AH57" i="3"/>
  <c r="CB23" i="3"/>
  <c r="D46" i="24"/>
  <c r="Q38" i="14"/>
  <c r="H67" i="5"/>
  <c r="AS57" i="3"/>
  <c r="BU29" i="3"/>
  <c r="H9" i="20"/>
  <c r="O29" i="14"/>
  <c r="M67" i="6"/>
  <c r="M39" i="4"/>
  <c r="BA60" i="3"/>
  <c r="CF41" i="3"/>
  <c r="F23" i="3"/>
  <c r="G10" i="29"/>
  <c r="N69" i="19"/>
  <c r="I7" i="22"/>
  <c r="F64" i="15"/>
  <c r="BE47" i="3"/>
  <c r="D43" i="17"/>
  <c r="BR69" i="3"/>
  <c r="U34" i="3"/>
  <c r="E16" i="29"/>
  <c r="E54" i="16"/>
  <c r="N72" i="6"/>
  <c r="AJ66" i="3"/>
  <c r="P38" i="3"/>
  <c r="H53" i="22"/>
  <c r="M67" i="14"/>
  <c r="D53" i="11"/>
  <c r="S70" i="4"/>
  <c r="BS66" i="3"/>
  <c r="CL47" i="3"/>
  <c r="X29" i="3"/>
  <c r="AE10" i="3"/>
  <c r="E72" i="21"/>
  <c r="G61" i="15"/>
  <c r="AS47" i="3"/>
  <c r="D29" i="17"/>
  <c r="BF69" i="3"/>
  <c r="I34" i="3"/>
  <c r="H13" i="29"/>
  <c r="D45" i="16"/>
  <c r="N71" i="6"/>
  <c r="F24" i="22"/>
  <c r="G51" i="26"/>
  <c r="AY65" i="3"/>
  <c r="E15" i="27"/>
  <c r="O17" i="14"/>
  <c r="R61" i="3"/>
  <c r="BM26" i="3"/>
  <c r="I27" i="22"/>
  <c r="O26" i="14"/>
  <c r="H42" i="4"/>
  <c r="K43" i="3"/>
  <c r="J37" i="25"/>
  <c r="G65" i="22"/>
  <c r="D47" i="7"/>
  <c r="BP36" i="3"/>
  <c r="F51" i="19"/>
  <c r="O35" i="4"/>
  <c r="AK42" i="3"/>
  <c r="BL15" i="3"/>
  <c r="O33" i="19"/>
  <c r="N61" i="6"/>
  <c r="BD58" i="3"/>
  <c r="I13" i="22"/>
  <c r="CE57" i="3"/>
  <c r="D43" i="9"/>
  <c r="AU32" i="3"/>
  <c r="I19" i="19"/>
  <c r="H16" i="4"/>
  <c r="I18" i="29"/>
  <c r="I71" i="14"/>
  <c r="G55" i="5"/>
  <c r="BS54" i="3"/>
  <c r="Y28" i="3"/>
  <c r="L59" i="22"/>
  <c r="K11" i="19"/>
  <c r="V34" i="3"/>
  <c r="D30" i="9"/>
  <c r="BH19" i="3"/>
  <c r="J18" i="19"/>
  <c r="T70" i="4"/>
  <c r="Y41" i="3"/>
  <c r="E11" i="22"/>
  <c r="D44" i="5"/>
  <c r="D18" i="18"/>
  <c r="AW54" i="3"/>
  <c r="E32" i="29"/>
  <c r="E41" i="15"/>
  <c r="N58" i="6"/>
  <c r="BJ64" i="3"/>
  <c r="AD36" i="3"/>
  <c r="H48" i="13"/>
  <c r="P49" i="4"/>
  <c r="BI19" i="3"/>
  <c r="L22" i="13"/>
  <c r="P51" i="3"/>
  <c r="X19" i="3"/>
  <c r="G9" i="22"/>
  <c r="H53" i="14"/>
  <c r="AF60" i="3"/>
  <c r="D68" i="24"/>
  <c r="D34" i="11"/>
  <c r="I58" i="3"/>
  <c r="BD23" i="3"/>
  <c r="H69" i="20"/>
  <c r="D29" i="12"/>
  <c r="H18" i="4"/>
  <c r="N40" i="3"/>
  <c r="D7" i="20"/>
  <c r="F69" i="14"/>
  <c r="D27" i="6"/>
  <c r="L32" i="3"/>
  <c r="O45" i="14"/>
  <c r="O11" i="4"/>
  <c r="P39" i="3"/>
  <c r="D19" i="29"/>
  <c r="P8" i="19"/>
  <c r="N37" i="6"/>
  <c r="AU55" i="3"/>
  <c r="D12" i="29"/>
  <c r="AR48" i="3"/>
  <c r="I34" i="4"/>
  <c r="CK14" i="3"/>
  <c r="G49" i="15"/>
  <c r="AS69" i="3"/>
  <c r="G67" i="26"/>
  <c r="I69" i="13"/>
  <c r="G7" i="5"/>
  <c r="BV51" i="3"/>
  <c r="X17" i="3"/>
  <c r="E56" i="21"/>
  <c r="J66" i="28"/>
  <c r="CB24" i="3"/>
  <c r="BO60" i="3"/>
  <c r="BY14" i="3"/>
  <c r="D41" i="14"/>
  <c r="T34" i="4"/>
  <c r="CS29" i="3"/>
  <c r="J30" i="28"/>
  <c r="W57" i="3"/>
  <c r="U53" i="14"/>
  <c r="AM40" i="3"/>
  <c r="E7" i="27"/>
  <c r="K52" i="14"/>
  <c r="N22" i="6"/>
  <c r="E30" i="25"/>
  <c r="Q26" i="14"/>
  <c r="V58" i="3"/>
  <c r="I51" i="22"/>
  <c r="D70" i="9"/>
  <c r="BC48" i="3"/>
  <c r="I22" i="3"/>
  <c r="H34" i="20"/>
  <c r="D37" i="11"/>
  <c r="BZ72" i="3"/>
  <c r="AN38" i="3"/>
  <c r="H59" i="19"/>
  <c r="H8" i="22"/>
  <c r="D66" i="5"/>
  <c r="N30" i="3"/>
  <c r="N36" i="14"/>
  <c r="CN71" i="3"/>
  <c r="BB37" i="3"/>
  <c r="G49" i="28"/>
  <c r="N45" i="14"/>
  <c r="N25" i="6"/>
  <c r="CS53" i="3"/>
  <c r="L61" i="22"/>
  <c r="CG43" i="3"/>
  <c r="I10" i="4"/>
  <c r="AE12" i="3"/>
  <c r="K58" i="13"/>
  <c r="AI67" i="3"/>
  <c r="J61" i="25"/>
  <c r="E54" i="13"/>
  <c r="M65" i="4"/>
  <c r="AA50" i="3"/>
  <c r="BV15" i="3"/>
  <c r="G58" i="29"/>
  <c r="H60" i="22"/>
  <c r="X20" i="3"/>
  <c r="BF57" i="3"/>
  <c r="S12" i="3"/>
  <c r="K24" i="14"/>
  <c r="T14" i="4"/>
  <c r="CU27" i="3"/>
  <c r="I20" i="19"/>
  <c r="AZ52" i="3"/>
  <c r="M33" i="14"/>
  <c r="AD37" i="3"/>
  <c r="I54" i="25"/>
  <c r="N39" i="14"/>
  <c r="H69" i="5"/>
  <c r="BE57" i="3"/>
  <c r="CG29" i="3"/>
  <c r="J53" i="28"/>
  <c r="BO61" i="3"/>
  <c r="J27" i="22"/>
  <c r="O55" i="4"/>
  <c r="BU42" i="3"/>
  <c r="CN11" i="3"/>
  <c r="F54" i="19"/>
  <c r="G7" i="13"/>
  <c r="T12" i="4"/>
  <c r="BE45" i="3"/>
  <c r="D50" i="26"/>
  <c r="D41" i="17"/>
  <c r="I33" i="13"/>
  <c r="M7" i="6"/>
  <c r="BB71" i="3"/>
  <c r="CG52" i="3"/>
  <c r="CN33" i="3"/>
  <c r="AL15" i="3"/>
  <c r="J25" i="25"/>
  <c r="J44" i="28"/>
  <c r="D59" i="18"/>
  <c r="D40" i="5"/>
  <c r="H24" i="3"/>
  <c r="G54" i="13"/>
  <c r="Y54" i="3"/>
  <c r="V21" i="3"/>
  <c r="L42" i="22"/>
  <c r="E22" i="14"/>
  <c r="H27" i="5"/>
  <c r="CF54" i="3"/>
  <c r="AM27" i="3"/>
  <c r="G56" i="19"/>
  <c r="Q19" i="14"/>
  <c r="M54" i="6"/>
  <c r="S30" i="4"/>
  <c r="CA58" i="3"/>
  <c r="Y40" i="3"/>
  <c r="AF21" i="3"/>
  <c r="F35" i="28"/>
  <c r="D47" i="18"/>
  <c r="D38" i="5"/>
  <c r="CO23" i="3"/>
  <c r="F53" i="13"/>
  <c r="M54" i="3"/>
  <c r="J21" i="3"/>
  <c r="I40" i="22"/>
  <c r="J21" i="14"/>
  <c r="H25" i="5"/>
  <c r="BT54" i="3"/>
  <c r="AA27" i="3"/>
  <c r="E55" i="19"/>
  <c r="H18" i="14"/>
  <c r="M53" i="6"/>
  <c r="G30" i="4"/>
  <c r="BO58" i="3"/>
  <c r="M40" i="3"/>
  <c r="T21" i="3"/>
  <c r="I33" i="28"/>
  <c r="F66" i="21"/>
  <c r="Q66" i="19"/>
  <c r="CK38" i="3"/>
  <c r="D30" i="19"/>
  <c r="BP70" i="3"/>
  <c r="F71" i="25"/>
  <c r="E25" i="14"/>
  <c r="G37" i="5"/>
  <c r="BZ59" i="3"/>
  <c r="BF31" i="3"/>
  <c r="M54" i="28"/>
  <c r="D68" i="28"/>
  <c r="M51" i="19"/>
  <c r="G25" i="20"/>
  <c r="F31" i="22"/>
  <c r="D67" i="14"/>
  <c r="J29" i="6"/>
  <c r="I65" i="3"/>
  <c r="CH36" i="3"/>
  <c r="F64" i="14"/>
  <c r="N23" i="13"/>
  <c r="BW41" i="3"/>
  <c r="E62" i="20"/>
  <c r="I60" i="4"/>
  <c r="AT45" i="3"/>
  <c r="H11" i="3"/>
  <c r="I59" i="19"/>
  <c r="D67" i="7"/>
  <c r="BY61" i="3"/>
  <c r="S35" i="3"/>
  <c r="M34" i="19"/>
  <c r="D47" i="26"/>
  <c r="AA65" i="3"/>
  <c r="S25" i="3"/>
  <c r="T16" i="14"/>
  <c r="F61" i="3"/>
  <c r="AS34" i="3"/>
  <c r="E50" i="26"/>
  <c r="T25" i="14"/>
  <c r="T40" i="4"/>
  <c r="BX50" i="3"/>
  <c r="D26" i="24"/>
  <c r="G52" i="25"/>
  <c r="X67" i="3"/>
  <c r="BT7" i="3"/>
  <c r="K10" i="13"/>
  <c r="BL50" i="3"/>
  <c r="H66" i="22"/>
  <c r="I21" i="13"/>
  <c r="M9" i="4"/>
  <c r="CA46" i="3"/>
  <c r="AO12" i="3"/>
  <c r="G58" i="28"/>
  <c r="E21" i="11"/>
  <c r="D50" i="25"/>
  <c r="AN51" i="3"/>
  <c r="H59" i="25"/>
  <c r="J57" i="13"/>
  <c r="CA59" i="3"/>
  <c r="D16" i="29"/>
  <c r="I63" i="28"/>
  <c r="Y43" i="3"/>
  <c r="I56" i="4"/>
  <c r="W32" i="3"/>
  <c r="D70" i="21"/>
  <c r="M10" i="14"/>
  <c r="T68" i="4"/>
  <c r="CT52" i="3"/>
  <c r="I56" i="29"/>
  <c r="O62" i="19"/>
  <c r="AN52" i="3"/>
  <c r="M38" i="19"/>
  <c r="O7" i="4"/>
  <c r="R37" i="3"/>
  <c r="AJ7" i="3"/>
  <c r="L16" i="19"/>
  <c r="D16" i="9"/>
  <c r="I69" i="3"/>
  <c r="CT40" i="3"/>
  <c r="E60" i="24"/>
  <c r="E32" i="15"/>
  <c r="D55" i="12"/>
  <c r="G25" i="5"/>
  <c r="AS68" i="3"/>
  <c r="BL49" i="3"/>
  <c r="CE30" i="3"/>
  <c r="E12" i="3"/>
  <c r="G53" i="22"/>
  <c r="F44" i="26"/>
  <c r="I53" i="28"/>
  <c r="P11" i="4"/>
  <c r="M23" i="28"/>
  <c r="D57" i="11"/>
  <c r="CB47" i="3"/>
  <c r="BW16" i="3"/>
  <c r="H49" i="20"/>
  <c r="F54" i="13"/>
  <c r="H48" i="4"/>
  <c r="P50" i="3"/>
  <c r="L70" i="28"/>
  <c r="D27" i="19"/>
  <c r="N62" i="13"/>
  <c r="M30" i="6"/>
  <c r="S14" i="4"/>
  <c r="BR55" i="3"/>
  <c r="CK36" i="3"/>
  <c r="W18" i="3"/>
  <c r="E37" i="26"/>
  <c r="F52" i="28"/>
  <c r="D11" i="4"/>
  <c r="M19" i="28"/>
  <c r="F53" i="11"/>
  <c r="BP47" i="3"/>
  <c r="BK16" i="3"/>
  <c r="E47" i="20"/>
  <c r="E53" i="13"/>
  <c r="T46" i="4"/>
  <c r="CK49" i="3"/>
  <c r="M68" i="28"/>
  <c r="D25" i="19"/>
  <c r="M61" i="13"/>
  <c r="M29" i="6"/>
  <c r="G14" i="4"/>
  <c r="BF55" i="3"/>
  <c r="BY36" i="3"/>
  <c r="K18" i="3"/>
  <c r="G32" i="26"/>
  <c r="N11" i="13"/>
  <c r="T44" i="14"/>
  <c r="BW28" i="3"/>
  <c r="I62" i="14"/>
  <c r="AC61" i="3"/>
  <c r="G25" i="22"/>
  <c r="I57" i="13"/>
  <c r="M59" i="4"/>
  <c r="J55" i="3"/>
  <c r="N27" i="3"/>
  <c r="E11" i="26"/>
  <c r="G61" i="26"/>
  <c r="N27" i="19"/>
  <c r="L51" i="28"/>
  <c r="J25" i="29"/>
  <c r="M38" i="14"/>
  <c r="F46" i="5"/>
  <c r="BJ60" i="3"/>
  <c r="Z32" i="3"/>
  <c r="AO49" i="3"/>
  <c r="D47" i="24"/>
  <c r="X32" i="3"/>
  <c r="I36" i="4"/>
  <c r="AU20" i="3"/>
  <c r="M36" i="14"/>
  <c r="U57" i="3"/>
  <c r="G22" i="19"/>
  <c r="D59" i="6"/>
  <c r="G52" i="21"/>
  <c r="CD57" i="3"/>
  <c r="L15" i="28"/>
  <c r="E10" i="7"/>
  <c r="AB38" i="3"/>
  <c r="D45" i="22"/>
  <c r="Z17" i="3"/>
  <c r="N60" i="6"/>
  <c r="P31" i="19"/>
  <c r="M17" i="4"/>
  <c r="BT29" i="3"/>
  <c r="H70" i="25"/>
  <c r="J40" i="22"/>
  <c r="N17" i="3"/>
  <c r="N23" i="6"/>
  <c r="F63" i="26"/>
  <c r="CC47" i="3"/>
  <c r="BC60" i="3"/>
  <c r="H55" i="19"/>
  <c r="H50" i="4"/>
  <c r="BX38" i="3"/>
  <c r="G67" i="15"/>
  <c r="T24" i="3"/>
  <c r="CD69" i="3"/>
  <c r="AH21" i="3"/>
  <c r="N36" i="19"/>
  <c r="N40" i="6"/>
  <c r="CH52" i="3"/>
  <c r="H54" i="25"/>
  <c r="I49" i="14"/>
  <c r="M43" i="6"/>
  <c r="W43" i="3"/>
  <c r="N59" i="13"/>
  <c r="G55" i="28"/>
  <c r="AV67" i="3"/>
  <c r="AT9" i="3"/>
  <c r="N17" i="14"/>
  <c r="BG55" i="3"/>
  <c r="M10" i="19"/>
  <c r="D10" i="5"/>
  <c r="Q67" i="19"/>
  <c r="AI56" i="3"/>
  <c r="G64" i="25"/>
  <c r="N49" i="6"/>
  <c r="BN36" i="3"/>
  <c r="G52" i="20"/>
  <c r="AG10" i="3"/>
  <c r="H36" i="4"/>
  <c r="J17" i="19"/>
  <c r="CL71" i="3"/>
  <c r="BS18" i="3"/>
  <c r="D32" i="25"/>
  <c r="H34" i="14"/>
  <c r="BH7" i="3"/>
  <c r="H33" i="5"/>
  <c r="G11" i="25"/>
  <c r="AP38" i="3"/>
  <c r="L43" i="3"/>
  <c r="M37" i="19"/>
  <c r="T32" i="4"/>
  <c r="H34" i="3"/>
  <c r="F41" i="14"/>
  <c r="L29" i="28"/>
  <c r="CG66" i="3"/>
  <c r="CI16" i="3"/>
  <c r="D28" i="17"/>
  <c r="N21" i="6"/>
  <c r="AB50" i="3"/>
  <c r="K55" i="22"/>
  <c r="P38" i="14"/>
  <c r="M31" i="6"/>
  <c r="CE66" i="3"/>
  <c r="AH43" i="3"/>
  <c r="AI18" i="3"/>
  <c r="D21" i="22"/>
  <c r="L54" i="22"/>
  <c r="D71" i="9"/>
  <c r="D33" i="25"/>
  <c r="CA72" i="3"/>
  <c r="Q26" i="3"/>
  <c r="P69" i="19"/>
  <c r="D72" i="8"/>
  <c r="AQ59" i="3"/>
  <c r="L21" i="28"/>
  <c r="F29" i="15"/>
  <c r="D30" i="7"/>
  <c r="CK72" i="3"/>
  <c r="AZ49" i="3"/>
  <c r="AO24" i="3"/>
  <c r="G54" i="25"/>
  <c r="J54" i="19"/>
  <c r="AI33" i="3"/>
  <c r="D34" i="8"/>
  <c r="CA36" i="3"/>
  <c r="D45" i="25"/>
  <c r="M24" i="13"/>
  <c r="BR68" i="3"/>
  <c r="CA35" i="3"/>
  <c r="I51" i="20"/>
  <c r="Q9" i="14"/>
  <c r="G69" i="5"/>
  <c r="Z40" i="3"/>
  <c r="F37" i="11"/>
  <c r="I59" i="25"/>
  <c r="CT65" i="3"/>
  <c r="CR7" i="3"/>
  <c r="D13" i="10"/>
  <c r="BF44" i="3"/>
  <c r="I28" i="25"/>
  <c r="BZ62" i="3"/>
  <c r="G26" i="19"/>
  <c r="CG54" i="3"/>
  <c r="D28" i="25"/>
  <c r="N13" i="6"/>
  <c r="BE33" i="3"/>
  <c r="Q44" i="19"/>
  <c r="H40" i="29"/>
  <c r="F72" i="3"/>
  <c r="D16" i="18"/>
  <c r="AE70" i="3"/>
  <c r="AA14" i="3"/>
  <c r="E16" i="26"/>
  <c r="J15" i="14"/>
  <c r="H11" i="25"/>
  <c r="T50" i="4"/>
  <c r="I66" i="20"/>
  <c r="BS33" i="3"/>
  <c r="CC34" i="3"/>
  <c r="D42" i="17"/>
  <c r="H14" i="4"/>
  <c r="BS31" i="3"/>
  <c r="L45" i="13"/>
  <c r="I35" i="25"/>
  <c r="BL63" i="3"/>
  <c r="AO14" i="3"/>
  <c r="D38" i="15"/>
  <c r="H29" i="5"/>
  <c r="F48" i="3"/>
  <c r="F23" i="22"/>
  <c r="L20" i="14"/>
  <c r="M19" i="6"/>
  <c r="AJ65" i="3"/>
  <c r="AK40" i="3"/>
  <c r="CG16" i="3"/>
  <c r="D44" i="21"/>
  <c r="Q65" i="19"/>
  <c r="D45" i="6"/>
  <c r="K25" i="22"/>
  <c r="BU66" i="3"/>
  <c r="AF23" i="3"/>
  <c r="F53" i="19"/>
  <c r="N56" i="6"/>
  <c r="CD56" i="3"/>
  <c r="E46" i="26"/>
  <c r="O57" i="14"/>
  <c r="M66" i="6"/>
  <c r="AP71" i="3"/>
  <c r="AE46" i="3"/>
  <c r="CA22" i="3"/>
  <c r="BT30" i="3"/>
  <c r="D51" i="7"/>
  <c r="F61" i="21"/>
  <c r="BM62" i="3"/>
  <c r="E59" i="29"/>
  <c r="E14" i="7"/>
  <c r="BI41" i="3"/>
  <c r="L66" i="19"/>
  <c r="T60" i="3"/>
  <c r="U25" i="14"/>
  <c r="CF43" i="3"/>
  <c r="E32" i="20"/>
  <c r="T28" i="4"/>
  <c r="N70" i="19"/>
  <c r="Q8" i="19"/>
  <c r="F47" i="28"/>
  <c r="CH64" i="3"/>
  <c r="G46" i="15"/>
  <c r="CC68" i="3"/>
  <c r="CA10" i="3"/>
  <c r="H50" i="13"/>
  <c r="K57" i="13"/>
  <c r="H51" i="22"/>
  <c r="AG69" i="3"/>
  <c r="I60" i="19"/>
  <c r="AF24" i="3"/>
  <c r="AX29" i="3"/>
  <c r="N67" i="14"/>
  <c r="BC71" i="3"/>
  <c r="CI27" i="3"/>
  <c r="D15" i="10"/>
  <c r="I34" i="20"/>
  <c r="AQ60" i="3"/>
  <c r="BR9" i="3"/>
  <c r="S66" i="14"/>
  <c r="H68" i="4"/>
  <c r="AI43" i="3"/>
  <c r="F40" i="21"/>
  <c r="F11" i="14"/>
  <c r="G49" i="5"/>
  <c r="CH63" i="3"/>
  <c r="CI38" i="3"/>
  <c r="BL13" i="3"/>
  <c r="D64" i="20"/>
  <c r="D28" i="28"/>
  <c r="J48" i="4"/>
  <c r="F32" i="20"/>
  <c r="AZ63" i="3"/>
  <c r="BU18" i="3"/>
  <c r="P32" i="19"/>
  <c r="N36" i="6"/>
  <c r="AL52" i="3"/>
  <c r="F47" i="25"/>
  <c r="N48" i="14"/>
  <c r="M42" i="6"/>
  <c r="CB69" i="3"/>
  <c r="CC44" i="3"/>
  <c r="BR19" i="3"/>
  <c r="J29" i="28"/>
  <c r="D60" i="6"/>
  <c r="F41" i="15"/>
  <c r="BD59" i="3"/>
  <c r="G21" i="29"/>
  <c r="N62" i="6"/>
  <c r="BZ36" i="3"/>
  <c r="M48" i="28"/>
  <c r="J58" i="3"/>
  <c r="R7" i="14"/>
  <c r="CI40" i="3"/>
  <c r="D71" i="19"/>
  <c r="T16" i="4"/>
  <c r="G71" i="28"/>
  <c r="D12" i="12"/>
  <c r="D62" i="20"/>
  <c r="BB48" i="3"/>
  <c r="P60" i="14"/>
  <c r="V67" i="3"/>
  <c r="AF9" i="3"/>
  <c r="F69" i="28"/>
  <c r="D70" i="11"/>
  <c r="G10" i="22"/>
  <c r="CC57" i="3"/>
  <c r="E69" i="19"/>
  <c r="D32" i="22"/>
  <c r="AO26" i="3"/>
  <c r="N23" i="14"/>
  <c r="CR66" i="3"/>
  <c r="K8" i="22"/>
  <c r="D42" i="5"/>
  <c r="D59" i="17"/>
  <c r="AK54" i="3"/>
  <c r="J29" i="29"/>
  <c r="P51" i="14"/>
  <c r="T48" i="4"/>
  <c r="BL38" i="3"/>
  <c r="I56" i="20"/>
  <c r="E66" i="13"/>
  <c r="M71" i="4"/>
  <c r="AM62" i="3"/>
  <c r="P37" i="3"/>
  <c r="AQ10" i="3"/>
  <c r="E34" i="20"/>
  <c r="O14" i="19"/>
  <c r="Y67" i="3"/>
  <c r="N37" i="19"/>
  <c r="AE60" i="3"/>
  <c r="CL13" i="3"/>
  <c r="M15" i="19"/>
  <c r="N20" i="6"/>
  <c r="AQ47" i="3"/>
  <c r="D31" i="24"/>
  <c r="U37" i="14"/>
  <c r="M18" i="6"/>
  <c r="AG68" i="3"/>
  <c r="V43" i="3"/>
  <c r="BU16" i="3"/>
  <c r="F51" i="22"/>
  <c r="D58" i="9"/>
  <c r="J30" i="25"/>
  <c r="BO72" i="3"/>
  <c r="E26" i="3"/>
  <c r="P68" i="19"/>
  <c r="D59" i="8"/>
  <c r="AO61" i="3"/>
  <c r="AK29" i="3"/>
  <c r="N11" i="19"/>
  <c r="M13" i="13"/>
  <c r="G70" i="4"/>
  <c r="BJ63" i="3"/>
  <c r="BH41" i="3"/>
  <c r="BI16" i="3"/>
  <c r="D38" i="23"/>
  <c r="CQ45" i="3"/>
  <c r="W56" i="3"/>
  <c r="P67" i="19"/>
  <c r="BF56" i="3"/>
  <c r="M43" i="19"/>
  <c r="D38" i="7"/>
  <c r="CQ66" i="3"/>
  <c r="G34" i="3"/>
  <c r="K27" i="25"/>
  <c r="D72" i="22"/>
  <c r="F36" i="28"/>
  <c r="G15" i="28"/>
  <c r="E37" i="15"/>
  <c r="F10" i="5"/>
  <c r="BE53" i="3"/>
  <c r="AY21" i="3"/>
  <c r="G70" i="22"/>
  <c r="G60" i="13"/>
  <c r="D35" i="4"/>
  <c r="K9" i="13"/>
  <c r="AK18" i="3"/>
  <c r="K70" i="13"/>
  <c r="CU51" i="3"/>
  <c r="L65" i="19"/>
  <c r="G8" i="13"/>
  <c r="S34" i="4"/>
  <c r="AY50" i="3"/>
  <c r="G22" i="3"/>
  <c r="E66" i="22"/>
  <c r="F15" i="25"/>
  <c r="D10" i="18"/>
  <c r="D18" i="21"/>
  <c r="CL26" i="3"/>
  <c r="CR55" i="3"/>
  <c r="K70" i="22"/>
  <c r="H51" i="5"/>
  <c r="BV28" i="3"/>
  <c r="G65" i="14"/>
  <c r="M39" i="6"/>
  <c r="AI66" i="3"/>
  <c r="AM38" i="3"/>
  <c r="CN9" i="3"/>
  <c r="G58" i="19"/>
  <c r="E41" i="20"/>
  <c r="E41" i="24"/>
  <c r="L65" i="14"/>
  <c r="E11" i="16"/>
  <c r="D49" i="28"/>
  <c r="D21" i="4"/>
  <c r="U69" i="14"/>
  <c r="H47" i="3"/>
  <c r="M17" i="28"/>
  <c r="N50" i="6"/>
  <c r="G67" i="29"/>
  <c r="H47" i="19"/>
  <c r="BI55" i="3"/>
  <c r="M59" i="13"/>
  <c r="CN35" i="3"/>
  <c r="P45" i="19"/>
  <c r="BN72" i="3"/>
  <c r="F70" i="19"/>
  <c r="I58" i="4"/>
  <c r="I19" i="20"/>
  <c r="CO45" i="3"/>
  <c r="L36" i="13"/>
  <c r="AG56" i="3"/>
  <c r="G58" i="26"/>
  <c r="D52" i="6"/>
  <c r="O57" i="4"/>
  <c r="G59" i="20"/>
  <c r="W55" i="3"/>
  <c r="K7" i="19"/>
  <c r="N39" i="19"/>
  <c r="AT21" i="3"/>
  <c r="I56" i="13"/>
  <c r="AB62" i="3"/>
  <c r="N66" i="19"/>
  <c r="J12" i="4"/>
  <c r="D21" i="15"/>
  <c r="CN47" i="3"/>
  <c r="I37" i="28"/>
  <c r="S22" i="14"/>
  <c r="H32" i="4"/>
  <c r="R36" i="3"/>
  <c r="H57" i="19"/>
  <c r="L48" i="13"/>
  <c r="M63" i="4"/>
  <c r="F59" i="3"/>
  <c r="BB35" i="3"/>
  <c r="CO8" i="3"/>
  <c r="G57" i="19"/>
  <c r="D70" i="25"/>
  <c r="BC61" i="3"/>
  <c r="F15" i="15"/>
  <c r="V57" i="3"/>
  <c r="CB11" i="3"/>
  <c r="E35" i="15"/>
  <c r="H59" i="5"/>
  <c r="AS45" i="3"/>
  <c r="E21" i="22"/>
  <c r="T28" i="14"/>
  <c r="G71" i="5"/>
  <c r="X65" i="3"/>
  <c r="BT41" i="3"/>
  <c r="Z15" i="3"/>
  <c r="J67" i="19"/>
  <c r="K69" i="3"/>
  <c r="I59" i="14"/>
  <c r="CR43" i="3"/>
  <c r="G56" i="21"/>
  <c r="H15" i="5"/>
  <c r="I29" i="29"/>
  <c r="D60" i="29"/>
  <c r="BZ50" i="3"/>
  <c r="J44" i="13"/>
  <c r="F25" i="3"/>
  <c r="J20" i="19"/>
  <c r="G71" i="3"/>
  <c r="D46" i="17"/>
  <c r="AG70" i="3"/>
  <c r="M40" i="19"/>
  <c r="CE43" i="3"/>
  <c r="E72" i="12"/>
  <c r="X53" i="3"/>
  <c r="F66" i="25"/>
  <c r="D60" i="5"/>
  <c r="BI54" i="3"/>
  <c r="I56" i="19"/>
  <c r="Y53" i="3"/>
  <c r="I60" i="22"/>
  <c r="D27" i="15"/>
  <c r="G12" i="3"/>
  <c r="J33" i="13"/>
  <c r="BO59" i="3"/>
  <c r="G29" i="28"/>
  <c r="AW67" i="3"/>
  <c r="G53" i="14"/>
  <c r="J45" i="3"/>
  <c r="F72" i="26"/>
  <c r="S9" i="14"/>
  <c r="AQ71" i="3"/>
  <c r="CO33" i="3"/>
  <c r="L42" i="19"/>
  <c r="E18" i="13"/>
  <c r="M55" i="4"/>
  <c r="AR57" i="3"/>
  <c r="AS32" i="3"/>
  <c r="AH7" i="3"/>
  <c r="K41" i="19"/>
  <c r="H47" i="13"/>
  <c r="CR56" i="3"/>
  <c r="L52" i="14"/>
  <c r="CK50" i="3"/>
  <c r="V9" i="3"/>
  <c r="R63" i="14"/>
  <c r="H64" i="4"/>
  <c r="CF42" i="3"/>
  <c r="G36" i="21"/>
  <c r="L10" i="14"/>
  <c r="G47" i="5"/>
  <c r="BV63" i="3"/>
  <c r="BW38" i="3"/>
  <c r="AZ13" i="3"/>
  <c r="J26" i="28"/>
  <c r="P47" i="4"/>
  <c r="D30" i="20"/>
  <c r="AN63" i="3"/>
  <c r="BI18" i="3"/>
  <c r="Q31" i="19"/>
  <c r="N35" i="6"/>
  <c r="BR56" i="3"/>
  <c r="L17" i="28"/>
  <c r="F69" i="15"/>
  <c r="F46" i="11"/>
  <c r="G54" i="4"/>
  <c r="AC60" i="3"/>
  <c r="AD35" i="3"/>
  <c r="AN13" i="3"/>
  <c r="K46" i="25"/>
  <c r="Q27" i="3"/>
  <c r="BS44" i="3"/>
  <c r="L33" i="14"/>
  <c r="S47" i="3"/>
  <c r="D55" i="17"/>
  <c r="M44" i="6"/>
  <c r="AY62" i="3"/>
  <c r="BM24" i="3"/>
  <c r="F25" i="22"/>
  <c r="J11" i="22"/>
  <c r="D70" i="24"/>
  <c r="D22" i="24"/>
  <c r="T23" i="14"/>
  <c r="D50" i="4"/>
  <c r="BV48" i="3"/>
  <c r="AS17" i="3"/>
  <c r="H27" i="20"/>
  <c r="F11" i="13"/>
  <c r="AK55" i="3"/>
  <c r="O21" i="4"/>
  <c r="CE8" i="3"/>
  <c r="E17" i="11"/>
  <c r="AV42" i="3"/>
  <c r="H19" i="19"/>
  <c r="D54" i="9"/>
  <c r="S10" i="4"/>
  <c r="BD45" i="3"/>
  <c r="AV17" i="3"/>
  <c r="F32" i="21"/>
  <c r="K39" i="22"/>
  <c r="F33" i="29"/>
  <c r="E68" i="20"/>
  <c r="E32" i="24"/>
  <c r="W44" i="3"/>
  <c r="O65" i="19"/>
  <c r="H24" i="4"/>
  <c r="M11" i="28"/>
  <c r="O35" i="14"/>
  <c r="G65" i="5"/>
  <c r="BL61" i="3"/>
  <c r="AR33" i="3"/>
  <c r="J34" i="29"/>
  <c r="I36" i="29"/>
  <c r="E62" i="19"/>
  <c r="E13" i="21"/>
  <c r="D23" i="6"/>
  <c r="L70" i="13"/>
  <c r="F59" i="28"/>
  <c r="CL62" i="3"/>
  <c r="J46" i="14"/>
  <c r="AW42" i="3"/>
  <c r="D72" i="19"/>
  <c r="H54" i="4"/>
  <c r="M64" i="28"/>
  <c r="D33" i="24"/>
  <c r="BF34" i="3"/>
  <c r="O71" i="4"/>
  <c r="AR23" i="3"/>
  <c r="R35" i="14"/>
  <c r="CQ67" i="3"/>
  <c r="G44" i="14"/>
  <c r="AE48" i="3"/>
  <c r="D17" i="18"/>
  <c r="AK41" i="3"/>
  <c r="E66" i="11"/>
  <c r="AO48" i="3"/>
  <c r="E52" i="24"/>
  <c r="D53" i="4"/>
  <c r="S48" i="3"/>
  <c r="F53" i="14"/>
  <c r="AZ50" i="3"/>
  <c r="O63" i="19"/>
  <c r="J56" i="13"/>
  <c r="AV7" i="3"/>
  <c r="I8" i="13"/>
  <c r="K55" i="3"/>
  <c r="L19" i="19"/>
  <c r="K57" i="3"/>
  <c r="R32" i="14"/>
  <c r="AA40" i="3"/>
  <c r="D52" i="25"/>
  <c r="G55" i="13"/>
  <c r="CF66" i="3"/>
  <c r="BG31" i="3"/>
  <c r="Q28" i="19"/>
  <c r="E56" i="11"/>
  <c r="M47" i="4"/>
  <c r="CD55" i="3"/>
  <c r="AJ29" i="3"/>
  <c r="H45" i="29"/>
  <c r="I47" i="29"/>
  <c r="H44" i="22"/>
  <c r="AB52" i="3"/>
  <c r="D32" i="14"/>
  <c r="CQ44" i="3"/>
  <c r="X7" i="3"/>
  <c r="U50" i="14"/>
  <c r="H28" i="4"/>
  <c r="CH40" i="3"/>
  <c r="G54" i="20"/>
  <c r="K47" i="13"/>
  <c r="G23" i="5"/>
  <c r="AA62" i="3"/>
  <c r="AP35" i="3"/>
  <c r="CL11" i="3"/>
  <c r="H44" i="29"/>
  <c r="X44" i="3"/>
  <c r="P26" i="14"/>
  <c r="CU40" i="3"/>
  <c r="Q46" i="19"/>
  <c r="H30" i="4"/>
  <c r="I27" i="28"/>
  <c r="G70" i="21"/>
  <c r="AC27" i="3"/>
  <c r="O47" i="4"/>
  <c r="CD21" i="3"/>
  <c r="S16" i="14"/>
  <c r="I57" i="3"/>
  <c r="D19" i="4"/>
  <c r="U46" i="3"/>
  <c r="M36" i="13"/>
  <c r="BB36" i="3"/>
  <c r="E20" i="11"/>
  <c r="AZ37" i="3"/>
  <c r="J29" i="22"/>
  <c r="J18" i="4"/>
  <c r="BR45" i="3"/>
  <c r="T11" i="14"/>
  <c r="CC45" i="3"/>
  <c r="D55" i="16"/>
  <c r="I32" i="4"/>
  <c r="I41" i="28"/>
  <c r="D50" i="11"/>
  <c r="AN50" i="3"/>
  <c r="D71" i="18"/>
  <c r="BQ47" i="3"/>
  <c r="I55" i="13"/>
  <c r="AG34" i="3"/>
  <c r="F47" i="22"/>
  <c r="I32" i="13"/>
  <c r="AX64" i="3"/>
  <c r="AY27" i="3"/>
  <c r="L13" i="19"/>
  <c r="E7" i="11"/>
  <c r="M31" i="4"/>
  <c r="AI54" i="3"/>
  <c r="CH27" i="3"/>
  <c r="G37" i="28"/>
  <c r="F12" i="29"/>
  <c r="L41" i="28"/>
  <c r="CT42" i="3"/>
  <c r="O12" i="14"/>
  <c r="Y42" i="3"/>
  <c r="J31" i="28"/>
  <c r="U34" i="14"/>
  <c r="H12" i="4"/>
  <c r="F36" i="3"/>
  <c r="P70" i="19"/>
  <c r="G32" i="13"/>
  <c r="S62" i="4"/>
  <c r="AO60" i="3"/>
  <c r="CB33" i="3"/>
  <c r="CC8" i="3"/>
  <c r="H68" i="25"/>
  <c r="AQ61" i="3"/>
  <c r="G12" i="15"/>
  <c r="J57" i="3"/>
  <c r="BP11" i="3"/>
  <c r="D64" i="26"/>
  <c r="AO39" i="3"/>
  <c r="D25" i="12"/>
  <c r="AB39" i="3"/>
  <c r="F12" i="15"/>
  <c r="BK63" i="3"/>
  <c r="F11" i="26"/>
  <c r="F71" i="19"/>
  <c r="BF22" i="3"/>
  <c r="O23" i="4"/>
  <c r="AI20" i="3"/>
  <c r="Q7" i="14"/>
  <c r="AX52" i="3"/>
  <c r="BB62" i="3"/>
  <c r="AJ43" i="3"/>
  <c r="D60" i="11"/>
  <c r="G39" i="28"/>
  <c r="M34" i="6"/>
  <c r="CL35" i="3"/>
  <c r="I20" i="29"/>
  <c r="AP62" i="3"/>
  <c r="X43" i="3"/>
  <c r="L35" i="13"/>
  <c r="CE31" i="3"/>
  <c r="T41" i="14"/>
  <c r="I8" i="4"/>
  <c r="E49" i="22"/>
  <c r="E26" i="7"/>
  <c r="R48" i="3"/>
  <c r="L58" i="28"/>
  <c r="M43" i="3"/>
  <c r="E60" i="11"/>
  <c r="K32" i="3"/>
  <c r="F65" i="21"/>
  <c r="F43" i="11"/>
  <c r="P62" i="3"/>
  <c r="J53" i="29"/>
  <c r="E15" i="16"/>
  <c r="D58" i="8"/>
  <c r="D7" i="25"/>
  <c r="CB36" i="3"/>
  <c r="I72" i="4"/>
  <c r="AY28" i="3"/>
  <c r="H65" i="14"/>
  <c r="AD60" i="3"/>
  <c r="F49" i="20"/>
  <c r="P38" i="19"/>
  <c r="D61" i="24"/>
  <c r="BA62" i="3"/>
  <c r="AL17" i="3"/>
  <c r="L59" i="13"/>
  <c r="Q49" i="3"/>
  <c r="AM53" i="3"/>
  <c r="BK40" i="3"/>
  <c r="D55" i="9"/>
  <c r="D16" i="25"/>
  <c r="M10" i="6"/>
  <c r="AE34" i="3"/>
  <c r="D19" i="28"/>
  <c r="BW29" i="3"/>
  <c r="CK26" i="3"/>
  <c r="J9" i="13"/>
  <c r="D59" i="29"/>
  <c r="D28" i="10"/>
  <c r="I70" i="3"/>
  <c r="D57" i="20"/>
  <c r="N41" i="6"/>
  <c r="BQ45" i="3"/>
  <c r="J54" i="22"/>
  <c r="AD38" i="3"/>
  <c r="D60" i="8"/>
  <c r="AL29" i="3"/>
  <c r="H54" i="20"/>
  <c r="E22" i="7"/>
  <c r="BC59" i="3"/>
  <c r="H10" i="29"/>
  <c r="H68" i="14"/>
  <c r="D34" i="7"/>
  <c r="M15" i="4"/>
  <c r="E48" i="3"/>
  <c r="BA24" i="3"/>
  <c r="F41" i="26"/>
  <c r="G58" i="25"/>
  <c r="N61" i="19"/>
  <c r="AU33" i="3"/>
  <c r="D47" i="8"/>
  <c r="F37" i="3"/>
  <c r="G47" i="25"/>
  <c r="N25" i="13"/>
  <c r="CD68" i="3"/>
  <c r="AU31" i="3"/>
  <c r="M12" i="19"/>
  <c r="E46" i="12"/>
  <c r="S46" i="4"/>
  <c r="W54" i="3"/>
  <c r="BS30" i="3"/>
  <c r="I42" i="29"/>
  <c r="D43" i="22"/>
  <c r="P52" i="3"/>
  <c r="G31" i="14"/>
  <c r="CE44" i="3"/>
  <c r="L7" i="3"/>
  <c r="E50" i="14"/>
  <c r="T26" i="4"/>
  <c r="BT42" i="3"/>
  <c r="G51" i="22"/>
  <c r="S47" i="14"/>
  <c r="M65" i="6"/>
  <c r="BY72" i="3"/>
  <c r="N51" i="3"/>
  <c r="L29" i="3"/>
  <c r="J7" i="3"/>
  <c r="G19" i="21"/>
  <c r="E7" i="14"/>
  <c r="BN13" i="3"/>
  <c r="N70" i="6"/>
  <c r="CT28" i="3"/>
  <c r="K39" i="14"/>
  <c r="G48" i="4"/>
  <c r="Q48" i="3"/>
  <c r="AX15" i="3"/>
  <c r="J61" i="19"/>
  <c r="G64" i="19"/>
  <c r="D43" i="26"/>
  <c r="J39" i="22"/>
  <c r="D67" i="12"/>
  <c r="N72" i="3"/>
  <c r="K39" i="3"/>
  <c r="R10" i="3"/>
  <c r="D59" i="15"/>
  <c r="E9" i="12"/>
  <c r="H32" i="29"/>
  <c r="BZ49" i="3"/>
  <c r="D33" i="21"/>
  <c r="T60" i="4"/>
  <c r="G40" i="29"/>
  <c r="E53" i="14"/>
  <c r="M24" i="6"/>
  <c r="AW64" i="3"/>
  <c r="Q36" i="3"/>
  <c r="I8" i="3"/>
  <c r="K40" i="19"/>
  <c r="H13" i="20"/>
  <c r="D37" i="22"/>
  <c r="D24" i="6"/>
  <c r="M71" i="13"/>
  <c r="CC22" i="3"/>
  <c r="F31" i="14"/>
  <c r="AH56" i="3"/>
  <c r="F64" i="20"/>
  <c r="N26" i="13"/>
  <c r="S44" i="4"/>
  <c r="AK52" i="3"/>
  <c r="E24" i="3"/>
  <c r="G13" i="25"/>
  <c r="J53" i="25"/>
  <c r="H13" i="19"/>
  <c r="E36" i="25"/>
  <c r="BG45" i="3"/>
  <c r="AI68" i="3"/>
  <c r="M66" i="28"/>
  <c r="N67" i="6"/>
  <c r="AO37" i="3"/>
  <c r="D54" i="16"/>
  <c r="D14" i="7"/>
  <c r="CA70" i="3"/>
  <c r="I62" i="29"/>
  <c r="BR34" i="3"/>
  <c r="I48" i="4"/>
  <c r="R25" i="3"/>
  <c r="L55" i="14"/>
  <c r="BP58" i="3"/>
  <c r="P46" i="19"/>
  <c r="E34" i="11"/>
  <c r="F49" i="22"/>
  <c r="AR59" i="3"/>
  <c r="J56" i="29"/>
  <c r="I44" i="13"/>
  <c r="CU39" i="3"/>
  <c r="J45" i="28"/>
  <c r="AF35" i="3"/>
  <c r="E38" i="7"/>
  <c r="K29" i="22"/>
  <c r="G31" i="5"/>
  <c r="CC32" i="3"/>
  <c r="F57" i="26"/>
  <c r="I43" i="28"/>
  <c r="BF21" i="3"/>
  <c r="D42" i="9"/>
  <c r="J33" i="28"/>
  <c r="CA61" i="3"/>
  <c r="CS66" i="3"/>
  <c r="E12" i="20"/>
  <c r="H31" i="5"/>
  <c r="AU43" i="3"/>
  <c r="H58" i="22"/>
  <c r="BG33" i="3"/>
  <c r="O31" i="4"/>
  <c r="AC26" i="3"/>
  <c r="I9" i="20"/>
  <c r="N57" i="6"/>
  <c r="CR54" i="3"/>
  <c r="J25" i="28"/>
  <c r="J58" i="14"/>
  <c r="M55" i="6"/>
  <c r="M7" i="4"/>
  <c r="AQ46" i="3"/>
  <c r="AR21" i="3"/>
  <c r="J56" i="25"/>
  <c r="K24" i="25"/>
  <c r="E38" i="14"/>
  <c r="BX28" i="3"/>
  <c r="I54" i="4"/>
  <c r="BT31" i="3"/>
  <c r="E17" i="24"/>
  <c r="E68" i="12"/>
  <c r="AL64" i="3"/>
  <c r="AW29" i="3"/>
  <c r="D27" i="17"/>
  <c r="D64" i="10"/>
  <c r="S38" i="4"/>
  <c r="BU52" i="3"/>
  <c r="BV27" i="3"/>
  <c r="J7" i="29"/>
  <c r="D40" i="28"/>
  <c r="CH42" i="3"/>
  <c r="U11" i="14"/>
  <c r="M42" i="3"/>
  <c r="J27" i="28"/>
  <c r="G34" i="14"/>
  <c r="T10" i="4"/>
  <c r="BV40" i="3"/>
  <c r="L18" i="22"/>
  <c r="G37" i="14"/>
  <c r="M41" i="6"/>
  <c r="AD71" i="3"/>
  <c r="AN49" i="3"/>
  <c r="BJ27" i="3"/>
  <c r="F40" i="29"/>
  <c r="Q70" i="14"/>
  <c r="L10" i="13"/>
  <c r="CQ8" i="3"/>
  <c r="N34" i="6"/>
  <c r="I45" i="29"/>
  <c r="S11" i="14"/>
  <c r="M35" i="4"/>
  <c r="BP45" i="3"/>
  <c r="BY12" i="3"/>
  <c r="K42" i="19"/>
  <c r="F39" i="19"/>
  <c r="D24" i="25"/>
  <c r="G13" i="21"/>
  <c r="D38" i="11"/>
  <c r="BU69" i="3"/>
  <c r="AV34" i="3"/>
  <c r="Z8" i="3"/>
  <c r="H70" i="14"/>
  <c r="D17" i="21"/>
  <c r="E46" i="24"/>
  <c r="BG44" i="3"/>
  <c r="P66" i="19"/>
  <c r="T24" i="4"/>
  <c r="I31" i="28"/>
  <c r="L36" i="14"/>
  <c r="G67" i="5"/>
  <c r="BX61" i="3"/>
  <c r="BD33" i="3"/>
  <c r="G37" i="29"/>
  <c r="F39" i="29"/>
  <c r="G63" i="19"/>
  <c r="D20" i="21"/>
  <c r="J34" i="4"/>
  <c r="J8" i="13"/>
  <c r="Y18" i="3"/>
  <c r="J69" i="13"/>
  <c r="CI51" i="3"/>
  <c r="L64" i="19"/>
  <c r="F7" i="13"/>
  <c r="G34" i="4"/>
  <c r="AM50" i="3"/>
  <c r="CN21" i="3"/>
  <c r="F64" i="22"/>
  <c r="G10" i="25"/>
  <c r="D65" i="17"/>
  <c r="L20" i="22"/>
  <c r="T36" i="3"/>
  <c r="E62" i="3"/>
  <c r="F20" i="26"/>
  <c r="N31" i="6"/>
  <c r="BR32" i="3"/>
  <c r="G40" i="15"/>
  <c r="M57" i="6"/>
  <c r="BQ68" i="3"/>
  <c r="M23" i="4"/>
  <c r="R38" i="3"/>
  <c r="AS33" i="3"/>
  <c r="V7" i="3"/>
  <c r="CF56" i="3"/>
  <c r="BY50" i="3"/>
  <c r="F32" i="15"/>
  <c r="AE59" i="3"/>
  <c r="O69" i="19"/>
  <c r="D26" i="7"/>
  <c r="O62" i="3"/>
  <c r="O26" i="3"/>
  <c r="L46" i="22"/>
  <c r="I70" i="4"/>
  <c r="D35" i="16"/>
  <c r="G43" i="28"/>
  <c r="M61" i="6"/>
  <c r="AT43" i="3"/>
  <c r="H68" i="22"/>
  <c r="F15" i="19"/>
  <c r="I70" i="25"/>
  <c r="D63" i="8"/>
  <c r="S51" i="3"/>
  <c r="F63" i="2"/>
  <c r="E34" i="13"/>
  <c r="P65" i="19"/>
  <c r="BB13" i="3"/>
  <c r="BD70" i="3"/>
  <c r="J39" i="19"/>
  <c r="G35" i="5"/>
  <c r="BN47" i="3"/>
  <c r="D51" i="28"/>
  <c r="E70" i="22"/>
  <c r="H20" i="20"/>
  <c r="D27" i="29"/>
  <c r="AP13" i="3"/>
  <c r="H60" i="4"/>
  <c r="L37" i="19"/>
  <c r="M23" i="6"/>
  <c r="BB47" i="3"/>
  <c r="CD7" i="3"/>
  <c r="L67" i="22"/>
  <c r="L32" i="22"/>
  <c r="BZ26" i="3"/>
  <c r="V33" i="3"/>
  <c r="K30" i="14"/>
  <c r="CB46" i="3"/>
  <c r="L64" i="14"/>
  <c r="G63" i="5"/>
  <c r="CC56" i="3"/>
  <c r="BU28" i="3"/>
  <c r="E14" i="27"/>
  <c r="F15" i="28"/>
  <c r="G36" i="19"/>
  <c r="I38" i="29"/>
  <c r="H58" i="20"/>
  <c r="S48" i="14"/>
  <c r="F7" i="6"/>
  <c r="AF62" i="3"/>
  <c r="CK33" i="3"/>
  <c r="BG9" i="3"/>
  <c r="F45" i="15"/>
  <c r="D11" i="10"/>
  <c r="CN69" i="3"/>
  <c r="F70" i="29"/>
  <c r="E51" i="29"/>
  <c r="D43" i="27"/>
  <c r="F38" i="3"/>
  <c r="AZ39" i="3"/>
  <c r="D63" i="14"/>
  <c r="Z52" i="3"/>
  <c r="L40" i="19"/>
  <c r="M17" i="6"/>
  <c r="T57" i="3"/>
  <c r="AC24" i="3"/>
  <c r="D28" i="22"/>
  <c r="I22" i="4"/>
  <c r="L71" i="13"/>
  <c r="E9" i="24"/>
  <c r="M25" i="6"/>
  <c r="L41" i="3"/>
  <c r="F36" i="21"/>
  <c r="D26" i="18"/>
  <c r="G17" i="21"/>
  <c r="J65" i="6"/>
  <c r="AJ46" i="3"/>
  <c r="D37" i="2"/>
  <c r="K42" i="25"/>
  <c r="E21" i="16"/>
  <c r="D8" i="29"/>
  <c r="CS65" i="3"/>
  <c r="D68" i="16"/>
  <c r="M69" i="4"/>
  <c r="CQ42" i="3"/>
  <c r="D29" i="27"/>
  <c r="I9" i="22"/>
  <c r="I54" i="29"/>
  <c r="N64" i="19"/>
  <c r="BS8" i="3"/>
  <c r="AR70" i="3"/>
  <c r="I18" i="19"/>
  <c r="G33" i="5"/>
  <c r="AR45" i="3"/>
  <c r="D47" i="28"/>
  <c r="J37" i="22"/>
  <c r="G15" i="20"/>
  <c r="G24" i="29"/>
  <c r="BX27" i="3"/>
  <c r="I68" i="13"/>
  <c r="X42" i="3"/>
  <c r="R50" i="14"/>
  <c r="G29" i="5"/>
  <c r="BG54" i="3"/>
  <c r="BK26" i="3"/>
  <c r="G61" i="25"/>
  <c r="E40" i="26"/>
  <c r="O24" i="19"/>
  <c r="I20" i="28"/>
  <c r="AL51" i="3"/>
  <c r="K21" i="13"/>
  <c r="L41" i="19"/>
  <c r="E23" i="25"/>
  <c r="BL28" i="3"/>
  <c r="X31" i="3"/>
  <c r="M72" i="13"/>
  <c r="AE47" i="3"/>
  <c r="D13" i="17"/>
  <c r="G45" i="5"/>
  <c r="K54" i="3"/>
  <c r="BO22" i="3"/>
  <c r="F45" i="21"/>
  <c r="BS68" i="3"/>
  <c r="L23" i="13"/>
  <c r="E8" i="21"/>
  <c r="M8" i="6"/>
  <c r="CU38" i="3"/>
  <c r="F54" i="20"/>
  <c r="D38" i="16"/>
  <c r="G53" i="26"/>
  <c r="J47" i="6"/>
  <c r="N44" i="3"/>
  <c r="M36" i="28"/>
  <c r="J23" i="22"/>
  <c r="F44" i="14"/>
  <c r="E29" i="26"/>
  <c r="Q61" i="3"/>
  <c r="E52" i="15"/>
  <c r="S58" i="4"/>
  <c r="CS40" i="3"/>
  <c r="E71" i="25"/>
  <c r="G10" i="21"/>
  <c r="H37" i="25"/>
  <c r="D16" i="16"/>
  <c r="M70" i="28"/>
  <c r="CG65" i="3"/>
  <c r="E63" i="16"/>
  <c r="S68" i="4"/>
  <c r="CE42" i="3"/>
  <c r="E21" i="27"/>
  <c r="F7" i="22"/>
  <c r="G49" i="29"/>
  <c r="D10" i="24"/>
  <c r="BQ22" i="3"/>
  <c r="I20" i="13"/>
  <c r="BJ28" i="3"/>
  <c r="CO44" i="3"/>
  <c r="I30" i="4"/>
  <c r="G72" i="15"/>
  <c r="D61" i="23"/>
  <c r="I67" i="29"/>
  <c r="N29" i="3"/>
  <c r="D64" i="12"/>
  <c r="AG45" i="3"/>
  <c r="E26" i="15"/>
  <c r="G21" i="5"/>
  <c r="BI52" i="3"/>
  <c r="BF19" i="3"/>
  <c r="E13" i="12"/>
  <c r="AO62" i="3"/>
  <c r="F20" i="11"/>
  <c r="O66" i="19"/>
  <c r="G72" i="4"/>
  <c r="AC36" i="3"/>
  <c r="E14" i="20"/>
  <c r="J38" i="29"/>
  <c r="H8" i="25"/>
  <c r="J11" i="6"/>
  <c r="BA41" i="3"/>
  <c r="G53" i="25"/>
  <c r="E23" i="21"/>
  <c r="N72" i="13"/>
  <c r="D21" i="23"/>
  <c r="AT56" i="3"/>
  <c r="U65" i="14"/>
  <c r="M45" i="4"/>
  <c r="AY38" i="3"/>
  <c r="F18" i="25"/>
  <c r="G43" i="20"/>
  <c r="F22" i="22"/>
  <c r="K43" i="14"/>
  <c r="G24" i="26"/>
  <c r="E61" i="3"/>
  <c r="F49" i="15"/>
  <c r="G58" i="4"/>
  <c r="CG40" i="3"/>
  <c r="K68" i="25"/>
  <c r="E71" i="20"/>
  <c r="G24" i="28"/>
  <c r="N63" i="19"/>
  <c r="M18" i="3"/>
  <c r="F7" i="11"/>
  <c r="J26" i="29"/>
  <c r="AM26" i="3"/>
  <c r="O40" i="3"/>
  <c r="N14" i="13"/>
  <c r="K63" i="19"/>
  <c r="H23" i="22"/>
  <c r="T23" i="3"/>
  <c r="D24" i="11"/>
  <c r="CK37" i="3"/>
  <c r="R66" i="14"/>
  <c r="G62" i="4"/>
  <c r="BZ47" i="3"/>
  <c r="N15" i="3"/>
  <c r="D26" i="6"/>
  <c r="CL49" i="3"/>
  <c r="H55" i="5"/>
  <c r="G20" i="19"/>
  <c r="G24" i="4"/>
  <c r="AV29" i="3"/>
  <c r="E42" i="29"/>
  <c r="G17" i="26"/>
  <c r="I66" i="19"/>
  <c r="D62" i="4"/>
  <c r="CC29" i="3"/>
  <c r="G58" i="21"/>
  <c r="D58" i="21"/>
  <c r="O69" i="4"/>
  <c r="D28" i="19"/>
  <c r="G47" i="3"/>
  <c r="H24" i="14"/>
  <c r="M21" i="4"/>
  <c r="AT31" i="3"/>
  <c r="K18" i="22"/>
  <c r="L50" i="19"/>
  <c r="D71" i="10"/>
  <c r="I68" i="4"/>
  <c r="F29" i="21"/>
  <c r="CN46" i="3"/>
  <c r="J52" i="14"/>
  <c r="S20" i="4"/>
  <c r="E36" i="3"/>
  <c r="J16" i="22"/>
  <c r="F11" i="20"/>
  <c r="F15" i="21"/>
  <c r="N42" i="14"/>
  <c r="AD13" i="3"/>
  <c r="H49" i="5"/>
  <c r="M7" i="28"/>
  <c r="P7" i="14"/>
  <c r="G44" i="4"/>
  <c r="AP47" i="3"/>
  <c r="V19" i="3"/>
  <c r="G14" i="22"/>
  <c r="K65" i="22"/>
  <c r="E23" i="16"/>
  <c r="I31" i="29"/>
  <c r="I24" i="22"/>
  <c r="E49" i="13"/>
  <c r="F47" i="4"/>
  <c r="E53" i="3"/>
  <c r="CR24" i="3"/>
  <c r="F13" i="28"/>
  <c r="S23" i="14"/>
  <c r="J7" i="13"/>
  <c r="S41" i="14"/>
  <c r="BL27" i="3"/>
  <c r="P57" i="14"/>
  <c r="BN60" i="3"/>
  <c r="E8" i="22"/>
  <c r="M49" i="13"/>
  <c r="G56" i="4"/>
  <c r="AU54" i="3"/>
  <c r="AY26" i="3"/>
  <c r="F59" i="25"/>
  <c r="G35" i="26"/>
  <c r="P23" i="19"/>
  <c r="I16" i="28"/>
  <c r="F66" i="28"/>
  <c r="U32" i="14"/>
  <c r="F34" i="5"/>
  <c r="CI59" i="3"/>
  <c r="AY31" i="3"/>
  <c r="BM7" i="3"/>
  <c r="D29" i="4"/>
  <c r="D60" i="12"/>
  <c r="BV17" i="3"/>
  <c r="E65" i="13"/>
  <c r="AM51" i="3"/>
  <c r="E54" i="19"/>
  <c r="D33" i="12"/>
  <c r="M29" i="4"/>
  <c r="AB49" i="3"/>
  <c r="H21" i="3"/>
  <c r="I44" i="22"/>
  <c r="D65" i="24"/>
  <c r="D23" i="17"/>
  <c r="D41" i="24"/>
  <c r="D12" i="23"/>
  <c r="M68" i="13"/>
  <c r="F57" i="4"/>
  <c r="G55" i="3"/>
  <c r="BP26" i="3"/>
  <c r="E34" i="29"/>
  <c r="I46" i="4"/>
  <c r="D51" i="12"/>
  <c r="O32" i="19"/>
  <c r="G18" i="4"/>
  <c r="CE18" i="3"/>
  <c r="E57" i="22"/>
  <c r="E12" i="24"/>
  <c r="E63" i="15"/>
  <c r="F55" i="4"/>
  <c r="F40" i="3"/>
  <c r="D9" i="29"/>
  <c r="E62" i="13"/>
  <c r="CH67" i="3"/>
  <c r="CD39" i="3"/>
  <c r="N13" i="3"/>
  <c r="D64" i="19"/>
  <c r="D53" i="12"/>
  <c r="AV72" i="3"/>
  <c r="AB44" i="3"/>
  <c r="CI17" i="3"/>
  <c r="R45" i="14"/>
  <c r="N53" i="3"/>
  <c r="H19" i="5"/>
  <c r="U59" i="14"/>
  <c r="BH65" i="3"/>
  <c r="CD19" i="3"/>
  <c r="Z29" i="3"/>
  <c r="D45" i="8"/>
  <c r="F9" i="19"/>
  <c r="O36" i="19"/>
  <c r="BZ13" i="3"/>
  <c r="N55" i="6"/>
  <c r="AG33" i="3"/>
  <c r="T56" i="14"/>
  <c r="G46" i="4"/>
  <c r="S46" i="3"/>
  <c r="BZ11" i="3"/>
  <c r="P35" i="4"/>
  <c r="CD33" i="3"/>
  <c r="H62" i="4"/>
  <c r="D55" i="15"/>
  <c r="M11" i="4"/>
  <c r="S22" i="3"/>
  <c r="L28" i="28"/>
  <c r="H41" i="22"/>
  <c r="Q38" i="19"/>
  <c r="D38" i="4"/>
  <c r="BG27" i="3"/>
  <c r="O50" i="19"/>
  <c r="H69" i="14"/>
  <c r="BG68" i="3"/>
  <c r="E30" i="16"/>
  <c r="BM37" i="3"/>
  <c r="D9" i="14"/>
  <c r="R71" i="3"/>
  <c r="CS28" i="3"/>
  <c r="H51" i="20"/>
  <c r="G38" i="19"/>
  <c r="F53" i="21"/>
  <c r="I20" i="4"/>
  <c r="E27" i="19"/>
  <c r="AJ42" i="3"/>
  <c r="M23" i="14"/>
  <c r="G10" i="4"/>
  <c r="AH31" i="3"/>
  <c r="D29" i="21"/>
  <c r="L49" i="19"/>
  <c r="D59" i="10"/>
  <c r="I7" i="13"/>
  <c r="BG8" i="3"/>
  <c r="T58" i="4"/>
  <c r="K56" i="25"/>
  <c r="D50" i="27"/>
  <c r="F46" i="26"/>
  <c r="S54" i="4"/>
  <c r="H45" i="13"/>
  <c r="Q51" i="14"/>
  <c r="J9" i="3"/>
  <c r="N19" i="6"/>
  <c r="AI31" i="3"/>
  <c r="D28" i="14"/>
  <c r="G38" i="4"/>
  <c r="BQ44" i="3"/>
  <c r="S10" i="3"/>
  <c r="O65" i="3"/>
  <c r="H23" i="3"/>
  <c r="H26" i="4"/>
  <c r="Q69" i="14"/>
  <c r="BN71" i="3"/>
  <c r="I20" i="3"/>
  <c r="F63" i="25"/>
  <c r="D27" i="21"/>
  <c r="I15" i="19"/>
  <c r="D26" i="4"/>
  <c r="AU25" i="3"/>
  <c r="L28" i="19"/>
  <c r="M10" i="13"/>
  <c r="AC62" i="3"/>
  <c r="L61" i="14"/>
  <c r="I33" i="3"/>
  <c r="G56" i="13"/>
  <c r="H69" i="3"/>
  <c r="CU26" i="3"/>
  <c r="I11" i="20"/>
  <c r="M26" i="19"/>
  <c r="G66" i="14"/>
  <c r="AU68" i="3"/>
  <c r="D21" i="16"/>
  <c r="BA37" i="3"/>
  <c r="J8" i="14"/>
  <c r="F71" i="3"/>
  <c r="CG28" i="3"/>
  <c r="E49" i="20"/>
  <c r="H37" i="19"/>
  <c r="F66" i="20"/>
  <c r="O67" i="4"/>
  <c r="L68" i="22"/>
  <c r="T22" i="4"/>
  <c r="D20" i="23"/>
  <c r="M25" i="13"/>
  <c r="G20" i="4"/>
  <c r="BS42" i="3"/>
  <c r="BW14" i="3"/>
  <c r="I46" i="20"/>
  <c r="G72" i="21"/>
  <c r="L12" i="28"/>
  <c r="D15" i="26"/>
  <c r="L57" i="19"/>
  <c r="D48" i="12"/>
  <c r="F23" i="4"/>
  <c r="V48" i="3"/>
  <c r="CG20" i="3"/>
  <c r="E50" i="22"/>
  <c r="M53" i="13"/>
  <c r="P31" i="4"/>
  <c r="E64" i="12"/>
  <c r="CH17" i="3"/>
  <c r="F66" i="13"/>
  <c r="AY51" i="3"/>
  <c r="H58" i="19"/>
  <c r="E59" i="12"/>
  <c r="G32" i="4"/>
  <c r="BX49" i="3"/>
  <c r="BD21" i="3"/>
  <c r="J55" i="22"/>
  <c r="D72" i="24"/>
  <c r="D37" i="17"/>
  <c r="D55" i="24"/>
  <c r="D70" i="23"/>
  <c r="F70" i="13"/>
  <c r="D58" i="4"/>
  <c r="AA55" i="3"/>
  <c r="CF26" i="3"/>
  <c r="H41" i="29"/>
  <c r="BV54" i="3"/>
  <c r="O17" i="4"/>
  <c r="W8" i="3"/>
  <c r="D39" i="10"/>
  <c r="CG41" i="3"/>
  <c r="N9" i="19"/>
  <c r="D19" i="8"/>
  <c r="BM72" i="3"/>
  <c r="BE44" i="3"/>
  <c r="AW16" i="3"/>
  <c r="E11" i="21"/>
  <c r="E31" i="22"/>
  <c r="J11" i="29"/>
  <c r="J7" i="28"/>
  <c r="D33" i="20"/>
  <c r="L19" i="13"/>
  <c r="F33" i="4"/>
  <c r="X50" i="3"/>
  <c r="BM22" i="3"/>
  <c r="K46" i="14"/>
  <c r="Z53" i="3"/>
  <c r="H21" i="5"/>
  <c r="K61" i="14"/>
  <c r="CF65" i="3"/>
  <c r="AR9" i="3"/>
  <c r="D31" i="20"/>
  <c r="H58" i="29"/>
  <c r="I44" i="14"/>
  <c r="F19" i="4"/>
  <c r="Q33" i="3"/>
  <c r="D10" i="23"/>
  <c r="E8" i="12"/>
  <c r="CE62" i="3"/>
  <c r="CU34" i="3"/>
  <c r="AB9" i="3"/>
  <c r="Q16" i="19"/>
  <c r="D57" i="8"/>
  <c r="CC67" i="3"/>
  <c r="BI39" i="3"/>
  <c r="AF14" i="3"/>
  <c r="K18" i="14"/>
  <c r="CS30" i="3"/>
  <c r="CI63" i="3"/>
  <c r="G68" i="13"/>
  <c r="U56" i="3"/>
  <c r="D9" i="24"/>
  <c r="F48" i="21"/>
  <c r="S22" i="4"/>
  <c r="K51" i="22"/>
  <c r="J20" i="13"/>
  <c r="G37" i="26"/>
  <c r="H57" i="5"/>
  <c r="F48" i="29"/>
  <c r="J46" i="13"/>
  <c r="G22" i="4"/>
  <c r="J43" i="3"/>
  <c r="BQ8" i="3"/>
  <c r="AW55" i="3"/>
  <c r="AW18" i="3"/>
  <c r="L66" i="3"/>
  <c r="S53" i="14"/>
  <c r="T69" i="3"/>
  <c r="BH17" i="3"/>
  <c r="K17" i="25"/>
  <c r="E60" i="29"/>
  <c r="D49" i="16"/>
  <c r="D14" i="4"/>
  <c r="AW23" i="3"/>
  <c r="G7" i="19"/>
  <c r="D25" i="6"/>
  <c r="K56" i="3"/>
  <c r="Q32" i="14"/>
  <c r="CH28" i="3"/>
  <c r="E30" i="13"/>
  <c r="AU66" i="3"/>
  <c r="Q24" i="3"/>
  <c r="G59" i="19"/>
  <c r="G14" i="19"/>
  <c r="L9" i="13"/>
  <c r="Q62" i="3"/>
  <c r="Q60" i="14"/>
  <c r="CD32" i="3"/>
  <c r="F55" i="13"/>
  <c r="CO68" i="3"/>
  <c r="CI26" i="3"/>
  <c r="G9" i="20"/>
  <c r="N25" i="19"/>
  <c r="F19" i="21"/>
  <c r="O19" i="4"/>
  <c r="G25" i="21"/>
  <c r="AF70" i="3"/>
  <c r="F10" i="22"/>
  <c r="D55" i="27"/>
  <c r="D7" i="14"/>
  <c r="AF57" i="3"/>
  <c r="J37" i="14"/>
  <c r="O53" i="4"/>
  <c r="D63" i="23"/>
  <c r="T62" i="4"/>
  <c r="G41" i="26"/>
  <c r="F31" i="13"/>
  <c r="BP69" i="3"/>
  <c r="BK38" i="3"/>
  <c r="L72" i="28"/>
  <c r="BD36" i="3"/>
  <c r="I10" i="29"/>
  <c r="N52" i="3"/>
  <c r="J34" i="13"/>
  <c r="BI64" i="3"/>
  <c r="BC10" i="3"/>
  <c r="L41" i="22"/>
  <c r="E53" i="29"/>
  <c r="G52" i="14"/>
  <c r="AY67" i="3"/>
  <c r="Y19" i="3"/>
  <c r="O55" i="14"/>
  <c r="BX64" i="3"/>
  <c r="BY38" i="3"/>
  <c r="K22" i="13"/>
  <c r="G66" i="25"/>
  <c r="E43" i="11"/>
  <c r="BN59" i="3"/>
  <c r="AT19" i="3"/>
  <c r="G66" i="28"/>
  <c r="E33" i="16"/>
  <c r="BL64" i="3"/>
  <c r="BN49" i="3"/>
  <c r="J21" i="13"/>
  <c r="H37" i="29"/>
  <c r="D40" i="11"/>
  <c r="AK64" i="3"/>
  <c r="AH19" i="3"/>
  <c r="I39" i="19"/>
  <c r="D28" i="16"/>
  <c r="K8" i="13"/>
  <c r="CF55" i="3"/>
  <c r="M64" i="19"/>
  <c r="BU65" i="3"/>
  <c r="F44" i="20"/>
  <c r="F33" i="11"/>
  <c r="W66" i="3"/>
  <c r="D7" i="24"/>
  <c r="E27" i="11"/>
  <c r="Z51" i="3"/>
  <c r="F40" i="13"/>
  <c r="O29" i="4"/>
  <c r="G44" i="21"/>
  <c r="CB70" i="3"/>
  <c r="G42" i="25"/>
  <c r="D42" i="12"/>
  <c r="U68" i="3"/>
  <c r="BP33" i="3"/>
  <c r="E35" i="27"/>
  <c r="E35" i="29"/>
  <c r="D33" i="26"/>
  <c r="BH42" i="3"/>
  <c r="I9" i="13"/>
  <c r="BD57" i="3"/>
  <c r="U8" i="3"/>
  <c r="F17" i="21"/>
  <c r="D39" i="28"/>
  <c r="Q10" i="14"/>
  <c r="CF62" i="3"/>
  <c r="BA15" i="3"/>
  <c r="P40" i="14"/>
  <c r="CE45" i="3"/>
  <c r="BR33" i="3"/>
  <c r="N69" i="6"/>
  <c r="D62" i="23"/>
  <c r="D22" i="7"/>
  <c r="H57" i="3"/>
  <c r="CU14" i="3"/>
  <c r="D27" i="28"/>
  <c r="J20" i="28"/>
  <c r="Y55" i="3"/>
  <c r="BM38" i="3"/>
  <c r="D14" i="11"/>
  <c r="D64" i="25"/>
  <c r="D41" i="9"/>
  <c r="BB59" i="3"/>
  <c r="AJ17" i="3"/>
  <c r="F64" i="28"/>
  <c r="D28" i="29"/>
  <c r="P33" i="4"/>
  <c r="BB49" i="3"/>
  <c r="F26" i="19"/>
  <c r="CL60" i="3"/>
  <c r="K62" i="19"/>
  <c r="D15" i="9"/>
  <c r="M64" i="3"/>
  <c r="BZ35" i="3"/>
  <c r="BF7" i="3"/>
  <c r="J38" i="19"/>
  <c r="H8" i="20"/>
  <c r="H28" i="22"/>
  <c r="H51" i="25"/>
  <c r="E17" i="16"/>
  <c r="F61" i="6"/>
  <c r="Q69" i="3"/>
  <c r="BZ40" i="3"/>
  <c r="I15" i="3"/>
  <c r="K44" i="19"/>
  <c r="K34" i="25"/>
  <c r="AI45" i="3"/>
  <c r="W68" i="3"/>
  <c r="D59" i="28"/>
  <c r="N65" i="6"/>
  <c r="Q37" i="3"/>
  <c r="E49" i="16"/>
  <c r="D10" i="7"/>
  <c r="BO70" i="3"/>
  <c r="BG42" i="3"/>
  <c r="BK14" i="3"/>
  <c r="E44" i="20"/>
  <c r="D68" i="21"/>
  <c r="L8" i="28"/>
  <c r="J70" i="25"/>
  <c r="L55" i="19"/>
  <c r="D35" i="12"/>
  <c r="D22" i="4"/>
  <c r="CU47" i="3"/>
  <c r="BO20" i="3"/>
  <c r="G7" i="21"/>
  <c r="AP26" i="3"/>
  <c r="BH55" i="3"/>
  <c r="E62" i="22"/>
  <c r="H43" i="5"/>
  <c r="AL28" i="3"/>
  <c r="F62" i="14"/>
  <c r="M36" i="6"/>
  <c r="CR65" i="3"/>
  <c r="BX37" i="3"/>
  <c r="BD9" i="3"/>
  <c r="D54" i="19"/>
  <c r="I33" i="20"/>
  <c r="J71" i="22"/>
  <c r="E34" i="27"/>
  <c r="H7" i="19"/>
  <c r="D37" i="7"/>
  <c r="W71" i="3"/>
  <c r="CB42" i="3"/>
  <c r="BD16" i="3"/>
  <c r="J72" i="4"/>
  <c r="CE20" i="3"/>
  <c r="AV54" i="3"/>
  <c r="J22" i="13"/>
  <c r="CH51" i="3"/>
  <c r="D60" i="24"/>
  <c r="J9" i="19"/>
  <c r="J35" i="22"/>
  <c r="M32" i="13"/>
  <c r="AC65" i="3"/>
  <c r="BL23" i="3"/>
  <c r="Q36" i="19"/>
  <c r="I50" i="6"/>
  <c r="CT55" i="3"/>
  <c r="BF27" i="3"/>
  <c r="H27" i="2"/>
  <c r="J63" i="14"/>
  <c r="H54" i="5"/>
  <c r="O61" i="3"/>
  <c r="BX32" i="3"/>
  <c r="CB8" i="3"/>
  <c r="AM41" i="3"/>
  <c r="M21" i="28"/>
  <c r="AQ35" i="3"/>
  <c r="M69" i="6"/>
  <c r="K42" i="3"/>
  <c r="E29" i="20"/>
  <c r="E10" i="27"/>
  <c r="D40" i="26"/>
  <c r="D42" i="8"/>
  <c r="X58" i="3"/>
  <c r="AE17" i="3"/>
  <c r="E54" i="15"/>
  <c r="E10" i="5"/>
  <c r="R51" i="3"/>
  <c r="O23" i="3"/>
  <c r="E25" i="29"/>
  <c r="O32" i="14"/>
  <c r="T63" i="4"/>
  <c r="E55" i="25"/>
  <c r="BV41" i="3"/>
  <c r="BB72" i="3"/>
  <c r="J30" i="14"/>
  <c r="BM60" i="3"/>
  <c r="F13" i="29"/>
  <c r="P55" i="19"/>
  <c r="I7" i="28"/>
  <c r="N21" i="14"/>
  <c r="BW71" i="3"/>
  <c r="AS29" i="3"/>
  <c r="F13" i="21"/>
  <c r="D20" i="10"/>
  <c r="Y60" i="3"/>
  <c r="Y32" i="3"/>
  <c r="T7" i="3"/>
  <c r="D56" i="16"/>
  <c r="D54" i="22"/>
  <c r="CN70" i="3"/>
  <c r="AG32" i="3"/>
  <c r="D44" i="6"/>
  <c r="BI66" i="3"/>
  <c r="E52" i="19"/>
  <c r="X66" i="3"/>
  <c r="D24" i="24"/>
  <c r="D51" i="10"/>
  <c r="BG66" i="3"/>
  <c r="U32" i="3"/>
  <c r="K51" i="25"/>
  <c r="E53" i="24"/>
  <c r="D40" i="23"/>
  <c r="BY37" i="3"/>
  <c r="F59" i="11"/>
  <c r="CS52" i="3"/>
  <c r="E48" i="29"/>
  <c r="D46" i="20"/>
  <c r="G40" i="26"/>
  <c r="N53" i="13"/>
  <c r="AN58" i="3"/>
  <c r="BU13" i="3"/>
  <c r="E27" i="14"/>
  <c r="AR36" i="3"/>
  <c r="AA28" i="3"/>
  <c r="N33" i="6"/>
  <c r="K16" i="22"/>
  <c r="M60" i="6"/>
  <c r="CQ54" i="3"/>
  <c r="BM12" i="3"/>
  <c r="E53" i="26"/>
  <c r="G72" i="25"/>
  <c r="BS45" i="3"/>
  <c r="BF33" i="3"/>
  <c r="N68" i="6"/>
  <c r="D39" i="23"/>
  <c r="D18" i="7"/>
  <c r="CO56" i="3"/>
  <c r="CI14" i="3"/>
  <c r="D23" i="28"/>
  <c r="J16" i="28"/>
  <c r="AZ64" i="3"/>
  <c r="BT43" i="3"/>
  <c r="D11" i="16"/>
  <c r="V56" i="3"/>
  <c r="M36" i="19"/>
  <c r="M38" i="6"/>
  <c r="AZ61" i="3"/>
  <c r="AF33" i="3"/>
  <c r="H29" i="29"/>
  <c r="D34" i="29"/>
  <c r="D61" i="19"/>
  <c r="F70" i="20"/>
  <c r="F70" i="22"/>
  <c r="D20" i="15"/>
  <c r="F43" i="6"/>
  <c r="CN66" i="3"/>
  <c r="BD38" i="3"/>
  <c r="AE13" i="3"/>
  <c r="N23" i="19"/>
  <c r="L17" i="22"/>
  <c r="G41" i="13"/>
  <c r="BA61" i="3"/>
  <c r="AA26" i="3"/>
  <c r="M67" i="3"/>
  <c r="S60" i="3"/>
  <c r="L14" i="19"/>
  <c r="Z64" i="3"/>
  <c r="E29" i="21"/>
  <c r="D32" i="8"/>
  <c r="L65" i="3"/>
  <c r="BG30" i="3"/>
  <c r="K20" i="25"/>
  <c r="D26" i="16"/>
  <c r="G40" i="21"/>
  <c r="U33" i="3"/>
  <c r="D67" i="9"/>
  <c r="BK50" i="3"/>
  <c r="D64" i="27"/>
  <c r="D16" i="20"/>
  <c r="H31" i="29"/>
  <c r="J29" i="13"/>
  <c r="CU55" i="3"/>
  <c r="CQ11" i="3"/>
  <c r="Q12" i="14"/>
  <c r="E27" i="3"/>
  <c r="CO22" i="3"/>
  <c r="H53" i="5"/>
  <c r="I71" i="20"/>
  <c r="M40" i="6"/>
  <c r="AW52" i="3"/>
  <c r="G10" i="3"/>
  <c r="D56" i="25"/>
  <c r="D56" i="24"/>
  <c r="AF36" i="3"/>
  <c r="O28" i="3"/>
  <c r="N32" i="6"/>
  <c r="I12" i="22"/>
  <c r="M59" i="6"/>
  <c r="CE54" i="3"/>
  <c r="BA12" i="3"/>
  <c r="D49" i="26"/>
  <c r="H67" i="25"/>
  <c r="M55" i="3"/>
  <c r="BA38" i="3"/>
  <c r="H59" i="14"/>
  <c r="BW51" i="3"/>
  <c r="K16" i="19"/>
  <c r="M21" i="6"/>
  <c r="AD59" i="3"/>
  <c r="J31" i="3"/>
  <c r="G41" i="28"/>
  <c r="G62" i="28"/>
  <c r="L48" i="19"/>
  <c r="G10" i="20"/>
  <c r="H18" i="22"/>
  <c r="N63" i="14"/>
  <c r="F25" i="6"/>
  <c r="BB64" i="3"/>
  <c r="AH36" i="3"/>
  <c r="AY11" i="3"/>
  <c r="D49" i="17"/>
  <c r="E10" i="21"/>
  <c r="BB26" i="3"/>
  <c r="BT55" i="3"/>
  <c r="H64" i="22"/>
  <c r="H45" i="5"/>
  <c r="AX28" i="3"/>
  <c r="Q63" i="14"/>
  <c r="M37" i="6"/>
  <c r="K66" i="3"/>
  <c r="O38" i="3"/>
  <c r="BP9" i="3"/>
  <c r="D55" i="19"/>
  <c r="D36" i="20"/>
  <c r="D7" i="23"/>
  <c r="D49" i="27"/>
  <c r="D9" i="19"/>
  <c r="D49" i="7"/>
  <c r="AM71" i="3"/>
  <c r="S43" i="3"/>
  <c r="BR16" i="3"/>
  <c r="E53" i="20"/>
  <c r="D22" i="23"/>
  <c r="AV43" i="3"/>
  <c r="L61" i="19"/>
  <c r="H20" i="4"/>
  <c r="D65" i="27"/>
  <c r="K33" i="14"/>
  <c r="G59" i="5"/>
  <c r="AB61" i="3"/>
  <c r="H33" i="3"/>
  <c r="D24" i="29"/>
  <c r="H28" i="29"/>
  <c r="D59" i="19"/>
  <c r="F60" i="20"/>
  <c r="J61" i="22"/>
  <c r="E11" i="15"/>
  <c r="F40" i="6"/>
  <c r="BD66" i="3"/>
  <c r="T38" i="3"/>
  <c r="CT12" i="3"/>
  <c r="AY41" i="3"/>
  <c r="L23" i="28"/>
  <c r="BC35" i="3"/>
  <c r="M71" i="6"/>
  <c r="AI42" i="3"/>
  <c r="H36" i="20"/>
  <c r="D25" i="27"/>
  <c r="D66" i="26"/>
  <c r="D12" i="9"/>
  <c r="BH58" i="3"/>
  <c r="BG17" i="3"/>
  <c r="D63" i="15"/>
  <c r="E16" i="5"/>
  <c r="AH51" i="3"/>
  <c r="AE23" i="3"/>
  <c r="I33" i="29"/>
  <c r="T33" i="14"/>
  <c r="R64" i="4"/>
  <c r="AF56" i="3"/>
  <c r="L28" i="3"/>
  <c r="F41" i="2"/>
  <c r="E41" i="21"/>
  <c r="Q48" i="19"/>
  <c r="E43" i="27"/>
  <c r="G53" i="5"/>
  <c r="BQ32" i="3"/>
  <c r="J17" i="29"/>
  <c r="H50" i="20"/>
  <c r="F68" i="20"/>
  <c r="F28" i="6"/>
  <c r="CR50" i="3"/>
  <c r="CC11" i="3"/>
  <c r="R48" i="14"/>
  <c r="E25" i="4"/>
  <c r="BS46" i="3"/>
  <c r="H19" i="3"/>
  <c r="G20" i="25"/>
  <c r="F68" i="13"/>
  <c r="T39" i="4"/>
  <c r="D69" i="4"/>
  <c r="W20" i="3"/>
  <c r="CG53" i="3"/>
  <c r="F19" i="13"/>
  <c r="AX51" i="3"/>
  <c r="D23" i="24"/>
  <c r="J7" i="19"/>
  <c r="J22" i="22"/>
  <c r="F26" i="13"/>
  <c r="BR64" i="3"/>
  <c r="P23" i="3"/>
  <c r="K33" i="19"/>
  <c r="I44" i="6"/>
  <c r="BJ55" i="3"/>
  <c r="V27" i="3"/>
  <c r="H25" i="2"/>
  <c r="F61" i="14"/>
  <c r="T34" i="14"/>
  <c r="AA38" i="3"/>
  <c r="D8" i="25"/>
  <c r="F15" i="29"/>
  <c r="F18" i="11"/>
  <c r="BY45" i="3"/>
  <c r="E30" i="21"/>
  <c r="AB64" i="3"/>
  <c r="BH43" i="3"/>
  <c r="F18" i="13"/>
  <c r="D72" i="27"/>
  <c r="E30" i="11"/>
  <c r="AN61" i="3"/>
  <c r="J19" i="3"/>
  <c r="G31" i="29"/>
  <c r="D14" i="16"/>
  <c r="L65" i="22"/>
  <c r="G47" i="13"/>
  <c r="BX66" i="3"/>
  <c r="CC24" i="3"/>
  <c r="D57" i="14"/>
  <c r="K68" i="3"/>
  <c r="E61" i="15"/>
  <c r="E37" i="3"/>
  <c r="K71" i="13"/>
  <c r="BC70" i="3"/>
  <c r="AW28" i="3"/>
  <c r="F39" i="20"/>
  <c r="I34" i="19"/>
  <c r="F69" i="29"/>
  <c r="O46" i="14"/>
  <c r="F21" i="4"/>
  <c r="BA33" i="3"/>
  <c r="G62" i="25"/>
  <c r="E50" i="19"/>
  <c r="P32" i="14"/>
  <c r="CO32" i="3"/>
  <c r="D58" i="19"/>
  <c r="F21" i="21"/>
  <c r="AH72" i="3"/>
  <c r="L12" i="3"/>
  <c r="D60" i="10"/>
  <c r="D22" i="14"/>
  <c r="CL23" i="3"/>
  <c r="I35" i="22"/>
  <c r="D63" i="27"/>
  <c r="E61" i="7"/>
  <c r="AM43" i="3"/>
  <c r="I10" i="20"/>
  <c r="CH54" i="3"/>
  <c r="AO38" i="3"/>
  <c r="D52" i="10"/>
  <c r="G35" i="25"/>
  <c r="D71" i="8"/>
  <c r="R59" i="3"/>
  <c r="CS16" i="3"/>
  <c r="F60" i="28"/>
  <c r="D17" i="29"/>
  <c r="D14" i="22"/>
  <c r="E21" i="13"/>
  <c r="AH64" i="3"/>
  <c r="CE22" i="3"/>
  <c r="D30" i="12"/>
  <c r="BZ61" i="3"/>
  <c r="U56" i="14"/>
  <c r="AH32" i="3"/>
  <c r="I45" i="13"/>
  <c r="I68" i="3"/>
  <c r="BX25" i="3"/>
  <c r="N68" i="19"/>
  <c r="Q22" i="19"/>
  <c r="F70" i="28"/>
  <c r="P31" i="14"/>
  <c r="F9" i="4"/>
  <c r="AE31" i="3"/>
  <c r="M24" i="14"/>
  <c r="G23" i="15"/>
  <c r="J70" i="13"/>
  <c r="AK28" i="3"/>
  <c r="J33" i="19"/>
  <c r="H49" i="19"/>
  <c r="AP68" i="3"/>
  <c r="CT8" i="3"/>
  <c r="E55" i="7"/>
  <c r="AW44" i="3"/>
  <c r="G53" i="2"/>
  <c r="N50" i="13"/>
  <c r="BP21" i="3"/>
  <c r="G68" i="20"/>
  <c r="F72" i="28"/>
  <c r="D37" i="5"/>
  <c r="BO31" i="3"/>
  <c r="Q65" i="14"/>
  <c r="CO35" i="3"/>
  <c r="BS32" i="3"/>
  <c r="N29" i="6"/>
  <c r="I68" i="22"/>
  <c r="M56" i="6"/>
  <c r="BQ56" i="3"/>
  <c r="Q12" i="3"/>
  <c r="F11" i="28"/>
  <c r="D53" i="25"/>
  <c r="H53" i="20"/>
  <c r="D13" i="11"/>
  <c r="L62" i="3"/>
  <c r="BL18" i="3"/>
  <c r="D16" i="6"/>
  <c r="AD49" i="3"/>
  <c r="G28" i="14"/>
  <c r="F21" i="29"/>
  <c r="K23" i="13"/>
  <c r="AX63" i="3"/>
  <c r="BN23" i="3"/>
  <c r="E69" i="29"/>
  <c r="I10" i="19"/>
  <c r="D37" i="25"/>
  <c r="E18" i="14"/>
  <c r="BZ68" i="3"/>
  <c r="CL28" i="3"/>
  <c r="H60" i="3"/>
  <c r="R19" i="14"/>
  <c r="F23" i="11"/>
  <c r="D68" i="12"/>
  <c r="L17" i="3"/>
  <c r="H38" i="20"/>
  <c r="D14" i="26"/>
  <c r="F71" i="4"/>
  <c r="AC29" i="3"/>
  <c r="D52" i="14"/>
  <c r="E19" i="29"/>
  <c r="AS22" i="3"/>
  <c r="T56" i="4"/>
  <c r="I41" i="20"/>
  <c r="M20" i="6"/>
  <c r="M52" i="3"/>
  <c r="AT7" i="3"/>
  <c r="K48" i="25"/>
  <c r="D24" i="22"/>
  <c r="D66" i="25"/>
  <c r="J59" i="6"/>
  <c r="AW57" i="3"/>
  <c r="CN14" i="3"/>
  <c r="CK63" i="3"/>
  <c r="AC38" i="3"/>
  <c r="E17" i="13"/>
  <c r="K32" i="25"/>
  <c r="D27" i="11"/>
  <c r="BC58" i="3"/>
  <c r="CQ18" i="3"/>
  <c r="I54" i="28"/>
  <c r="E9" i="16"/>
  <c r="J9" i="22"/>
  <c r="N45" i="13"/>
  <c r="R64" i="3"/>
  <c r="BK24" i="3"/>
  <c r="AT22" i="3"/>
  <c r="N53" i="6"/>
  <c r="M35" i="6"/>
  <c r="G68" i="4"/>
  <c r="AC12" i="3"/>
  <c r="G12" i="19"/>
  <c r="E22" i="24"/>
  <c r="F59" i="4"/>
  <c r="G27" i="3"/>
  <c r="K37" i="14"/>
  <c r="D43" i="23"/>
  <c r="F13" i="3"/>
  <c r="T20" i="4"/>
  <c r="N35" i="19"/>
  <c r="G61" i="5"/>
  <c r="AD47" i="3"/>
  <c r="I26" i="29"/>
  <c r="H63" i="22"/>
  <c r="G65" i="20"/>
  <c r="K19" i="22"/>
  <c r="J41" i="6"/>
  <c r="CD52" i="3"/>
  <c r="O13" i="3"/>
  <c r="W45" i="3"/>
  <c r="BG32" i="3"/>
  <c r="N64" i="6"/>
  <c r="J57" i="22"/>
  <c r="M72" i="6"/>
  <c r="BE56" i="3"/>
  <c r="AY14" i="3"/>
  <c r="D48" i="27"/>
  <c r="D39" i="27"/>
  <c r="I43" i="20"/>
  <c r="D22" i="12"/>
  <c r="CO61" i="3"/>
  <c r="AZ20" i="3"/>
  <c r="D49" i="21"/>
  <c r="T8" i="4"/>
  <c r="G57" i="5"/>
  <c r="E21" i="29"/>
  <c r="F55" i="20"/>
  <c r="S24" i="14"/>
  <c r="AI51" i="3"/>
  <c r="E38" i="21"/>
  <c r="E27" i="4"/>
  <c r="BI32" i="3"/>
  <c r="I26" i="25"/>
  <c r="L60" i="6"/>
  <c r="BQ51" i="3"/>
  <c r="AZ12" i="3"/>
  <c r="G42" i="13"/>
  <c r="AJ54" i="3"/>
  <c r="S40" i="4"/>
  <c r="I15" i="29"/>
  <c r="K8" i="19"/>
  <c r="K60" i="22"/>
  <c r="D7" i="5"/>
  <c r="BR36" i="3"/>
  <c r="E21" i="21"/>
  <c r="I47" i="6"/>
  <c r="CO48" i="3"/>
  <c r="H15" i="3"/>
  <c r="L36" i="19"/>
  <c r="L57" i="6"/>
  <c r="F46" i="25"/>
  <c r="CG30" i="3"/>
  <c r="CN34" i="3"/>
  <c r="G51" i="5"/>
  <c r="R23" i="3"/>
  <c r="E39" i="21"/>
  <c r="D13" i="25"/>
  <c r="D24" i="8"/>
  <c r="CB50" i="3"/>
  <c r="D61" i="2"/>
  <c r="E26" i="13"/>
  <c r="CF57" i="3"/>
  <c r="CS22" i="3"/>
  <c r="J14" i="25"/>
  <c r="L17" i="13"/>
  <c r="R14" i="4"/>
  <c r="O41" i="3"/>
  <c r="D10" i="28"/>
  <c r="CB34" i="3"/>
  <c r="M64" i="6"/>
  <c r="AV41" i="3"/>
  <c r="F24" i="20"/>
  <c r="D52" i="26"/>
  <c r="K53" i="25"/>
  <c r="D25" i="7"/>
  <c r="M57" i="3"/>
  <c r="AP16" i="3"/>
  <c r="D37" i="15"/>
  <c r="E69" i="4"/>
  <c r="CA50" i="3"/>
  <c r="CB22" i="3"/>
  <c r="J65" i="28"/>
  <c r="I30" i="14"/>
  <c r="T61" i="4"/>
  <c r="BY55" i="3"/>
  <c r="BE27" i="3"/>
  <c r="H31" i="2"/>
  <c r="J13" i="14"/>
  <c r="BI30" i="3"/>
  <c r="O63" i="3"/>
  <c r="K59" i="13"/>
  <c r="AH55" i="3"/>
  <c r="D20" i="26"/>
  <c r="L29" i="19"/>
  <c r="E65" i="24"/>
  <c r="L55" i="13"/>
  <c r="BO67" i="3"/>
  <c r="BJ25" i="3"/>
  <c r="O59" i="19"/>
  <c r="E7" i="7"/>
  <c r="AV57" i="3"/>
  <c r="AB29" i="3"/>
  <c r="H42" i="2"/>
  <c r="G19" i="15"/>
  <c r="L12" i="6"/>
  <c r="BJ62" i="3"/>
  <c r="Z34" i="3"/>
  <c r="CU9" i="3"/>
  <c r="E35" i="25"/>
  <c r="N65" i="3"/>
  <c r="N45" i="6"/>
  <c r="E58" i="15"/>
  <c r="AF69" i="3"/>
  <c r="CK12" i="3"/>
  <c r="D21" i="21"/>
  <c r="D20" i="27"/>
  <c r="Q56" i="14"/>
  <c r="S56" i="4"/>
  <c r="CB9" i="3"/>
  <c r="D51" i="17"/>
  <c r="E45" i="20"/>
  <c r="F35" i="4"/>
  <c r="CT22" i="3"/>
  <c r="M9" i="14"/>
  <c r="M61" i="19"/>
  <c r="AI8" i="3"/>
  <c r="H70" i="3"/>
  <c r="J15" i="19"/>
  <c r="G27" i="5"/>
  <c r="H45" i="3"/>
  <c r="F39" i="28"/>
  <c r="F33" i="22"/>
  <c r="H71" i="19"/>
  <c r="F38" i="20"/>
  <c r="J23" i="6"/>
  <c r="AR50" i="3"/>
  <c r="AK11" i="3"/>
  <c r="CC35" i="3"/>
  <c r="AZ27" i="3"/>
  <c r="N28" i="6"/>
  <c r="E65" i="21"/>
  <c r="M52" i="6"/>
  <c r="CR53" i="3"/>
  <c r="BN11" i="3"/>
  <c r="E27" i="26"/>
  <c r="G48" i="25"/>
  <c r="L48" i="28"/>
  <c r="F8" i="11"/>
  <c r="BS59" i="3"/>
  <c r="AX18" i="3"/>
  <c r="J68" i="14"/>
  <c r="CU63" i="3"/>
  <c r="G66" i="4"/>
  <c r="S32" i="4"/>
  <c r="F11" i="25"/>
  <c r="H22" i="29"/>
  <c r="E32" i="19"/>
  <c r="F11" i="4"/>
  <c r="BZ18" i="3"/>
  <c r="I29" i="13"/>
  <c r="E70" i="15"/>
  <c r="D7" i="26"/>
  <c r="AW65" i="3"/>
  <c r="D35" i="15"/>
  <c r="M67" i="4"/>
  <c r="AW40" i="3"/>
  <c r="G71" i="26"/>
  <c r="D66" i="20"/>
  <c r="E33" i="29"/>
  <c r="I30" i="19"/>
  <c r="F70" i="5"/>
  <c r="BI45" i="3"/>
  <c r="AQ9" i="3"/>
  <c r="F16" i="29"/>
  <c r="AG22" i="3"/>
  <c r="H56" i="4"/>
  <c r="G39" i="20"/>
  <c r="M16" i="6"/>
  <c r="CT51" i="3"/>
  <c r="H72" i="29"/>
  <c r="H46" i="25"/>
  <c r="L19" i="22"/>
  <c r="D60" i="25"/>
  <c r="F58" i="6"/>
  <c r="AC57" i="3"/>
  <c r="BZ14" i="3"/>
  <c r="I43" i="13"/>
  <c r="I45" i="3"/>
  <c r="G42" i="4"/>
  <c r="D8" i="22"/>
  <c r="G60" i="26"/>
  <c r="F67" i="11"/>
  <c r="AD44" i="3"/>
  <c r="E12" i="19"/>
  <c r="AA70" i="3"/>
  <c r="AC25" i="3"/>
  <c r="F61" i="20"/>
  <c r="H18" i="5"/>
  <c r="CH46" i="3"/>
  <c r="G71" i="2"/>
  <c r="BJ65" i="3"/>
  <c r="BX26" i="3"/>
  <c r="S70" i="3"/>
  <c r="E45" i="24"/>
  <c r="D63" i="22"/>
  <c r="D14" i="19"/>
  <c r="F37" i="4"/>
  <c r="BM29" i="3"/>
  <c r="F35" i="19"/>
  <c r="E49" i="4"/>
  <c r="G42" i="3"/>
  <c r="G11" i="3"/>
  <c r="E65" i="16"/>
  <c r="F51" i="5"/>
  <c r="K15" i="14"/>
  <c r="D14" i="28"/>
  <c r="G54" i="26"/>
  <c r="G40" i="4"/>
  <c r="BX13" i="3"/>
  <c r="J31" i="19"/>
  <c r="G27" i="26"/>
  <c r="J26" i="6"/>
  <c r="BC43" i="3"/>
  <c r="J65" i="25"/>
  <c r="E31" i="7"/>
  <c r="CQ50" i="3"/>
  <c r="BY18" i="3"/>
  <c r="D50" i="20"/>
  <c r="E22" i="11"/>
  <c r="CI69" i="3"/>
  <c r="E33" i="21"/>
  <c r="N43" i="19"/>
  <c r="F37" i="26"/>
  <c r="G43" i="5"/>
  <c r="I32" i="3"/>
  <c r="I9" i="29"/>
  <c r="G40" i="20"/>
  <c r="D28" i="20"/>
  <c r="J20" i="6"/>
  <c r="H50" i="3"/>
  <c r="I11" i="3"/>
  <c r="N46" i="14"/>
  <c r="E21" i="4"/>
  <c r="AI46" i="3"/>
  <c r="BK18" i="3"/>
  <c r="H7" i="25"/>
  <c r="J63" i="13"/>
  <c r="T37" i="4"/>
  <c r="M51" i="3"/>
  <c r="AC23" i="3"/>
  <c r="G7" i="2"/>
  <c r="AS59" i="3"/>
  <c r="BE10" i="3"/>
  <c r="J44" i="3"/>
  <c r="D25" i="10"/>
  <c r="CN45" i="3"/>
  <c r="G47" i="21"/>
  <c r="H49" i="29"/>
  <c r="F34" i="29"/>
  <c r="F42" i="11"/>
  <c r="CD60" i="3"/>
  <c r="AM19" i="3"/>
  <c r="D28" i="18"/>
  <c r="E64" i="5"/>
  <c r="CC52" i="3"/>
  <c r="BJ24" i="3"/>
  <c r="H11" i="2"/>
  <c r="U42" i="14"/>
  <c r="R72" i="4"/>
  <c r="CU57" i="3"/>
  <c r="BG29" i="3"/>
  <c r="D63" i="2"/>
  <c r="G38" i="25"/>
  <c r="BW40" i="3"/>
  <c r="R72" i="3"/>
  <c r="S25" i="14"/>
  <c r="CL59" i="3"/>
  <c r="M58" i="28"/>
  <c r="O52" i="19"/>
  <c r="E49" i="26"/>
  <c r="S8" i="4"/>
  <c r="I57" i="22"/>
  <c r="I62" i="25"/>
  <c r="K10" i="19"/>
  <c r="BG71" i="3"/>
  <c r="CF16" i="3"/>
  <c r="E27" i="12"/>
  <c r="K69" i="13"/>
  <c r="E15" i="21"/>
  <c r="CQ55" i="3"/>
  <c r="D50" i="14"/>
  <c r="M43" i="4"/>
  <c r="BN35" i="3"/>
  <c r="J8" i="25"/>
  <c r="L72" i="19"/>
  <c r="D72" i="25"/>
  <c r="D8" i="16"/>
  <c r="D70" i="4"/>
  <c r="BF40" i="3"/>
  <c r="G52" i="2"/>
  <c r="M60" i="19"/>
  <c r="CA12" i="3"/>
  <c r="CO69" i="3"/>
  <c r="N33" i="19"/>
  <c r="G19" i="5"/>
  <c r="R47" i="3"/>
  <c r="I29" i="28"/>
  <c r="F59" i="22"/>
  <c r="H69" i="19"/>
  <c r="L13" i="22"/>
  <c r="F22" i="6"/>
  <c r="BN52" i="3"/>
  <c r="W11" i="3"/>
  <c r="BV65" i="3"/>
  <c r="O27" i="3"/>
  <c r="AQ70" i="3"/>
  <c r="Y52" i="3"/>
  <c r="E25" i="21"/>
  <c r="D49" i="23"/>
  <c r="H35" i="14"/>
  <c r="J60" i="3"/>
  <c r="CA7" i="3"/>
  <c r="D55" i="20"/>
  <c r="I66" i="4"/>
  <c r="L62" i="19"/>
  <c r="BD46" i="3"/>
  <c r="F34" i="14"/>
  <c r="M19" i="4"/>
  <c r="T33" i="3"/>
  <c r="H12" i="22"/>
  <c r="D60" i="19"/>
  <c r="E26" i="29"/>
  <c r="D16" i="15"/>
  <c r="D46" i="4"/>
  <c r="AJ38" i="3"/>
  <c r="H33" i="25"/>
  <c r="D67" i="15"/>
  <c r="D55" i="28"/>
  <c r="AK65" i="3"/>
  <c r="D44" i="16"/>
  <c r="S66" i="4"/>
  <c r="AU42" i="3"/>
  <c r="D67" i="26"/>
  <c r="E59" i="21"/>
  <c r="I27" i="29"/>
  <c r="I53" i="19"/>
  <c r="D67" i="5"/>
  <c r="CE47" i="3"/>
  <c r="AC9" i="3"/>
  <c r="CT41" i="3"/>
  <c r="O50" i="3"/>
  <c r="Q71" i="19"/>
  <c r="G8" i="26"/>
  <c r="I20" i="14"/>
  <c r="BM57" i="3"/>
  <c r="H53" i="2"/>
  <c r="G67" i="20"/>
  <c r="I18" i="4"/>
  <c r="F24" i="19"/>
  <c r="CS41" i="3"/>
  <c r="I21" i="14"/>
  <c r="G8" i="4"/>
  <c r="CQ30" i="3"/>
  <c r="F18" i="21"/>
  <c r="L47" i="19"/>
  <c r="F23" i="28"/>
  <c r="M62" i="14"/>
  <c r="D34" i="4"/>
  <c r="N36" i="3"/>
  <c r="H16" i="22"/>
  <c r="E41" i="14"/>
  <c r="G71" i="25"/>
  <c r="BB60" i="3"/>
  <c r="F23" i="15"/>
  <c r="T45" i="3"/>
  <c r="F56" i="19"/>
  <c r="K9" i="25"/>
  <c r="M7" i="14"/>
  <c r="AQ55" i="3"/>
  <c r="E50" i="29"/>
  <c r="F63" i="14"/>
  <c r="CL61" i="3"/>
  <c r="D64" i="15"/>
  <c r="AT32" i="3"/>
  <c r="L72" i="13"/>
  <c r="BE68" i="3"/>
  <c r="BI28" i="3"/>
  <c r="O70" i="19"/>
  <c r="H35" i="19"/>
  <c r="D10" i="29"/>
  <c r="N47" i="14"/>
  <c r="D10" i="4"/>
  <c r="BU33" i="3"/>
  <c r="D65" i="8"/>
  <c r="J68" i="13"/>
  <c r="F8" i="21"/>
  <c r="CE55" i="3"/>
  <c r="H46" i="14"/>
  <c r="S42" i="4"/>
  <c r="R35" i="3"/>
  <c r="E66" i="24"/>
  <c r="L71" i="19"/>
  <c r="G67" i="25"/>
  <c r="G71" i="15"/>
  <c r="F69" i="4"/>
  <c r="AP40" i="3"/>
  <c r="F51" i="2"/>
  <c r="AR11" i="3"/>
  <c r="F34" i="20"/>
  <c r="F47" i="3"/>
  <c r="K41" i="25"/>
  <c r="H66" i="29"/>
  <c r="D13" i="5"/>
  <c r="S20" i="3"/>
  <c r="Q15" i="14"/>
  <c r="BX53" i="3"/>
  <c r="V15" i="3"/>
  <c r="M48" i="14"/>
  <c r="R16" i="4"/>
  <c r="AH30" i="3"/>
  <c r="K47" i="25"/>
  <c r="F34" i="22"/>
  <c r="E25" i="16"/>
  <c r="AN37" i="3"/>
  <c r="F39" i="25"/>
  <c r="D35" i="28"/>
  <c r="O22" i="14"/>
  <c r="CL64" i="3"/>
  <c r="AH14" i="3"/>
  <c r="R14" i="14"/>
  <c r="H65" i="3"/>
  <c r="AO32" i="3"/>
  <c r="H26" i="2"/>
  <c r="T17" i="14"/>
  <c r="T15" i="4"/>
  <c r="F37" i="21"/>
  <c r="I15" i="14"/>
  <c r="D20" i="16"/>
  <c r="I56" i="3"/>
  <c r="I26" i="20"/>
  <c r="G45" i="20"/>
  <c r="F12" i="19"/>
  <c r="D36" i="4"/>
  <c r="CQ25" i="3"/>
  <c r="E50" i="15"/>
  <c r="E23" i="4"/>
  <c r="BP41" i="3"/>
  <c r="CK10" i="3"/>
  <c r="D28" i="15"/>
  <c r="H48" i="5"/>
  <c r="G41" i="25"/>
  <c r="AL65" i="3"/>
  <c r="N47" i="6"/>
  <c r="G66" i="15"/>
  <c r="BD69" i="3"/>
  <c r="AB13" i="3"/>
  <c r="E35" i="21"/>
  <c r="E63" i="27"/>
  <c r="G60" i="14"/>
  <c r="D32" i="4"/>
  <c r="BW35" i="3"/>
  <c r="G46" i="25"/>
  <c r="G24" i="13"/>
  <c r="BQ64" i="3"/>
  <c r="CG36" i="3"/>
  <c r="BW10" i="3"/>
  <c r="I33" i="19"/>
  <c r="F12" i="11"/>
  <c r="BO69" i="3"/>
  <c r="AE41" i="3"/>
  <c r="BM15" i="3"/>
  <c r="G73" i="1"/>
  <c r="S63" i="14"/>
  <c r="J71" i="14"/>
  <c r="D36" i="22"/>
  <c r="S60" i="4"/>
  <c r="AL27" i="3"/>
  <c r="F70" i="26"/>
  <c r="L59" i="28"/>
  <c r="P40" i="19"/>
  <c r="D49" i="5"/>
  <c r="AZ46" i="3"/>
  <c r="AN8" i="3"/>
  <c r="J28" i="14"/>
  <c r="BV71" i="3"/>
  <c r="BV43" i="3"/>
  <c r="BC16" i="3"/>
  <c r="E13" i="22"/>
  <c r="M38" i="13"/>
  <c r="R24" i="4"/>
  <c r="AJ48" i="3"/>
  <c r="P21" i="3"/>
  <c r="G114" i="1"/>
  <c r="AZ40" i="3"/>
  <c r="E58" i="27"/>
  <c r="BD34" i="3"/>
  <c r="M62" i="6"/>
  <c r="X41" i="3"/>
  <c r="E19" i="20"/>
  <c r="D26" i="26"/>
  <c r="H34" i="25"/>
  <c r="J71" i="6"/>
  <c r="BV56" i="3"/>
  <c r="L16" i="3"/>
  <c r="E28" i="15"/>
  <c r="E65" i="4"/>
  <c r="AQ50" i="3"/>
  <c r="AW22" i="3"/>
  <c r="G48" i="28"/>
  <c r="D27" i="14"/>
  <c r="T59" i="4"/>
  <c r="AO55" i="3"/>
  <c r="U27" i="3"/>
  <c r="G29" i="2"/>
  <c r="G25" i="14"/>
  <c r="O48" i="14"/>
  <c r="D61" i="21"/>
  <c r="F50" i="3"/>
  <c r="T59" i="3"/>
  <c r="D63" i="11"/>
  <c r="G27" i="22"/>
  <c r="I38" i="20"/>
  <c r="BU61" i="3"/>
  <c r="P13" i="19"/>
  <c r="CN53" i="3"/>
  <c r="H16" i="2"/>
  <c r="F21" i="5"/>
  <c r="CQ37" i="3"/>
  <c r="G13" i="2"/>
  <c r="D49" i="20"/>
  <c r="G22" i="13"/>
  <c r="CB67" i="3"/>
  <c r="BI40" i="3"/>
  <c r="G51" i="25"/>
  <c r="F27" i="28"/>
  <c r="I24" i="13"/>
  <c r="BH50" i="3"/>
  <c r="F34" i="25"/>
  <c r="D20" i="6"/>
  <c r="AP49" i="3"/>
  <c r="U28" i="14"/>
  <c r="E24" i="29"/>
  <c r="L24" i="13"/>
  <c r="CT63" i="3"/>
  <c r="BZ23" i="3"/>
  <c r="J71" i="29"/>
  <c r="H11" i="19"/>
  <c r="I46" i="25"/>
  <c r="J19" i="14"/>
  <c r="CT68" i="3"/>
  <c r="I29" i="3"/>
  <c r="F62" i="20"/>
  <c r="O65" i="4"/>
  <c r="G23" i="19"/>
  <c r="AR46" i="3"/>
  <c r="M17" i="14"/>
  <c r="S18" i="4"/>
  <c r="AU30" i="3"/>
  <c r="E10" i="22"/>
  <c r="I46" i="19"/>
  <c r="G15" i="29"/>
  <c r="H61" i="14"/>
  <c r="F45" i="4"/>
  <c r="CQ35" i="3"/>
  <c r="G49" i="25"/>
  <c r="E36" i="22"/>
  <c r="E39" i="16"/>
  <c r="BL37" i="3"/>
  <c r="D55" i="21"/>
  <c r="J65" i="22"/>
  <c r="F39" i="4"/>
  <c r="AV14" i="3"/>
  <c r="N30" i="13"/>
  <c r="L49" i="3"/>
  <c r="V11" i="3"/>
  <c r="U18" i="14"/>
  <c r="Z70" i="3"/>
  <c r="CO25" i="3"/>
  <c r="K59" i="25"/>
  <c r="D18" i="15"/>
  <c r="E31" i="14"/>
  <c r="M28" i="3"/>
  <c r="K52" i="22"/>
  <c r="D53" i="29"/>
  <c r="F62" i="13"/>
  <c r="AK61" i="3"/>
  <c r="CF8" i="3"/>
  <c r="N58" i="13"/>
  <c r="BO62" i="3"/>
  <c r="CB29" i="3"/>
  <c r="H14" i="2"/>
  <c r="G45" i="13"/>
  <c r="AB72" i="3"/>
  <c r="F66" i="14"/>
  <c r="D16" i="12"/>
  <c r="G59" i="14"/>
  <c r="BC46" i="3"/>
  <c r="O47" i="19"/>
  <c r="J67" i="28"/>
  <c r="F54" i="15"/>
  <c r="F17" i="4"/>
  <c r="BP19" i="3"/>
  <c r="K63" i="14"/>
  <c r="AG72" i="3"/>
  <c r="AT39" i="3"/>
  <c r="CS8" i="3"/>
  <c r="G46" i="14"/>
  <c r="H12" i="5"/>
  <c r="Q40" i="14"/>
  <c r="CI52" i="3"/>
  <c r="H9" i="5"/>
  <c r="F56" i="14"/>
  <c r="CS64" i="3"/>
  <c r="BE8" i="3"/>
  <c r="H23" i="20"/>
  <c r="F42" i="29"/>
  <c r="S40" i="14"/>
  <c r="D16" i="4"/>
  <c r="BJ32" i="3"/>
  <c r="G44" i="22"/>
  <c r="F57" i="11"/>
  <c r="AE62" i="3"/>
  <c r="AU34" i="3"/>
  <c r="CD8" i="3"/>
  <c r="D12" i="19"/>
  <c r="E66" i="7"/>
  <c r="AC67" i="3"/>
  <c r="I39" i="3"/>
  <c r="CG13" i="3"/>
  <c r="G60" i="1"/>
  <c r="N36" i="13"/>
  <c r="U13" i="14"/>
  <c r="O68" i="19"/>
  <c r="S36" i="4"/>
  <c r="AQ22" i="3"/>
  <c r="G27" i="25"/>
  <c r="K57" i="25"/>
  <c r="D29" i="18"/>
  <c r="F67" i="4"/>
  <c r="AR42" i="3"/>
  <c r="D49" i="2"/>
  <c r="P10" i="14"/>
  <c r="AJ69" i="3"/>
  <c r="AF41" i="3"/>
  <c r="AU14" i="3"/>
  <c r="I32" i="20"/>
  <c r="I14" i="13"/>
  <c r="R12" i="4"/>
  <c r="N46" i="3"/>
  <c r="U19" i="3"/>
  <c r="G101" i="1"/>
  <c r="BS21" i="3"/>
  <c r="I14" i="22"/>
  <c r="I72" i="29"/>
  <c r="M26" i="6"/>
  <c r="AO36" i="3"/>
  <c r="L43" i="19"/>
  <c r="J45" i="22"/>
  <c r="K34" i="22"/>
  <c r="F46" i="6"/>
  <c r="AO53" i="3"/>
  <c r="BG13" i="3"/>
  <c r="F60" i="14"/>
  <c r="E41" i="4"/>
  <c r="U48" i="3"/>
  <c r="AY20" i="3"/>
  <c r="D13" i="26"/>
  <c r="O13" i="14"/>
  <c r="T47" i="4"/>
  <c r="CR52" i="3"/>
  <c r="L25" i="3"/>
  <c r="G17" i="2"/>
  <c r="E24" i="11"/>
  <c r="M48" i="13"/>
  <c r="D53" i="19"/>
  <c r="AK31" i="3"/>
  <c r="BD35" i="3"/>
  <c r="M45" i="6"/>
  <c r="J62" i="19"/>
  <c r="I71" i="22"/>
  <c r="BP54" i="3"/>
  <c r="I69" i="14"/>
  <c r="AF49" i="3"/>
  <c r="E31" i="27"/>
  <c r="T53" i="4"/>
  <c r="BJ34" i="3"/>
  <c r="G118" i="1"/>
  <c r="G61" i="19"/>
  <c r="F65" i="11"/>
  <c r="AP65" i="3"/>
  <c r="M53" i="4"/>
  <c r="P61" i="3"/>
  <c r="G19" i="28"/>
  <c r="T30" i="3"/>
  <c r="BI60" i="3"/>
  <c r="E39" i="22"/>
  <c r="BG65" i="3"/>
  <c r="BH10" i="3"/>
  <c r="D19" i="14"/>
  <c r="S16" i="4"/>
  <c r="D43" i="21"/>
  <c r="E47" i="19"/>
  <c r="AF54" i="3"/>
  <c r="G66" i="19"/>
  <c r="AS60" i="3"/>
  <c r="CS12" i="3"/>
  <c r="E19" i="13"/>
  <c r="T43" i="14"/>
  <c r="N48" i="6"/>
  <c r="G64" i="4"/>
  <c r="E15" i="29"/>
  <c r="H50" i="29"/>
  <c r="F68" i="3"/>
  <c r="M53" i="28"/>
  <c r="BT69" i="3"/>
  <c r="CU20" i="3"/>
  <c r="N31" i="14"/>
  <c r="L72" i="3"/>
  <c r="BJ41" i="3"/>
  <c r="AZ26" i="3"/>
  <c r="Q60" i="3"/>
  <c r="O46" i="19"/>
  <c r="F66" i="26"/>
  <c r="J50" i="6"/>
  <c r="BR28" i="3"/>
  <c r="L62" i="14"/>
  <c r="I60" i="3"/>
  <c r="CD20" i="3"/>
  <c r="D39" i="16"/>
  <c r="T49" i="4"/>
  <c r="BL36" i="3"/>
  <c r="G19" i="2"/>
  <c r="I42" i="4"/>
  <c r="BI53" i="3"/>
  <c r="S12" i="4"/>
  <c r="L72" i="22"/>
  <c r="I58" i="29"/>
  <c r="I16" i="13"/>
  <c r="AE39" i="3"/>
  <c r="H30" i="19"/>
  <c r="N67" i="3"/>
  <c r="CE26" i="3"/>
  <c r="Q54" i="19"/>
  <c r="H42" i="5"/>
  <c r="BA43" i="3"/>
  <c r="X8" i="3"/>
  <c r="G22" i="21"/>
  <c r="T72" i="4"/>
  <c r="G39" i="5"/>
  <c r="AG8" i="3"/>
  <c r="G30" i="20"/>
  <c r="L37" i="14"/>
  <c r="AE67" i="3"/>
  <c r="I19" i="3"/>
  <c r="D26" i="14"/>
  <c r="BW66" i="3"/>
  <c r="K34" i="3"/>
  <c r="G41" i="2"/>
  <c r="P41" i="14"/>
  <c r="T23" i="4"/>
  <c r="AG43" i="3"/>
  <c r="BE13" i="3"/>
  <c r="CS31" i="3"/>
  <c r="N12" i="19"/>
  <c r="G20" i="15"/>
  <c r="D11" i="11"/>
  <c r="AL40" i="3"/>
  <c r="U20" i="3"/>
  <c r="G32" i="25"/>
  <c r="V40" i="3"/>
  <c r="D61" i="7"/>
  <c r="AX21" i="3"/>
  <c r="D59" i="12"/>
  <c r="AU41" i="3"/>
  <c r="G83" i="1"/>
  <c r="E14" i="15"/>
  <c r="G12" i="5"/>
  <c r="X47" i="3"/>
  <c r="BM19" i="3"/>
  <c r="F103" i="1"/>
  <c r="N56" i="19"/>
  <c r="I57" i="14"/>
  <c r="E47" i="5"/>
  <c r="U54" i="3"/>
  <c r="CG25" i="3"/>
  <c r="E46" i="27"/>
  <c r="BU31" i="3"/>
  <c r="R72" i="14"/>
  <c r="I69" i="29"/>
  <c r="J20" i="29"/>
  <c r="D12" i="4"/>
  <c r="E24" i="22"/>
  <c r="BT61" i="3"/>
  <c r="AM8" i="3"/>
  <c r="E24" i="7"/>
  <c r="BL44" i="3"/>
  <c r="S7" i="3"/>
  <c r="D19" i="24"/>
  <c r="L66" i="13"/>
  <c r="BK72" i="3"/>
  <c r="CT39" i="3"/>
  <c r="AS56" i="3"/>
  <c r="H27" i="25"/>
  <c r="AF26" i="3"/>
  <c r="AM58" i="3"/>
  <c r="H38" i="19"/>
  <c r="AK63" i="3"/>
  <c r="G22" i="2"/>
  <c r="E42" i="12"/>
  <c r="BY60" i="3"/>
  <c r="H28" i="20"/>
  <c r="E59" i="15"/>
  <c r="AA47" i="3"/>
  <c r="J10" i="19"/>
  <c r="W58" i="3"/>
  <c r="N9" i="3"/>
  <c r="D46" i="12"/>
  <c r="CC59" i="3"/>
  <c r="H11" i="5"/>
  <c r="G16" i="4"/>
  <c r="E26" i="27"/>
  <c r="D55" i="22"/>
  <c r="U61" i="3"/>
  <c r="J60" i="22"/>
  <c r="AX67" i="3"/>
  <c r="CE16" i="3"/>
  <c r="O16" i="14"/>
  <c r="AS67" i="3"/>
  <c r="BU30" i="3"/>
  <c r="G38" i="22"/>
  <c r="AT55" i="3"/>
  <c r="E19" i="27"/>
  <c r="G8" i="25"/>
  <c r="F52" i="5"/>
  <c r="CB25" i="3"/>
  <c r="I29" i="14"/>
  <c r="BL57" i="3"/>
  <c r="BQ16" i="3"/>
  <c r="E23" i="15"/>
  <c r="T25" i="4"/>
  <c r="AP34" i="3"/>
  <c r="G116" i="1"/>
  <c r="Z65" i="3"/>
  <c r="BP34" i="3"/>
  <c r="AR69" i="3"/>
  <c r="I21" i="20"/>
  <c r="E49" i="27"/>
  <c r="D13" i="7"/>
  <c r="BG35" i="3"/>
  <c r="D33" i="15"/>
  <c r="BA64" i="3"/>
  <c r="BL22" i="3"/>
  <c r="N31" i="19"/>
  <c r="R60" i="4"/>
  <c r="K41" i="3"/>
  <c r="G30" i="2"/>
  <c r="E63" i="14"/>
  <c r="BX62" i="3"/>
  <c r="G60" i="4"/>
  <c r="F15" i="26"/>
  <c r="L55" i="28"/>
  <c r="J49" i="25"/>
  <c r="BB23" i="3"/>
  <c r="G17" i="19"/>
  <c r="G64" i="2"/>
  <c r="CI46" i="3"/>
  <c r="D72" i="16"/>
  <c r="BV58" i="3"/>
  <c r="G10" i="2"/>
  <c r="N52" i="6"/>
  <c r="BJ51" i="3"/>
  <c r="P56" i="19"/>
  <c r="R65" i="14"/>
  <c r="BW43" i="3"/>
  <c r="P64" i="14"/>
  <c r="BZ55" i="3"/>
  <c r="AI7" i="3"/>
  <c r="F26" i="11"/>
  <c r="AA41" i="3"/>
  <c r="AM63" i="3"/>
  <c r="G70" i="3"/>
  <c r="G34" i="25"/>
  <c r="G56" i="20"/>
  <c r="CG57" i="3"/>
  <c r="E64" i="19"/>
  <c r="CK64" i="3"/>
  <c r="BX14" i="3"/>
  <c r="M66" i="13"/>
  <c r="W65" i="3"/>
  <c r="K20" i="3"/>
  <c r="F14" i="20"/>
  <c r="CU50" i="3"/>
  <c r="J29" i="25"/>
  <c r="D64" i="21"/>
  <c r="D68" i="4"/>
  <c r="AX22" i="3"/>
  <c r="N11" i="14"/>
  <c r="AP55" i="3"/>
  <c r="BI14" i="3"/>
  <c r="T59" i="14"/>
  <c r="T13" i="4"/>
  <c r="T32" i="3"/>
  <c r="G102" i="1"/>
  <c r="BW52" i="3"/>
  <c r="AB26" i="3"/>
  <c r="CG64" i="3"/>
  <c r="N45" i="19"/>
  <c r="D37" i="29"/>
  <c r="F49" i="6"/>
  <c r="AP32" i="3"/>
  <c r="G61" i="14"/>
  <c r="K62" i="3"/>
  <c r="BN20" i="3"/>
  <c r="H10" i="19"/>
  <c r="R48" i="4"/>
  <c r="CH38" i="3"/>
  <c r="G18" i="2"/>
  <c r="M35" i="13"/>
  <c r="AW53" i="3"/>
  <c r="G36" i="4"/>
  <c r="I70" i="22"/>
  <c r="D48" i="25"/>
  <c r="I52" i="13"/>
  <c r="AT60" i="3"/>
  <c r="L8" i="3"/>
  <c r="F47" i="13"/>
  <c r="CN61" i="3"/>
  <c r="H29" i="3"/>
  <c r="H10" i="2"/>
  <c r="G37" i="13"/>
  <c r="BA71" i="3"/>
  <c r="BR38" i="3"/>
  <c r="CG9" i="3"/>
  <c r="H25" i="19"/>
  <c r="N17" i="6"/>
  <c r="P16" i="14"/>
  <c r="CC58" i="3"/>
  <c r="F11" i="21"/>
  <c r="L7" i="28"/>
  <c r="D68" i="15"/>
  <c r="AV26" i="3"/>
  <c r="E53" i="4"/>
  <c r="AC13" i="3"/>
  <c r="L27" i="6"/>
  <c r="H63" i="20"/>
  <c r="AM14" i="3"/>
  <c r="E68" i="14"/>
  <c r="F27" i="26"/>
  <c r="AA42" i="3"/>
  <c r="F40" i="15"/>
  <c r="J54" i="3"/>
  <c r="G121" i="1"/>
  <c r="H8" i="4"/>
  <c r="BO46" i="3"/>
  <c r="K32" i="19"/>
  <c r="D43" i="14"/>
  <c r="CE39" i="3"/>
  <c r="O31" i="14"/>
  <c r="BD53" i="3"/>
  <c r="F52" i="2"/>
  <c r="D39" i="8"/>
  <c r="V22" i="3"/>
  <c r="AH44" i="3"/>
  <c r="AV65" i="3"/>
  <c r="H50" i="22"/>
  <c r="D45" i="19"/>
  <c r="P54" i="3"/>
  <c r="N8" i="19"/>
  <c r="AU62" i="3"/>
  <c r="CE12" i="3"/>
  <c r="N43" i="13"/>
  <c r="CT62" i="3"/>
  <c r="BQ10" i="3"/>
  <c r="E24" i="19"/>
  <c r="G46" i="3"/>
  <c r="I48" i="22"/>
  <c r="D42" i="29"/>
  <c r="D52" i="4"/>
  <c r="BA19" i="3"/>
  <c r="G52" i="13"/>
  <c r="T53" i="3"/>
  <c r="BQ12" i="3"/>
  <c r="H45" i="14"/>
  <c r="CK71" i="3"/>
  <c r="CA29" i="3"/>
  <c r="G88" i="1"/>
  <c r="Z41" i="3"/>
  <c r="F24" i="26"/>
  <c r="E60" i="3"/>
  <c r="D7" i="29"/>
  <c r="D58" i="26"/>
  <c r="F19" i="6"/>
  <c r="BB28" i="3"/>
  <c r="I45" i="14"/>
  <c r="CH59" i="3"/>
  <c r="AV18" i="3"/>
  <c r="D23" i="16"/>
  <c r="R36" i="4"/>
  <c r="AV36" i="3"/>
  <c r="G129" i="1"/>
  <c r="O41" i="4"/>
  <c r="CQ43" i="3"/>
  <c r="G12" i="4"/>
  <c r="E40" i="21"/>
  <c r="G42" i="29"/>
  <c r="K14" i="13"/>
  <c r="BQ49" i="3"/>
  <c r="H41" i="2"/>
  <c r="K19" i="13"/>
  <c r="BR59" i="3"/>
  <c r="BO26" i="3"/>
  <c r="D20" i="24"/>
  <c r="K12" i="13"/>
  <c r="AE69" i="3"/>
  <c r="AB36" i="3"/>
  <c r="H8" i="3"/>
  <c r="CB71" i="3"/>
  <c r="T44" i="4"/>
  <c r="G44" i="13"/>
  <c r="U31" i="14"/>
  <c r="D9" i="15"/>
  <c r="M30" i="28"/>
  <c r="J45" i="14"/>
  <c r="AK20" i="3"/>
  <c r="CG72" i="3"/>
  <c r="AP9" i="3"/>
  <c r="T29" i="4"/>
  <c r="AB24" i="3"/>
  <c r="G33" i="1"/>
  <c r="L32" i="14"/>
  <c r="CE72" i="3"/>
  <c r="CR39" i="3"/>
  <c r="CT13" i="3"/>
  <c r="F61" i="1"/>
  <c r="E47" i="26"/>
  <c r="H14" i="14"/>
  <c r="M28" i="4"/>
  <c r="CS46" i="3"/>
  <c r="BG19" i="3"/>
  <c r="N17" i="19"/>
  <c r="AR35" i="3"/>
  <c r="M15" i="6"/>
  <c r="F66" i="29"/>
  <c r="F29" i="22"/>
  <c r="U53" i="3"/>
  <c r="T58" i="14"/>
  <c r="CT47" i="3"/>
  <c r="J72" i="25"/>
  <c r="R46" i="4"/>
  <c r="CI33" i="3"/>
  <c r="G113" i="1"/>
  <c r="E59" i="19"/>
  <c r="E61" i="11"/>
  <c r="V65" i="3"/>
  <c r="AL37" i="3"/>
  <c r="I12" i="3"/>
  <c r="BI31" i="3"/>
  <c r="D72" i="14"/>
  <c r="F67" i="29"/>
  <c r="J58" i="28"/>
  <c r="D8" i="4"/>
  <c r="I18" i="22"/>
  <c r="BD61" i="3"/>
  <c r="Y8" i="3"/>
  <c r="E12" i="7"/>
  <c r="AR44" i="3"/>
  <c r="E7" i="3"/>
  <c r="I12" i="28"/>
  <c r="E63" i="26"/>
  <c r="L63" i="13"/>
  <c r="L68" i="19"/>
  <c r="AR37" i="3"/>
  <c r="J71" i="13"/>
  <c r="AA49" i="3"/>
  <c r="P71" i="4"/>
  <c r="CD44" i="3"/>
  <c r="AD23" i="3"/>
  <c r="J65" i="29"/>
  <c r="L27" i="13"/>
  <c r="CT32" i="3"/>
  <c r="K27" i="13"/>
  <c r="AC44" i="3"/>
  <c r="G64" i="26"/>
  <c r="L21" i="6"/>
  <c r="F41" i="13"/>
  <c r="BL26" i="3"/>
  <c r="CR41" i="3"/>
  <c r="E26" i="20"/>
  <c r="S64" i="14"/>
  <c r="K47" i="3"/>
  <c r="M47" i="14"/>
  <c r="AN53" i="3"/>
  <c r="E51" i="2"/>
  <c r="D40" i="12"/>
  <c r="K52" i="25"/>
  <c r="F21" i="22"/>
  <c r="I27" i="14"/>
  <c r="BM36" i="3"/>
  <c r="P54" i="19"/>
  <c r="G50" i="22"/>
  <c r="CF70" i="3"/>
  <c r="F14" i="3"/>
  <c r="D72" i="9"/>
  <c r="BE48" i="3"/>
  <c r="F7" i="3"/>
  <c r="P15" i="14"/>
  <c r="G65" i="3"/>
  <c r="AS25" i="3"/>
  <c r="G47" i="1"/>
  <c r="CR19" i="3"/>
  <c r="F23" i="19"/>
  <c r="CI50" i="3"/>
  <c r="F46" i="22"/>
  <c r="G55" i="21"/>
  <c r="F51" i="4"/>
  <c r="AI22" i="3"/>
  <c r="J50" i="13"/>
  <c r="Z55" i="3"/>
  <c r="BB12" i="3"/>
  <c r="S58" i="14"/>
  <c r="BU71" i="3"/>
  <c r="CC31" i="3"/>
  <c r="G87" i="1"/>
  <c r="BK52" i="3"/>
  <c r="E20" i="26"/>
  <c r="BU64" i="3"/>
  <c r="D72" i="28"/>
  <c r="D26" i="29"/>
  <c r="F32" i="11"/>
  <c r="P46" i="3"/>
  <c r="D25" i="28"/>
  <c r="F47" i="11"/>
  <c r="AB57" i="3"/>
  <c r="AU24" i="3"/>
  <c r="J7" i="22"/>
  <c r="E71" i="11"/>
  <c r="CL66" i="3"/>
  <c r="F34" i="3"/>
  <c r="H55" i="2"/>
  <c r="AF59" i="3"/>
  <c r="AT68" i="3"/>
  <c r="R28" i="14"/>
  <c r="D35" i="7"/>
  <c r="T13" i="14"/>
  <c r="D11" i="23"/>
  <c r="J65" i="13"/>
  <c r="BJ14" i="3"/>
  <c r="E68" i="3"/>
  <c r="H54" i="2"/>
  <c r="BL72" i="3"/>
  <c r="AW21" i="3"/>
  <c r="G15" i="1"/>
  <c r="S17" i="14"/>
  <c r="AO70" i="3"/>
  <c r="BF37" i="3"/>
  <c r="W12" i="3"/>
  <c r="F48" i="1"/>
  <c r="D71" i="24"/>
  <c r="I59" i="13"/>
  <c r="BW72" i="3"/>
  <c r="BC44" i="3"/>
  <c r="BN17" i="3"/>
  <c r="F30" i="15"/>
  <c r="F51" i="29"/>
  <c r="S52" i="4"/>
  <c r="D23" i="26"/>
  <c r="L33" i="19"/>
  <c r="CS45" i="3"/>
  <c r="R24" i="14"/>
  <c r="AL43" i="3"/>
  <c r="E58" i="21"/>
  <c r="R22" i="4"/>
  <c r="BR30" i="3"/>
  <c r="G97" i="1"/>
  <c r="D35" i="19"/>
  <c r="D65" i="9"/>
  <c r="CS62" i="3"/>
  <c r="CS34" i="3"/>
  <c r="CT9" i="3"/>
  <c r="T22" i="14"/>
  <c r="F43" i="13"/>
  <c r="K44" i="25"/>
  <c r="F57" i="22"/>
  <c r="AN66" i="3"/>
  <c r="N48" i="19"/>
  <c r="CK56" i="3"/>
  <c r="E39" i="2"/>
  <c r="F69" i="5"/>
  <c r="BD40" i="3"/>
  <c r="G27" i="2"/>
  <c r="D13" i="22"/>
  <c r="J40" i="13"/>
  <c r="E70" i="3"/>
  <c r="E42" i="3"/>
  <c r="BK15" i="3"/>
  <c r="D72" i="6"/>
  <c r="P48" i="19"/>
  <c r="M16" i="3"/>
  <c r="G70" i="28"/>
  <c r="F43" i="4"/>
  <c r="D12" i="27"/>
  <c r="S66" i="3"/>
  <c r="CA11" i="3"/>
  <c r="D56" i="11"/>
  <c r="BI47" i="3"/>
  <c r="AO9" i="3"/>
  <c r="H58" i="25"/>
  <c r="L14" i="14"/>
  <c r="S21" i="4"/>
  <c r="AW46" i="3"/>
  <c r="T19" i="3"/>
  <c r="F99" i="1"/>
  <c r="J50" i="19"/>
  <c r="P52" i="14"/>
  <c r="G38" i="5"/>
  <c r="BN53" i="3"/>
  <c r="AK25" i="3"/>
  <c r="H44" i="4"/>
  <c r="AV53" i="3"/>
  <c r="E18" i="19"/>
  <c r="G39" i="13"/>
  <c r="O24" i="3"/>
  <c r="I59" i="6"/>
  <c r="AG28" i="3"/>
  <c r="Q66" i="14"/>
  <c r="BS61" i="3"/>
  <c r="AF20" i="3"/>
  <c r="G44" i="1"/>
  <c r="F70" i="14"/>
  <c r="G72" i="5"/>
  <c r="BD55" i="3"/>
  <c r="T27" i="3"/>
  <c r="F28" i="2"/>
  <c r="G70" i="25"/>
  <c r="N19" i="19"/>
  <c r="D69" i="8"/>
  <c r="BU62" i="3"/>
  <c r="AK34" i="3"/>
  <c r="AX9" i="3"/>
  <c r="L26" i="22"/>
  <c r="T58" i="3"/>
  <c r="CD43" i="3"/>
  <c r="D44" i="28"/>
  <c r="D51" i="9"/>
  <c r="CK17" i="3"/>
  <c r="E28" i="5"/>
  <c r="BK23" i="3"/>
  <c r="E36" i="14"/>
  <c r="BK57" i="3"/>
  <c r="CR16" i="3"/>
  <c r="G25" i="1"/>
  <c r="G55" i="14"/>
  <c r="E33" i="5"/>
  <c r="CQ52" i="3"/>
  <c r="CO24" i="3"/>
  <c r="F15" i="2"/>
  <c r="N28" i="19"/>
  <c r="O49" i="19"/>
  <c r="F55" i="6"/>
  <c r="D68" i="14"/>
  <c r="S30" i="3"/>
  <c r="E47" i="13"/>
  <c r="CE41" i="3"/>
  <c r="CO59" i="3"/>
  <c r="L44" i="22"/>
  <c r="BG18" i="3"/>
  <c r="I11" i="29"/>
  <c r="D62" i="11"/>
  <c r="M26" i="3"/>
  <c r="F71" i="11"/>
  <c r="BN39" i="3"/>
  <c r="H33" i="22"/>
  <c r="F15" i="5"/>
  <c r="I44" i="4"/>
  <c r="K42" i="22"/>
  <c r="AB37" i="3"/>
  <c r="F60" i="29"/>
  <c r="E42" i="14"/>
  <c r="BO39" i="3"/>
  <c r="N30" i="14"/>
  <c r="BU48" i="3"/>
  <c r="H13" i="2"/>
  <c r="D18" i="8"/>
  <c r="Q14" i="14"/>
  <c r="E72" i="14"/>
  <c r="L60" i="13"/>
  <c r="AX27" i="3"/>
  <c r="K30" i="19"/>
  <c r="Q42" i="19"/>
  <c r="CI67" i="3"/>
  <c r="BB8" i="3"/>
  <c r="E19" i="7"/>
  <c r="CL43" i="3"/>
  <c r="D50" i="2"/>
  <c r="K40" i="13"/>
  <c r="CD62" i="3"/>
  <c r="AE21" i="3"/>
  <c r="K39" i="25"/>
  <c r="E65" i="27"/>
  <c r="D61" i="15"/>
  <c r="AJ41" i="3"/>
  <c r="F24" i="21"/>
  <c r="J46" i="25"/>
  <c r="F31" i="4"/>
  <c r="AB16" i="3"/>
  <c r="N22" i="13"/>
  <c r="BG50" i="3"/>
  <c r="BI10" i="3"/>
  <c r="H29" i="14"/>
  <c r="AY69" i="3"/>
  <c r="AK27" i="3"/>
  <c r="G72" i="1"/>
  <c r="Y30" i="3"/>
  <c r="E34" i="22"/>
  <c r="V55" i="3"/>
  <c r="E66" i="26"/>
  <c r="D8" i="24"/>
  <c r="J17" i="6"/>
  <c r="AB42" i="3"/>
  <c r="F27" i="25"/>
  <c r="D33" i="9"/>
  <c r="F55" i="3"/>
  <c r="AG18" i="3"/>
  <c r="H26" i="20"/>
  <c r="D58" i="10"/>
  <c r="BP64" i="3"/>
  <c r="BM31" i="3"/>
  <c r="G128" i="1"/>
  <c r="AF47" i="3"/>
  <c r="G59" i="3"/>
  <c r="J59" i="25"/>
  <c r="CG31" i="3"/>
  <c r="S72" i="4"/>
  <c r="H48" i="20"/>
  <c r="D72" i="11"/>
  <c r="O9" i="3"/>
  <c r="F63" i="3"/>
  <c r="D44" i="22"/>
  <c r="T68" i="3"/>
  <c r="D31" i="5"/>
  <c r="D23" i="29"/>
  <c r="F31" i="6"/>
  <c r="S49" i="14"/>
  <c r="AG21" i="3"/>
  <c r="I22" i="13"/>
  <c r="AM37" i="3"/>
  <c r="AH22" i="3"/>
  <c r="D32" i="20"/>
  <c r="O14" i="3"/>
  <c r="G34" i="26"/>
  <c r="J53" i="6"/>
  <c r="AH23" i="3"/>
  <c r="D42" i="10"/>
  <c r="X37" i="3"/>
  <c r="I55" i="20"/>
  <c r="T51" i="4"/>
  <c r="AX65" i="3"/>
  <c r="F29" i="20"/>
  <c r="BE32" i="3"/>
  <c r="E69" i="26"/>
  <c r="I60" i="13"/>
  <c r="AX36" i="3"/>
  <c r="P13" i="14"/>
  <c r="AY46" i="3"/>
  <c r="I17" i="29"/>
  <c r="L54" i="6"/>
  <c r="J68" i="4"/>
  <c r="O14" i="14"/>
  <c r="L12" i="13"/>
  <c r="BC22" i="3"/>
  <c r="D68" i="18"/>
  <c r="D55" i="18"/>
  <c r="CQ63" i="3"/>
  <c r="E50" i="2"/>
  <c r="I41" i="6"/>
  <c r="AZ41" i="3"/>
  <c r="H24" i="2"/>
  <c r="N15" i="13"/>
  <c r="BH60" i="3"/>
  <c r="AK19" i="3"/>
  <c r="E40" i="14"/>
  <c r="L16" i="22"/>
  <c r="K55" i="14"/>
  <c r="BA36" i="3"/>
  <c r="D21" i="20"/>
  <c r="I45" i="22"/>
  <c r="F15" i="4"/>
  <c r="CI13" i="3"/>
  <c r="D52" i="11"/>
  <c r="AK48" i="3"/>
  <c r="BO8" i="3"/>
  <c r="M14" i="14"/>
  <c r="I67" i="3"/>
  <c r="AA25" i="3"/>
  <c r="G59" i="1"/>
  <c r="CF19" i="3"/>
  <c r="O67" i="19"/>
  <c r="BW50" i="3"/>
  <c r="H22" i="25"/>
  <c r="D47" i="21"/>
  <c r="D43" i="5"/>
  <c r="CN38" i="3"/>
  <c r="J34" i="22"/>
  <c r="I71" i="6"/>
  <c r="BM52" i="3"/>
  <c r="AO16" i="3"/>
  <c r="P52" i="19"/>
  <c r="E36" i="7"/>
  <c r="AT62" i="3"/>
  <c r="AQ29" i="3"/>
  <c r="N32" i="14"/>
  <c r="BO36" i="3"/>
  <c r="BM49" i="3"/>
  <c r="I23" i="19"/>
  <c r="L24" i="14"/>
  <c r="S24" i="4"/>
  <c r="E40" i="19"/>
  <c r="J56" i="6"/>
  <c r="F25" i="29"/>
  <c r="BG58" i="3"/>
  <c r="F66" i="19"/>
  <c r="BE63" i="3"/>
  <c r="CA15" i="3"/>
  <c r="E52" i="26"/>
  <c r="F45" i="13"/>
  <c r="CQ60" i="3"/>
  <c r="BW32" i="3"/>
  <c r="V8" i="3"/>
  <c r="F15" i="1"/>
  <c r="I35" i="20"/>
  <c r="E12" i="13"/>
  <c r="O68" i="3"/>
  <c r="BT39" i="3"/>
  <c r="CB13" i="3"/>
  <c r="J33" i="14"/>
  <c r="L47" i="13"/>
  <c r="AL63" i="3"/>
  <c r="K70" i="19"/>
  <c r="G36" i="14"/>
  <c r="CI31" i="3"/>
  <c r="E42" i="11"/>
  <c r="BT33" i="3"/>
  <c r="F7" i="19"/>
  <c r="BR66" i="3"/>
  <c r="M24" i="3"/>
  <c r="G64" i="1"/>
  <c r="E14" i="16"/>
  <c r="G50" i="6"/>
  <c r="AK58" i="3"/>
  <c r="Q30" i="3"/>
  <c r="D64" i="2"/>
  <c r="BZ25" i="3"/>
  <c r="M14" i="6"/>
  <c r="I63" i="29"/>
  <c r="F68" i="21"/>
  <c r="AT52" i="3"/>
  <c r="U57" i="14"/>
  <c r="CD47" i="3"/>
  <c r="D65" i="25"/>
  <c r="T45" i="4"/>
  <c r="BO33" i="3"/>
  <c r="G112" i="1"/>
  <c r="O56" i="19"/>
  <c r="F51" i="11"/>
  <c r="F65" i="3"/>
  <c r="V37" i="3"/>
  <c r="BX11" i="3"/>
  <c r="K21" i="14"/>
  <c r="E42" i="13"/>
  <c r="F42" i="25"/>
  <c r="AO45" i="3"/>
  <c r="D41" i="27"/>
  <c r="D61" i="5"/>
  <c r="T32" i="14"/>
  <c r="W19" i="3"/>
  <c r="D32" i="11"/>
  <c r="CT34" i="3"/>
  <c r="O67" i="14"/>
  <c r="Q30" i="19"/>
  <c r="T9" i="3"/>
  <c r="D48" i="23"/>
  <c r="F58" i="5"/>
  <c r="CH19" i="3"/>
  <c r="E43" i="7"/>
  <c r="CE34" i="3"/>
  <c r="O61" i="19"/>
  <c r="T27" i="4"/>
  <c r="CU52" i="3"/>
  <c r="P29" i="19"/>
  <c r="CT27" i="3"/>
  <c r="J58" i="22"/>
  <c r="E52" i="11"/>
  <c r="BZ32" i="3"/>
  <c r="K55" i="13"/>
  <c r="M44" i="3"/>
  <c r="G52" i="26"/>
  <c r="L18" i="6"/>
  <c r="BQ59" i="3"/>
  <c r="E7" i="12"/>
  <c r="D38" i="10"/>
  <c r="CR17" i="3"/>
  <c r="D55" i="29"/>
  <c r="D46" i="15"/>
  <c r="CT60" i="3"/>
  <c r="I48" i="28"/>
  <c r="E70" i="5"/>
  <c r="AD39" i="3"/>
  <c r="H12" i="2"/>
  <c r="D27" i="12"/>
  <c r="R58" i="3"/>
  <c r="AQ17" i="3"/>
  <c r="J40" i="25"/>
  <c r="M42" i="19"/>
  <c r="N26" i="14"/>
  <c r="CD31" i="3"/>
  <c r="O53" i="19"/>
  <c r="I22" i="20"/>
  <c r="BL70" i="3"/>
  <c r="CL10" i="3"/>
  <c r="D50" i="9"/>
  <c r="O46" i="3"/>
  <c r="H71" i="2"/>
  <c r="L61" i="13"/>
  <c r="CF64" i="3"/>
  <c r="N23" i="3"/>
  <c r="G46" i="1"/>
  <c r="AS10" i="3"/>
  <c r="H21" i="19"/>
  <c r="CB45" i="3"/>
  <c r="E44" i="22"/>
  <c r="D18" i="29"/>
  <c r="D66" i="4"/>
  <c r="AM35" i="3"/>
  <c r="F56" i="20"/>
  <c r="I35" i="6"/>
  <c r="CR45" i="3"/>
  <c r="AG14" i="3"/>
  <c r="G30" i="19"/>
  <c r="L45" i="6"/>
  <c r="X60" i="3"/>
  <c r="CR22" i="3"/>
  <c r="J67" i="25"/>
  <c r="AY7" i="3"/>
  <c r="D71" i="29"/>
  <c r="BE61" i="3"/>
  <c r="I14" i="6"/>
  <c r="P17" i="3"/>
  <c r="L24" i="6"/>
  <c r="BY23" i="3"/>
  <c r="O45" i="4"/>
  <c r="G20" i="13"/>
  <c r="F54" i="26"/>
  <c r="G11" i="28"/>
  <c r="D54" i="4"/>
  <c r="E62" i="2"/>
  <c r="I11" i="6"/>
  <c r="AP27" i="3"/>
  <c r="G15" i="19"/>
  <c r="F70" i="3"/>
  <c r="CC10" i="3"/>
  <c r="F67" i="13"/>
  <c r="AU18" i="3"/>
  <c r="F17" i="26"/>
  <c r="F52" i="6"/>
  <c r="Q17" i="3"/>
  <c r="E67" i="11"/>
  <c r="H37" i="3"/>
  <c r="K28" i="22"/>
  <c r="R62" i="4"/>
  <c r="J22" i="3"/>
  <c r="AP72" i="3"/>
  <c r="M28" i="6"/>
  <c r="L68" i="28"/>
  <c r="H54" i="22"/>
  <c r="D17" i="14"/>
  <c r="CO53" i="3"/>
  <c r="D68" i="20"/>
  <c r="E45" i="4"/>
  <c r="E32" i="3"/>
  <c r="D39" i="26"/>
  <c r="L51" i="6"/>
  <c r="AI53" i="3"/>
  <c r="J12" i="3"/>
  <c r="D67" i="4"/>
  <c r="F66" i="11"/>
  <c r="K11" i="13"/>
  <c r="CF17" i="3"/>
  <c r="D54" i="18"/>
  <c r="D42" i="15"/>
  <c r="CA63" i="3"/>
  <c r="F42" i="28"/>
  <c r="I38" i="6"/>
  <c r="J39" i="3"/>
  <c r="H23" i="2"/>
  <c r="D14" i="12"/>
  <c r="AN60" i="3"/>
  <c r="AC17" i="3"/>
  <c r="L39" i="14"/>
  <c r="M41" i="19"/>
  <c r="N54" i="14"/>
  <c r="BR31" i="3"/>
  <c r="I18" i="20"/>
  <c r="G16" i="20"/>
  <c r="F49" i="4"/>
  <c r="F32" i="3"/>
  <c r="F57" i="19"/>
  <c r="E58" i="5"/>
  <c r="BB43" i="3"/>
  <c r="AM12" i="3"/>
  <c r="M8" i="19"/>
  <c r="L9" i="6"/>
  <c r="CA57" i="3"/>
  <c r="CT20" i="3"/>
  <c r="Q35" i="19"/>
  <c r="AM16" i="3"/>
  <c r="W31" i="3"/>
  <c r="BR70" i="3"/>
  <c r="E27" i="20"/>
  <c r="BP57" i="3"/>
  <c r="I14" i="25"/>
  <c r="D56" i="4"/>
  <c r="M70" i="19"/>
  <c r="E40" i="3"/>
  <c r="E45" i="15"/>
  <c r="CO55" i="3"/>
  <c r="AD10" i="3"/>
  <c r="K22" i="22"/>
  <c r="E41" i="7"/>
  <c r="AE56" i="3"/>
  <c r="CN27" i="3"/>
  <c r="H32" i="2"/>
  <c r="D27" i="27"/>
  <c r="D26" i="19"/>
  <c r="D9" i="10"/>
  <c r="AV63" i="3"/>
  <c r="L35" i="3"/>
  <c r="K10" i="3"/>
  <c r="D68" i="22"/>
  <c r="AU67" i="3"/>
  <c r="AS44" i="3"/>
  <c r="M59" i="28"/>
  <c r="E28" i="11"/>
  <c r="CN18" i="3"/>
  <c r="E52" i="5"/>
  <c r="AD24" i="3"/>
  <c r="O40" i="14"/>
  <c r="M59" i="3"/>
  <c r="AF18" i="3"/>
  <c r="G32" i="1"/>
  <c r="S59" i="14"/>
  <c r="E45" i="5"/>
  <c r="BR53" i="3"/>
  <c r="BG25" i="3"/>
  <c r="F19" i="2"/>
  <c r="D22" i="20"/>
  <c r="AO72" i="3"/>
  <c r="J24" i="22"/>
  <c r="G7" i="15"/>
  <c r="CS37" i="3"/>
  <c r="J42" i="13"/>
  <c r="AI38" i="3"/>
  <c r="M48" i="19"/>
  <c r="Q71" i="3"/>
  <c r="CD26" i="3"/>
  <c r="G81" i="1"/>
  <c r="J13" i="19"/>
  <c r="E29" i="7"/>
  <c r="BG60" i="3"/>
  <c r="AM32" i="3"/>
  <c r="L31" i="3"/>
  <c r="F67" i="22"/>
  <c r="AZ54" i="3"/>
  <c r="E51" i="4"/>
  <c r="AX7" i="3"/>
  <c r="R52" i="4"/>
  <c r="CA21" i="3"/>
  <c r="CH41" i="3"/>
  <c r="D17" i="11"/>
  <c r="E69" i="21"/>
  <c r="I22" i="25"/>
  <c r="D18" i="4"/>
  <c r="G60" i="28"/>
  <c r="AW72" i="3"/>
  <c r="M25" i="3"/>
  <c r="D32" i="15"/>
  <c r="BM67" i="3"/>
  <c r="G23" i="22"/>
  <c r="F10" i="11"/>
  <c r="H9" i="3"/>
  <c r="G69" i="29"/>
  <c r="D55" i="5"/>
  <c r="T14" i="3"/>
  <c r="I8" i="6"/>
  <c r="BK34" i="3"/>
  <c r="F59" i="19"/>
  <c r="R50" i="4"/>
  <c r="I65" i="14"/>
  <c r="AA63" i="3"/>
  <c r="M61" i="4"/>
  <c r="F28" i="26"/>
  <c r="J63" i="28"/>
  <c r="E57" i="13"/>
  <c r="BT46" i="3"/>
  <c r="P61" i="19"/>
  <c r="M72" i="3"/>
  <c r="AR29" i="3"/>
  <c r="D18" i="22"/>
  <c r="L15" i="6"/>
  <c r="AZ48" i="3"/>
  <c r="P10" i="3"/>
  <c r="BL40" i="3"/>
  <c r="N46" i="6"/>
  <c r="M63" i="6"/>
  <c r="P13" i="3"/>
  <c r="G43" i="26"/>
  <c r="U58" i="14"/>
  <c r="CL56" i="3"/>
  <c r="K40" i="25"/>
  <c r="E67" i="4"/>
  <c r="BQ36" i="3"/>
  <c r="L53" i="28"/>
  <c r="D7" i="11"/>
  <c r="BE55" i="3"/>
  <c r="AW15" i="3"/>
  <c r="P12" i="14"/>
  <c r="O70" i="14"/>
  <c r="J58" i="13"/>
  <c r="Z27" i="3"/>
  <c r="M28" i="19"/>
  <c r="G35" i="19"/>
  <c r="D30" i="4"/>
  <c r="AH28" i="3"/>
  <c r="Q26" i="19"/>
  <c r="E17" i="4"/>
  <c r="P41" i="3"/>
  <c r="AU10" i="3"/>
  <c r="E7" i="16"/>
  <c r="F39" i="5"/>
  <c r="BF50" i="3"/>
  <c r="G19" i="3"/>
  <c r="D39" i="7"/>
  <c r="H67" i="29"/>
  <c r="G13" i="29"/>
  <c r="E33" i="26"/>
  <c r="M42" i="14"/>
  <c r="AC48" i="3"/>
  <c r="I65" i="29"/>
  <c r="D20" i="4"/>
  <c r="U33" i="14"/>
  <c r="V35" i="3"/>
  <c r="R49" i="14"/>
  <c r="X52" i="3"/>
  <c r="AG7" i="3"/>
  <c r="K36" i="19"/>
  <c r="G53" i="6"/>
  <c r="CL53" i="3"/>
  <c r="BV25" i="3"/>
  <c r="F20" i="2"/>
  <c r="K12" i="25"/>
  <c r="D41" i="18"/>
  <c r="D40" i="7"/>
  <c r="Z61" i="3"/>
  <c r="CI32" i="3"/>
  <c r="AE8" i="3"/>
  <c r="G70" i="19"/>
  <c r="CI39" i="3"/>
  <c r="F35" i="3"/>
  <c r="H15" i="22"/>
  <c r="J44" i="6"/>
  <c r="AS13" i="3"/>
  <c r="E39" i="4"/>
  <c r="AH20" i="3"/>
  <c r="L12" i="14"/>
  <c r="U55" i="3"/>
  <c r="U15" i="3"/>
  <c r="G13" i="1"/>
  <c r="E45" i="14"/>
  <c r="E9" i="5"/>
  <c r="E50" i="27"/>
  <c r="G22" i="29"/>
  <c r="AU47" i="3"/>
  <c r="BQ72" i="3"/>
  <c r="H15" i="2"/>
  <c r="R40" i="4"/>
  <c r="CC19" i="3"/>
  <c r="BS20" i="3"/>
  <c r="M33" i="6"/>
  <c r="O48" i="19"/>
  <c r="D27" i="22"/>
  <c r="CQ71" i="3"/>
  <c r="E13" i="26"/>
  <c r="K70" i="3"/>
  <c r="Q21" i="3"/>
  <c r="E62" i="14"/>
  <c r="AQ65" i="3"/>
  <c r="P44" i="19"/>
  <c r="M68" i="6"/>
  <c r="D46" i="26"/>
  <c r="D31" i="28"/>
  <c r="D72" i="4"/>
  <c r="BM11" i="3"/>
  <c r="E71" i="4"/>
  <c r="BL29" i="3"/>
  <c r="E35" i="19"/>
  <c r="R38" i="4"/>
  <c r="E40" i="13"/>
  <c r="BU53" i="3"/>
  <c r="M37" i="4"/>
  <c r="D19" i="23"/>
  <c r="H62" i="25"/>
  <c r="N17" i="13"/>
  <c r="BL42" i="3"/>
  <c r="O31" i="19"/>
  <c r="AZ69" i="3"/>
  <c r="F27" i="3"/>
  <c r="F43" i="20"/>
  <c r="F45" i="5"/>
  <c r="AD46" i="3"/>
  <c r="AL8" i="3"/>
  <c r="CE21" i="3"/>
  <c r="H7" i="5"/>
  <c r="M27" i="6"/>
  <c r="AS8" i="3"/>
  <c r="D50" i="22"/>
  <c r="R39" i="14"/>
  <c r="BY53" i="3"/>
  <c r="F39" i="22"/>
  <c r="E43" i="4"/>
  <c r="AA34" i="3"/>
  <c r="D27" i="26"/>
  <c r="E48" i="7"/>
  <c r="S53" i="3"/>
  <c r="BS13" i="3"/>
  <c r="J66" i="4"/>
  <c r="H13" i="14"/>
  <c r="J10" i="13"/>
  <c r="AE22" i="3"/>
  <c r="D40" i="18"/>
  <c r="D7" i="18"/>
  <c r="F13" i="4"/>
  <c r="AF25" i="3"/>
  <c r="D24" i="17"/>
  <c r="BF71" i="3"/>
  <c r="BS38" i="3"/>
  <c r="BA8" i="3"/>
  <c r="M72" i="14"/>
  <c r="T71" i="4"/>
  <c r="P48" i="3"/>
  <c r="O17" i="3"/>
  <c r="CC71" i="3"/>
  <c r="G40" i="25"/>
  <c r="H30" i="25"/>
  <c r="K20" i="19"/>
  <c r="N12" i="6"/>
  <c r="N39" i="3"/>
  <c r="E26" i="24"/>
  <c r="BJ68" i="3"/>
  <c r="K63" i="13"/>
  <c r="AM30" i="3"/>
  <c r="G20" i="14"/>
  <c r="BT48" i="3"/>
  <c r="D39" i="2"/>
  <c r="P16" i="19"/>
  <c r="G17" i="6"/>
  <c r="BP51" i="3"/>
  <c r="BI23" i="3"/>
  <c r="F8" i="2"/>
  <c r="G28" i="22"/>
  <c r="F65" i="15"/>
  <c r="G54" i="6"/>
  <c r="CG58" i="3"/>
  <c r="AS30" i="3"/>
  <c r="H60" i="2"/>
  <c r="I31" i="14"/>
  <c r="F49" i="28"/>
  <c r="BL25" i="3"/>
  <c r="G28" i="28"/>
  <c r="F40" i="5"/>
  <c r="CO7" i="3"/>
  <c r="AL71" i="3"/>
  <c r="Z16" i="3"/>
  <c r="J35" i="13"/>
  <c r="H52" i="3"/>
  <c r="CD12" i="3"/>
  <c r="J8" i="29"/>
  <c r="M31" i="14"/>
  <c r="S49" i="4"/>
  <c r="Z49" i="3"/>
  <c r="AV21" i="3"/>
  <c r="F116" i="1"/>
  <c r="N10" i="6"/>
  <c r="BT53" i="3"/>
  <c r="Q20" i="19"/>
  <c r="K42" i="13"/>
  <c r="AV24" i="3"/>
  <c r="I65" i="6"/>
  <c r="BQ28" i="3"/>
  <c r="G70" i="14"/>
  <c r="J62" i="3"/>
  <c r="BM20" i="3"/>
  <c r="G48" i="1"/>
  <c r="L72" i="14"/>
  <c r="G11" i="6"/>
  <c r="CN55" i="3"/>
  <c r="BD27" i="3"/>
  <c r="F30" i="2"/>
  <c r="O11" i="19"/>
  <c r="AC72" i="3"/>
  <c r="I22" i="22"/>
  <c r="O72" i="14"/>
  <c r="CC37" i="3"/>
  <c r="L40" i="13"/>
  <c r="S38" i="3"/>
  <c r="L46" i="19"/>
  <c r="CT70" i="3"/>
  <c r="BJ26" i="3"/>
  <c r="G80" i="1"/>
  <c r="G10" i="19"/>
  <c r="D24" i="7"/>
  <c r="AM60" i="3"/>
  <c r="S32" i="3"/>
  <c r="BX7" i="3"/>
  <c r="F10" i="1"/>
  <c r="F8" i="20"/>
  <c r="E70" i="12"/>
  <c r="BD67" i="3"/>
  <c r="T39" i="3"/>
  <c r="D21" i="11"/>
  <c r="N38" i="13"/>
  <c r="G37" i="25"/>
  <c r="J48" i="22"/>
  <c r="CC65" i="3"/>
  <c r="J42" i="19"/>
  <c r="BA56" i="3"/>
  <c r="H30" i="2"/>
  <c r="F63" i="5"/>
  <c r="T40" i="3"/>
  <c r="G25" i="2"/>
  <c r="D67" i="21"/>
  <c r="F37" i="13"/>
  <c r="BN69" i="3"/>
  <c r="BN41" i="3"/>
  <c r="AH15" i="3"/>
  <c r="F70" i="1"/>
  <c r="G40" i="28"/>
  <c r="G23" i="14"/>
  <c r="M44" i="4"/>
  <c r="BK48" i="3"/>
  <c r="I21" i="3"/>
  <c r="E44" i="19"/>
  <c r="BQ46" i="3"/>
  <c r="D50" i="7"/>
  <c r="E59" i="20"/>
  <c r="G7" i="28"/>
  <c r="CR58" i="3"/>
  <c r="D15" i="16"/>
  <c r="BR51" i="3"/>
  <c r="G57" i="29"/>
  <c r="R66" i="4"/>
  <c r="L36" i="3"/>
  <c r="G127" i="1"/>
  <c r="H15" i="20"/>
  <c r="J12" i="13"/>
  <c r="CK66" i="3"/>
  <c r="H39" i="3"/>
  <c r="Z13" i="3"/>
  <c r="F56" i="1"/>
  <c r="D49" i="22"/>
  <c r="M42" i="28"/>
  <c r="I37" i="3"/>
  <c r="AB65" i="3"/>
  <c r="E11" i="27"/>
  <c r="R28" i="4"/>
  <c r="J16" i="3"/>
  <c r="AF11" i="3"/>
  <c r="S64" i="4"/>
  <c r="D34" i="27"/>
  <c r="F58" i="29"/>
  <c r="Z68" i="3"/>
  <c r="F65" i="22"/>
  <c r="BN67" i="3"/>
  <c r="CT16" i="3"/>
  <c r="L47" i="14"/>
  <c r="U63" i="3"/>
  <c r="S72" i="14"/>
  <c r="M32" i="6"/>
  <c r="G64" i="21"/>
  <c r="J47" i="29"/>
  <c r="F53" i="4"/>
  <c r="BP8" i="3"/>
  <c r="E47" i="4"/>
  <c r="CQ24" i="3"/>
  <c r="K13" i="19"/>
  <c r="R26" i="4"/>
  <c r="O43" i="4"/>
  <c r="V44" i="3"/>
  <c r="M13" i="4"/>
  <c r="D52" i="21"/>
  <c r="E64" i="29"/>
  <c r="D48" i="11"/>
  <c r="AU39" i="3"/>
  <c r="D53" i="18"/>
  <c r="AD67" i="3"/>
  <c r="BZ24" i="3"/>
  <c r="D57" i="19"/>
  <c r="F9" i="5"/>
  <c r="BQ43" i="3"/>
  <c r="E64" i="2"/>
  <c r="E26" i="21"/>
  <c r="AD72" i="3"/>
  <c r="G41" i="5"/>
  <c r="L64" i="28"/>
  <c r="H35" i="20"/>
  <c r="R15" i="14"/>
  <c r="CG49" i="3"/>
  <c r="I62" i="20"/>
  <c r="E19" i="4"/>
  <c r="CH31" i="3"/>
  <c r="D58" i="24"/>
  <c r="L48" i="6"/>
  <c r="BV50" i="3"/>
  <c r="CO11" i="3"/>
  <c r="AG59" i="3"/>
  <c r="E63" i="11"/>
  <c r="D12" i="10"/>
  <c r="BT17" i="3"/>
  <c r="D44" i="29"/>
  <c r="E33" i="15"/>
  <c r="AV70" i="3"/>
  <c r="Q22" i="3"/>
  <c r="H44" i="14"/>
  <c r="P69" i="3"/>
  <c r="AW36" i="3"/>
  <c r="F70" i="2"/>
  <c r="N57" i="14"/>
  <c r="T35" i="4"/>
  <c r="BW45" i="3"/>
  <c r="AI15" i="3"/>
  <c r="BN50" i="3"/>
  <c r="E42" i="20"/>
  <c r="O8" i="19"/>
  <c r="F22" i="14"/>
  <c r="BG67" i="3"/>
  <c r="BH29" i="3"/>
  <c r="D64" i="29"/>
  <c r="BK47" i="3"/>
  <c r="E14" i="12"/>
  <c r="AT25" i="3"/>
  <c r="K48" i="13"/>
  <c r="CB44" i="3"/>
  <c r="G98" i="1"/>
  <c r="E31" i="16"/>
  <c r="G48" i="5"/>
  <c r="AT49" i="3"/>
  <c r="BK21" i="3"/>
  <c r="F118" i="1"/>
  <c r="D43" i="20"/>
  <c r="T70" i="14"/>
  <c r="G18" i="6"/>
  <c r="BK56" i="3"/>
  <c r="W28" i="3"/>
  <c r="F34" i="2"/>
  <c r="D19" i="7"/>
  <c r="D52" i="19"/>
  <c r="AK16" i="3"/>
  <c r="E37" i="29"/>
  <c r="D48" i="4"/>
  <c r="J18" i="28"/>
  <c r="BC66" i="3"/>
  <c r="Y12" i="3"/>
  <c r="D66" i="11"/>
  <c r="CS47" i="3"/>
  <c r="BS9" i="3"/>
  <c r="E26" i="26"/>
  <c r="N16" i="14"/>
  <c r="S25" i="4"/>
  <c r="CG46" i="3"/>
  <c r="AX19" i="3"/>
  <c r="F102" i="1"/>
  <c r="CN58" i="3"/>
  <c r="AG44" i="3"/>
  <c r="M55" i="28"/>
  <c r="D61" i="10"/>
  <c r="AH18" i="3"/>
  <c r="E46" i="5"/>
  <c r="N24" i="3"/>
  <c r="J39" i="14"/>
  <c r="CL58" i="3"/>
  <c r="R18" i="3"/>
  <c r="G30" i="1"/>
  <c r="R58" i="14"/>
  <c r="G42" i="5"/>
  <c r="BB53" i="3"/>
  <c r="AR25" i="3"/>
  <c r="F18" i="2"/>
  <c r="F42" i="13"/>
  <c r="N63" i="3"/>
  <c r="K68" i="19"/>
  <c r="T14" i="14"/>
  <c r="CL25" i="3"/>
  <c r="F64" i="5"/>
  <c r="CR12" i="3"/>
  <c r="BA58" i="3"/>
  <c r="F31" i="29"/>
  <c r="BR65" i="3"/>
  <c r="L57" i="28"/>
  <c r="P21" i="19"/>
  <c r="I68" i="6"/>
  <c r="Z62" i="3"/>
  <c r="G10" i="15"/>
  <c r="CB39" i="3"/>
  <c r="D15" i="7"/>
  <c r="Y16" i="3"/>
  <c r="D44" i="4"/>
  <c r="AM66" i="3"/>
  <c r="F61" i="11"/>
  <c r="BC9" i="3"/>
  <c r="H30" i="14"/>
  <c r="Q58" i="3"/>
  <c r="BR13" i="3"/>
  <c r="N9" i="6"/>
  <c r="G64" i="29"/>
  <c r="O23" i="19"/>
  <c r="AG24" i="3"/>
  <c r="E35" i="4"/>
  <c r="J8" i="3"/>
  <c r="R68" i="4"/>
  <c r="R30" i="3"/>
  <c r="G45" i="1"/>
  <c r="T42" i="14"/>
  <c r="AA72" i="3"/>
  <c r="AR39" i="3"/>
  <c r="BQ9" i="3"/>
  <c r="F10" i="26"/>
  <c r="D43" i="15"/>
  <c r="M70" i="4"/>
  <c r="AO46" i="3"/>
  <c r="E59" i="26"/>
  <c r="M12" i="6"/>
  <c r="F20" i="22"/>
  <c r="D21" i="10"/>
  <c r="G7" i="3"/>
  <c r="T61" i="3"/>
  <c r="E53" i="25"/>
  <c r="BZ70" i="3"/>
  <c r="BE17" i="3"/>
  <c r="M41" i="28"/>
  <c r="K61" i="13"/>
  <c r="BO64" i="3"/>
  <c r="CB31" i="3"/>
  <c r="F16" i="2"/>
  <c r="I20" i="20"/>
  <c r="S37" i="14"/>
  <c r="CF71" i="3"/>
  <c r="CS38" i="3"/>
  <c r="BD7" i="3"/>
  <c r="U71" i="3"/>
  <c r="M37" i="13"/>
  <c r="K72" i="25"/>
  <c r="F27" i="14"/>
  <c r="AN12" i="3"/>
  <c r="BL65" i="3"/>
  <c r="H29" i="2"/>
  <c r="R18" i="4"/>
  <c r="BZ22" i="3"/>
  <c r="G8" i="1"/>
  <c r="K12" i="14"/>
  <c r="AX69" i="3"/>
  <c r="Y34" i="3"/>
  <c r="E53" i="2"/>
  <c r="G69" i="22"/>
  <c r="D70" i="16"/>
  <c r="E9" i="7"/>
  <c r="AI60" i="3"/>
  <c r="CN31" i="3"/>
  <c r="G43" i="14"/>
  <c r="L42" i="28"/>
  <c r="F47" i="21"/>
  <c r="BL7" i="3"/>
  <c r="BZ42" i="3"/>
  <c r="I54" i="22"/>
  <c r="AZ71" i="3"/>
  <c r="CC16" i="3"/>
  <c r="I17" i="22"/>
  <c r="L54" i="13"/>
  <c r="AW58" i="3"/>
  <c r="L18" i="3"/>
  <c r="P27" i="14"/>
  <c r="E70" i="14"/>
  <c r="M8" i="28"/>
  <c r="D37" i="19"/>
  <c r="CL63" i="3"/>
  <c r="E17" i="3"/>
  <c r="G27" i="13"/>
  <c r="BG63" i="3"/>
  <c r="D33" i="8"/>
  <c r="AK33" i="3"/>
  <c r="G65" i="1"/>
  <c r="CA44" i="3"/>
  <c r="I31" i="19"/>
  <c r="CB51" i="3"/>
  <c r="O23" i="14"/>
  <c r="D35" i="23"/>
  <c r="L57" i="3"/>
  <c r="BT40" i="3"/>
  <c r="M43" i="13"/>
  <c r="BC32" i="3"/>
  <c r="CO58" i="3"/>
  <c r="E69" i="20"/>
  <c r="AY59" i="3"/>
  <c r="AC52" i="3"/>
  <c r="T69" i="4"/>
  <c r="G11" i="2"/>
  <c r="O15" i="14"/>
  <c r="AF51" i="3"/>
  <c r="CF9" i="3"/>
  <c r="AR58" i="3"/>
  <c r="H66" i="20"/>
  <c r="L29" i="14"/>
  <c r="T18" i="3"/>
  <c r="CU70" i="3"/>
  <c r="D38" i="2"/>
  <c r="R44" i="4"/>
  <c r="BJ23" i="3"/>
  <c r="G28" i="1"/>
  <c r="G29" i="14"/>
  <c r="CH69" i="3"/>
  <c r="CU36" i="3"/>
  <c r="G55" i="2"/>
  <c r="D36" i="24"/>
  <c r="K67" i="14"/>
  <c r="M46" i="4"/>
  <c r="CB43" i="3"/>
  <c r="CC46" i="3"/>
  <c r="S50" i="4"/>
  <c r="H67" i="19"/>
  <c r="J35" i="6"/>
  <c r="E65" i="26"/>
  <c r="CL51" i="3"/>
  <c r="E28" i="21"/>
  <c r="R66" i="3"/>
  <c r="BV14" i="3"/>
  <c r="I51" i="25"/>
  <c r="G14" i="13"/>
  <c r="AS62" i="3"/>
  <c r="AP29" i="3"/>
  <c r="F127" i="1"/>
  <c r="J48" i="19"/>
  <c r="U8" i="14"/>
  <c r="BJ69" i="3"/>
  <c r="BW36" i="3"/>
  <c r="D56" i="2"/>
  <c r="D55" i="26"/>
  <c r="M11" i="6"/>
  <c r="E18" i="22"/>
  <c r="J37" i="13"/>
  <c r="BX10" i="3"/>
  <c r="AX40" i="3"/>
  <c r="D69" i="23"/>
  <c r="G51" i="1"/>
  <c r="AO42" i="3"/>
  <c r="D14" i="29"/>
  <c r="AL49" i="3"/>
  <c r="H59" i="3"/>
  <c r="H9" i="29"/>
  <c r="AS52" i="3"/>
  <c r="BW37" i="3"/>
  <c r="N20" i="13"/>
  <c r="BT27" i="3"/>
  <c r="G48" i="29"/>
  <c r="F18" i="26"/>
  <c r="Y45" i="3"/>
  <c r="R43" i="3"/>
  <c r="T21" i="4"/>
  <c r="G96" i="1"/>
  <c r="N64" i="13"/>
  <c r="J49" i="3"/>
  <c r="CL7" i="3"/>
  <c r="BK39" i="3"/>
  <c r="D61" i="29"/>
  <c r="M40" i="13"/>
  <c r="BR12" i="3"/>
  <c r="AJ61" i="3"/>
  <c r="H7" i="2"/>
  <c r="R20" i="4"/>
  <c r="AX20" i="3"/>
  <c r="G10" i="1"/>
  <c r="I63" i="13"/>
  <c r="AB67" i="3"/>
  <c r="BI34" i="3"/>
  <c r="F29" i="2"/>
  <c r="L11" i="22"/>
  <c r="E39" i="14"/>
  <c r="M22" i="4"/>
  <c r="AP41" i="3"/>
  <c r="CA24" i="3"/>
  <c r="Q72" i="3"/>
  <c r="D48" i="28"/>
  <c r="F22" i="5"/>
  <c r="L8" i="22"/>
  <c r="AT47" i="3"/>
  <c r="J44" i="19"/>
  <c r="AL58" i="3"/>
  <c r="X12" i="3"/>
  <c r="L64" i="22"/>
  <c r="F41" i="11"/>
  <c r="W60" i="3"/>
  <c r="K25" i="3"/>
  <c r="F112" i="1"/>
  <c r="P24" i="19"/>
  <c r="I51" i="13"/>
  <c r="AN67" i="3"/>
  <c r="O32" i="3"/>
  <c r="J46" i="29"/>
  <c r="F17" i="11"/>
  <c r="G50" i="4"/>
  <c r="H66" i="19"/>
  <c r="F34" i="6"/>
  <c r="F53" i="26"/>
  <c r="AK56" i="3"/>
  <c r="F20" i="21"/>
  <c r="CQ65" i="3"/>
  <c r="BH14" i="3"/>
  <c r="K45" i="25"/>
  <c r="I35" i="13"/>
  <c r="Y62" i="3"/>
  <c r="O8" i="14"/>
  <c r="M45" i="14"/>
  <c r="I17" i="6"/>
  <c r="E17" i="29"/>
  <c r="P35" i="3"/>
  <c r="E16" i="22"/>
  <c r="Q42" i="3"/>
  <c r="H24" i="20"/>
  <c r="F28" i="15"/>
  <c r="BC38" i="3"/>
  <c r="CT26" i="3"/>
  <c r="D36" i="7"/>
  <c r="AT23" i="3"/>
  <c r="G43" i="13"/>
  <c r="K69" i="19"/>
  <c r="O31" i="3"/>
  <c r="AZ33" i="3"/>
  <c r="BB66" i="3"/>
  <c r="G63" i="1"/>
  <c r="K17" i="13"/>
  <c r="BM46" i="3"/>
  <c r="H56" i="2"/>
  <c r="K25" i="25"/>
  <c r="E14" i="26"/>
  <c r="D43" i="10"/>
  <c r="U7" i="3"/>
  <c r="BU56" i="3"/>
  <c r="I58" i="25"/>
  <c r="AH66" i="3"/>
  <c r="BS17" i="3"/>
  <c r="I65" i="28"/>
  <c r="L38" i="13"/>
  <c r="CE64" i="3"/>
  <c r="BF29" i="3"/>
  <c r="F17" i="2"/>
  <c r="I25" i="20"/>
  <c r="F24" i="14"/>
  <c r="W72" i="3"/>
  <c r="CQ36" i="3"/>
  <c r="E43" i="29"/>
  <c r="CU62" i="3"/>
  <c r="G49" i="21"/>
  <c r="D42" i="4"/>
  <c r="D32" i="16"/>
  <c r="CA42" i="3"/>
  <c r="D70" i="17"/>
  <c r="BN54" i="3"/>
  <c r="AA9" i="3"/>
  <c r="F26" i="20"/>
  <c r="D9" i="9"/>
  <c r="BZ57" i="3"/>
  <c r="CQ22" i="3"/>
  <c r="F98" i="1"/>
  <c r="J69" i="25"/>
  <c r="L26" i="13"/>
  <c r="CQ64" i="3"/>
  <c r="BR29" i="3"/>
  <c r="G44" i="25"/>
  <c r="BO24" i="3"/>
  <c r="E72" i="3"/>
  <c r="D17" i="19"/>
  <c r="D19" i="5"/>
  <c r="E68" i="21"/>
  <c r="Z47" i="3"/>
  <c r="I42" i="19"/>
  <c r="AY61" i="3"/>
  <c r="BK11" i="3"/>
  <c r="G59" i="22"/>
  <c r="E36" i="11"/>
  <c r="CF59" i="3"/>
  <c r="CS26" i="3"/>
  <c r="F111" i="1"/>
  <c r="G46" i="19"/>
  <c r="L50" i="14"/>
  <c r="G32" i="5"/>
  <c r="AD53" i="3"/>
  <c r="E25" i="3"/>
  <c r="BK62" i="3"/>
  <c r="E26" i="14"/>
  <c r="E8" i="11"/>
  <c r="D22" i="17"/>
  <c r="BK22" i="3"/>
  <c r="D49" i="15"/>
  <c r="AP57" i="3"/>
  <c r="D52" i="2"/>
  <c r="D68" i="27"/>
  <c r="E57" i="7"/>
  <c r="AZ47" i="3"/>
  <c r="CS10" i="3"/>
  <c r="K29" i="19"/>
  <c r="I64" i="13"/>
  <c r="D11" i="19"/>
  <c r="O7" i="14"/>
  <c r="AU51" i="3"/>
  <c r="CG7" i="3"/>
  <c r="G46" i="6"/>
  <c r="F46" i="3"/>
  <c r="E54" i="11"/>
  <c r="CA43" i="3"/>
  <c r="E97" i="1"/>
  <c r="L71" i="4"/>
  <c r="E50" i="25"/>
  <c r="CO20" i="3"/>
  <c r="F65" i="4"/>
  <c r="CS68" i="3"/>
  <c r="E11" i="13"/>
  <c r="AI11" i="3"/>
  <c r="K23" i="14"/>
  <c r="O48" i="3"/>
  <c r="F109" i="1"/>
  <c r="I47" i="20"/>
  <c r="E53" i="5"/>
  <c r="K40" i="3"/>
  <c r="D66" i="2"/>
  <c r="K66" i="14"/>
  <c r="G15" i="22"/>
  <c r="H52" i="14"/>
  <c r="E29" i="11"/>
  <c r="CL42" i="3"/>
  <c r="E111" i="1"/>
  <c r="G10" i="5"/>
  <c r="CD37" i="3"/>
  <c r="E61" i="5"/>
  <c r="G28" i="4"/>
  <c r="D25" i="17"/>
  <c r="E70" i="13"/>
  <c r="H10" i="20"/>
  <c r="AG64" i="3"/>
  <c r="D7" i="7"/>
  <c r="BM44" i="3"/>
  <c r="D37" i="24"/>
  <c r="AG30" i="3"/>
  <c r="N47" i="19"/>
  <c r="AX37" i="3"/>
  <c r="N11" i="6"/>
  <c r="K50" i="13"/>
  <c r="CK28" i="3"/>
  <c r="CB20" i="3"/>
  <c r="G14" i="6"/>
  <c r="BD17" i="3"/>
  <c r="BW39" i="3"/>
  <c r="F11" i="22"/>
  <c r="CF12" i="3"/>
  <c r="R20" i="3"/>
  <c r="E55" i="3"/>
  <c r="G11" i="1"/>
  <c r="D48" i="9"/>
  <c r="AQ44" i="3"/>
  <c r="F129" i="1"/>
  <c r="N70" i="14"/>
  <c r="D19" i="19"/>
  <c r="F37" i="6"/>
  <c r="F13" i="22"/>
  <c r="I52" i="3"/>
  <c r="D38" i="21"/>
  <c r="CI61" i="3"/>
  <c r="CL14" i="3"/>
  <c r="H69" i="22"/>
  <c r="M15" i="13"/>
  <c r="BI62" i="3"/>
  <c r="AJ27" i="3"/>
  <c r="F128" i="1"/>
  <c r="K26" i="19"/>
  <c r="E10" i="14"/>
  <c r="BZ69" i="3"/>
  <c r="BA34" i="3"/>
  <c r="Q7" i="19"/>
  <c r="I44" i="3"/>
  <c r="D24" i="27"/>
  <c r="CH72" i="3"/>
  <c r="J54" i="14"/>
  <c r="CR37" i="3"/>
  <c r="F37" i="14"/>
  <c r="AG51" i="3"/>
  <c r="G65" i="2"/>
  <c r="N52" i="19"/>
  <c r="E17" i="7"/>
  <c r="R53" i="3"/>
  <c r="CS20" i="3"/>
  <c r="F85" i="1"/>
  <c r="E63" i="22"/>
  <c r="D63" i="12"/>
  <c r="AY60" i="3"/>
  <c r="AV27" i="3"/>
  <c r="F35" i="21"/>
  <c r="K37" i="25"/>
  <c r="CI62" i="3"/>
  <c r="D42" i="21"/>
  <c r="F41" i="4"/>
  <c r="G40" i="19"/>
  <c r="BK42" i="3"/>
  <c r="D48" i="17"/>
  <c r="AT54" i="3"/>
  <c r="M9" i="3"/>
  <c r="F46" i="21"/>
  <c r="D56" i="8"/>
  <c r="BJ57" i="3"/>
  <c r="BY22" i="3"/>
  <c r="F97" i="1"/>
  <c r="E23" i="19"/>
  <c r="R36" i="14"/>
  <c r="M66" i="4"/>
  <c r="CG50" i="3"/>
  <c r="G23" i="3"/>
  <c r="BF43" i="3"/>
  <c r="D34" i="9"/>
  <c r="E22" i="5"/>
  <c r="S34" i="14"/>
  <c r="CD16" i="3"/>
  <c r="H54" i="14"/>
  <c r="CA52" i="3"/>
  <c r="F14" i="2"/>
  <c r="E33" i="24"/>
  <c r="G48" i="6"/>
  <c r="S44" i="3"/>
  <c r="CK8" i="3"/>
  <c r="E18" i="16"/>
  <c r="E18" i="26"/>
  <c r="F34" i="15"/>
  <c r="E33" i="13"/>
  <c r="AK47" i="3"/>
  <c r="H45" i="2"/>
  <c r="BN31" i="3"/>
  <c r="AF71" i="3"/>
  <c r="AD17" i="3"/>
  <c r="E61" i="14"/>
  <c r="BR17" i="3"/>
  <c r="J42" i="14"/>
  <c r="CI23" i="3"/>
  <c r="M12" i="14"/>
  <c r="O67" i="3"/>
  <c r="F40" i="2"/>
  <c r="G28" i="2"/>
  <c r="Y70" i="3"/>
  <c r="BZ15" i="3"/>
  <c r="F45" i="28"/>
  <c r="E67" i="27"/>
  <c r="AK7" i="3"/>
  <c r="K16" i="3"/>
  <c r="CG51" i="3"/>
  <c r="L71" i="28"/>
  <c r="G47" i="6"/>
  <c r="BH39" i="3"/>
  <c r="F114" i="1"/>
  <c r="D58" i="7"/>
  <c r="D52" i="28"/>
  <c r="D25" i="5"/>
  <c r="M46" i="19"/>
  <c r="BJ47" i="3"/>
  <c r="D27" i="18"/>
  <c r="BB58" i="3"/>
  <c r="AL12" i="3"/>
  <c r="G7" i="22"/>
  <c r="D46" i="11"/>
  <c r="CT57" i="3"/>
  <c r="Z25" i="3"/>
  <c r="F113" i="1"/>
  <c r="M45" i="28"/>
  <c r="N52" i="13"/>
  <c r="R65" i="3"/>
  <c r="AE32" i="3"/>
  <c r="E41" i="13"/>
  <c r="BC34" i="3"/>
  <c r="I66" i="28"/>
  <c r="O59" i="3"/>
  <c r="H20" i="14"/>
  <c r="P33" i="3"/>
  <c r="L9" i="14"/>
  <c r="AO47" i="3"/>
  <c r="G8" i="2"/>
  <c r="O29" i="19"/>
  <c r="G41" i="6"/>
  <c r="CO50" i="3"/>
  <c r="F19" i="3"/>
  <c r="F57" i="1"/>
  <c r="D25" i="21"/>
  <c r="D35" i="11"/>
  <c r="M58" i="3"/>
  <c r="V25" i="3"/>
  <c r="D65" i="18"/>
  <c r="D61" i="18"/>
  <c r="AJ53" i="3"/>
  <c r="D10" i="27"/>
  <c r="BR72" i="3"/>
  <c r="I53" i="14"/>
  <c r="CB37" i="3"/>
  <c r="P65" i="14"/>
  <c r="AL50" i="3"/>
  <c r="G54" i="2"/>
  <c r="K50" i="19"/>
  <c r="D12" i="7"/>
  <c r="AN55" i="3"/>
  <c r="H22" i="2"/>
  <c r="I64" i="29"/>
  <c r="M18" i="19"/>
  <c r="F46" i="14"/>
  <c r="CN15" i="3"/>
  <c r="Q27" i="14"/>
  <c r="BV21" i="3"/>
  <c r="D71" i="7"/>
  <c r="Z60" i="3"/>
  <c r="H9" i="2"/>
  <c r="G12" i="2"/>
  <c r="BL67" i="3"/>
  <c r="CF13" i="3"/>
  <c r="P49" i="19"/>
  <c r="E10" i="29"/>
  <c r="E55" i="27"/>
  <c r="K12" i="3"/>
  <c r="BY47" i="3"/>
  <c r="H72" i="25"/>
  <c r="S71" i="4"/>
  <c r="BY34" i="3"/>
  <c r="F101" i="1"/>
  <c r="M13" i="6"/>
  <c r="F58" i="21"/>
  <c r="F7" i="4"/>
  <c r="E41" i="16"/>
  <c r="CU42" i="3"/>
  <c r="U68" i="14"/>
  <c r="CD54" i="3"/>
  <c r="E70" i="2"/>
  <c r="F31" i="20"/>
  <c r="D26" i="9"/>
  <c r="BX55" i="3"/>
  <c r="M23" i="3"/>
  <c r="F86" i="1"/>
  <c r="D9" i="26"/>
  <c r="J28" i="13"/>
  <c r="CO62" i="3"/>
  <c r="CL29" i="3"/>
  <c r="AF58" i="3"/>
  <c r="AB25" i="3"/>
  <c r="J50" i="28"/>
  <c r="J52" i="3"/>
  <c r="F39" i="13"/>
  <c r="CA23" i="3"/>
  <c r="J27" i="13"/>
  <c r="CK43" i="3"/>
  <c r="G110" i="1"/>
  <c r="L8" i="19"/>
  <c r="G36" i="5"/>
  <c r="BS48" i="3"/>
  <c r="M17" i="3"/>
  <c r="F44" i="1"/>
  <c r="G72" i="19"/>
  <c r="D16" i="7"/>
  <c r="BP55" i="3"/>
  <c r="X23" i="3"/>
  <c r="K72" i="14"/>
  <c r="N37" i="13"/>
  <c r="AQ34" i="3"/>
  <c r="I62" i="28"/>
  <c r="BM65" i="3"/>
  <c r="G19" i="14"/>
  <c r="CS32" i="3"/>
  <c r="I8" i="14"/>
  <c r="Y47" i="3"/>
  <c r="G24" i="2"/>
  <c r="J28" i="19"/>
  <c r="G38" i="6"/>
  <c r="BU50" i="3"/>
  <c r="CK18" i="3"/>
  <c r="F68" i="1"/>
  <c r="E63" i="25"/>
  <c r="D8" i="14"/>
  <c r="M18" i="4"/>
  <c r="E46" i="3"/>
  <c r="G46" i="26"/>
  <c r="D51" i="29"/>
  <c r="AX72" i="3"/>
  <c r="CC60" i="3"/>
  <c r="L63" i="6"/>
  <c r="F53" i="2"/>
  <c r="G58" i="13"/>
  <c r="AZ43" i="3"/>
  <c r="F87" i="1"/>
  <c r="J43" i="19"/>
  <c r="M72" i="4"/>
  <c r="N37" i="3"/>
  <c r="E33" i="2"/>
  <c r="E43" i="14"/>
  <c r="J51" i="19"/>
  <c r="S30" i="14"/>
  <c r="D41" i="7"/>
  <c r="L39" i="3"/>
  <c r="C65" i="1"/>
  <c r="O54" i="4"/>
  <c r="AD34" i="3"/>
  <c r="E70" i="4"/>
  <c r="AO31" i="3"/>
  <c r="I41" i="19"/>
  <c r="R9" i="4"/>
  <c r="D21" i="25"/>
  <c r="E57" i="24"/>
  <c r="H42" i="3"/>
  <c r="CO40" i="3"/>
  <c r="R10" i="4"/>
  <c r="G90" i="1"/>
  <c r="D16" i="8"/>
  <c r="CH33" i="3"/>
  <c r="F42" i="1"/>
  <c r="G30" i="15"/>
  <c r="AV71" i="3"/>
  <c r="AH29" i="3"/>
  <c r="D48" i="20"/>
  <c r="E70" i="24"/>
  <c r="G27" i="15"/>
  <c r="G12" i="25"/>
  <c r="E72" i="4"/>
  <c r="Q31" i="3"/>
  <c r="E58" i="20"/>
  <c r="R11" i="4"/>
  <c r="F60" i="13"/>
  <c r="F53" i="28"/>
  <c r="D10" i="9"/>
  <c r="E68" i="13"/>
  <c r="O10" i="3"/>
  <c r="J36" i="13"/>
  <c r="BT15" i="3"/>
  <c r="BA72" i="3"/>
  <c r="BT38" i="3"/>
  <c r="M50" i="19"/>
  <c r="G82" i="1"/>
  <c r="BW60" i="3"/>
  <c r="G8" i="3"/>
  <c r="E62" i="7"/>
  <c r="J42" i="28"/>
  <c r="D48" i="16"/>
  <c r="H8" i="2"/>
  <c r="BG37" i="3"/>
  <c r="D56" i="23"/>
  <c r="S47" i="4"/>
  <c r="BZ29" i="3"/>
  <c r="H26" i="14"/>
  <c r="M51" i="4"/>
  <c r="E53" i="27"/>
  <c r="T66" i="3"/>
  <c r="P56" i="14"/>
  <c r="AJ33" i="3"/>
  <c r="K38" i="14"/>
  <c r="AW51" i="3"/>
  <c r="G26" i="2"/>
  <c r="O54" i="19"/>
  <c r="G44" i="6"/>
  <c r="AH53" i="3"/>
  <c r="O21" i="3"/>
  <c r="F71" i="1"/>
  <c r="D33" i="23"/>
  <c r="F39" i="11"/>
  <c r="BS60" i="3"/>
  <c r="BP27" i="3"/>
  <c r="AY39" i="3"/>
  <c r="CT15" i="3"/>
  <c r="G13" i="28"/>
  <c r="CH44" i="3"/>
  <c r="F22" i="11"/>
  <c r="BO19" i="3"/>
  <c r="E46" i="11"/>
  <c r="CF36" i="3"/>
  <c r="G94" i="1"/>
  <c r="E62" i="15"/>
  <c r="S67" i="4"/>
  <c r="AC46" i="3"/>
  <c r="AO13" i="3"/>
  <c r="F26" i="1"/>
  <c r="H39" i="19"/>
  <c r="G42" i="6"/>
  <c r="AT53" i="3"/>
  <c r="CU18" i="3"/>
  <c r="E49" i="14"/>
  <c r="H40" i="4"/>
  <c r="P25" i="3"/>
  <c r="L46" i="28"/>
  <c r="BS51" i="3"/>
  <c r="I37" i="13"/>
  <c r="Q28" i="3"/>
  <c r="L25" i="13"/>
  <c r="Q43" i="3"/>
  <c r="G109" i="1"/>
  <c r="D51" i="18"/>
  <c r="E69" i="5"/>
  <c r="AY48" i="3"/>
  <c r="CQ16" i="3"/>
  <c r="F43" i="1"/>
  <c r="G57" i="22"/>
  <c r="K49" i="13"/>
  <c r="BL71" i="3"/>
  <c r="AR43" i="3"/>
  <c r="BE46" i="3"/>
  <c r="H56" i="20"/>
  <c r="BX58" i="3"/>
  <c r="BB51" i="3"/>
  <c r="T65" i="4"/>
  <c r="G126" i="1"/>
  <c r="F9" i="13"/>
  <c r="CG38" i="3"/>
  <c r="F64" i="1"/>
  <c r="L9" i="19"/>
  <c r="M34" i="4"/>
  <c r="AP33" i="3"/>
  <c r="D58" i="25"/>
  <c r="N19" i="14"/>
  <c r="E11" i="19"/>
  <c r="G39" i="29"/>
  <c r="E72" i="5"/>
  <c r="AA35" i="3"/>
  <c r="I56" i="28"/>
  <c r="F34" i="4"/>
  <c r="P30" i="3"/>
  <c r="E34" i="4"/>
  <c r="BH27" i="3"/>
  <c r="F47" i="15"/>
  <c r="BC69" i="3"/>
  <c r="E54" i="7"/>
  <c r="I45" i="19"/>
  <c r="R28" i="3"/>
  <c r="AX31" i="3"/>
  <c r="AV64" i="3"/>
  <c r="G56" i="1"/>
  <c r="G32" i="6"/>
  <c r="CE28" i="3"/>
  <c r="F18" i="1"/>
  <c r="M59" i="14"/>
  <c r="AY68" i="3"/>
  <c r="AK26" i="3"/>
  <c r="J26" i="19"/>
  <c r="H70" i="20"/>
  <c r="I52" i="14"/>
  <c r="E20" i="20"/>
  <c r="E36" i="4"/>
  <c r="CR26" i="3"/>
  <c r="M7" i="19"/>
  <c r="BI69" i="3"/>
  <c r="J52" i="22"/>
  <c r="G24" i="19"/>
  <c r="J19" i="28"/>
  <c r="L70" i="3"/>
  <c r="AH59" i="3"/>
  <c r="L39" i="6"/>
  <c r="D51" i="2"/>
  <c r="T11" i="4"/>
  <c r="J67" i="3"/>
  <c r="AC59" i="3"/>
  <c r="D18" i="10"/>
  <c r="F65" i="2"/>
  <c r="D59" i="11"/>
  <c r="CH11" i="3"/>
  <c r="CF53" i="3"/>
  <c r="N25" i="3"/>
  <c r="H71" i="14"/>
  <c r="G49" i="1"/>
  <c r="O56" i="3"/>
  <c r="G31" i="2"/>
  <c r="G52" i="4"/>
  <c r="K25" i="19"/>
  <c r="N22" i="14"/>
  <c r="G46" i="21"/>
  <c r="BB30" i="3"/>
  <c r="I37" i="20"/>
  <c r="S23" i="4"/>
  <c r="AB23" i="3"/>
  <c r="Y31" i="3"/>
  <c r="BH53" i="3"/>
  <c r="J54" i="28"/>
  <c r="AI59" i="3"/>
  <c r="M21" i="14"/>
  <c r="BA28" i="3"/>
  <c r="J10" i="14"/>
  <c r="H44" i="3"/>
  <c r="G9" i="2"/>
  <c r="M31" i="19"/>
  <c r="G8" i="6"/>
  <c r="L51" i="3"/>
  <c r="AB17" i="3"/>
  <c r="F58" i="1"/>
  <c r="G43" i="21"/>
  <c r="D22" i="9"/>
  <c r="AC58" i="3"/>
  <c r="AM23" i="3"/>
  <c r="F23" i="25"/>
  <c r="J61" i="29"/>
  <c r="F49" i="21"/>
  <c r="BI37" i="3"/>
  <c r="E34" i="5"/>
  <c r="BN15" i="3"/>
  <c r="L69" i="6"/>
  <c r="AE33" i="3"/>
  <c r="G79" i="1"/>
  <c r="L56" i="14"/>
  <c r="S43" i="4"/>
  <c r="G44" i="3"/>
  <c r="AV11" i="3"/>
  <c r="F9" i="1"/>
  <c r="D11" i="17"/>
  <c r="E71" i="5"/>
  <c r="H51" i="3"/>
  <c r="H17" i="3"/>
  <c r="M25" i="14"/>
  <c r="CR30" i="3"/>
  <c r="CH15" i="3"/>
  <c r="F44" i="22"/>
  <c r="BN44" i="3"/>
  <c r="E18" i="11"/>
  <c r="AZ19" i="3"/>
  <c r="D42" i="11"/>
  <c r="CS39" i="3"/>
  <c r="G92" i="1"/>
  <c r="F57" i="15"/>
  <c r="S65" i="4"/>
  <c r="M46" i="3"/>
  <c r="T15" i="3"/>
  <c r="F25" i="1"/>
  <c r="G16" i="21"/>
  <c r="F25" i="13"/>
  <c r="AP69" i="3"/>
  <c r="F41" i="3"/>
  <c r="G23" i="25"/>
  <c r="K65" i="25"/>
  <c r="AX44" i="3"/>
  <c r="AQ42" i="3"/>
  <c r="T17" i="4"/>
  <c r="G91" i="1"/>
  <c r="D38" i="8"/>
  <c r="E34" i="3"/>
  <c r="F46" i="1"/>
  <c r="G56" i="15"/>
  <c r="AM72" i="3"/>
  <c r="I30" i="3"/>
  <c r="G60" i="20"/>
  <c r="D17" i="25"/>
  <c r="G42" i="15"/>
  <c r="D25" i="25"/>
  <c r="H10" i="5"/>
  <c r="AQ31" i="3"/>
  <c r="E16" i="21"/>
  <c r="L13" i="4"/>
  <c r="BU25" i="3"/>
  <c r="CD71" i="3"/>
  <c r="AX23" i="3"/>
  <c r="T39" i="14"/>
  <c r="AO65" i="3"/>
  <c r="BA49" i="3"/>
  <c r="H43" i="25"/>
  <c r="CQ15" i="3"/>
  <c r="AF22" i="3"/>
  <c r="AA57" i="3"/>
  <c r="G22" i="1"/>
  <c r="E27" i="5"/>
  <c r="BH24" i="3"/>
  <c r="J52" i="28"/>
  <c r="M35" i="14"/>
  <c r="BG64" i="3"/>
  <c r="BU22" i="3"/>
  <c r="G37" i="15"/>
  <c r="I43" i="19"/>
  <c r="U26" i="14"/>
  <c r="Q27" i="19"/>
  <c r="CG71" i="3"/>
  <c r="AZ23" i="3"/>
  <c r="O53" i="14"/>
  <c r="BY65" i="3"/>
  <c r="CN40" i="3"/>
  <c r="BO10" i="3"/>
  <c r="CL30" i="3"/>
  <c r="S51" i="4"/>
  <c r="F89" i="1"/>
  <c r="E11" i="5"/>
  <c r="K37" i="22"/>
  <c r="E47" i="25"/>
  <c r="Q52" i="19"/>
  <c r="H72" i="5"/>
  <c r="J17" i="22"/>
  <c r="AV51" i="3"/>
  <c r="F7" i="2"/>
  <c r="Z63" i="3"/>
  <c r="Q30" i="14"/>
  <c r="E32" i="11"/>
  <c r="D52" i="18"/>
  <c r="CQ23" i="3"/>
  <c r="H33" i="19"/>
  <c r="AU72" i="3"/>
  <c r="AD21" i="3"/>
  <c r="BQ58" i="3"/>
  <c r="U44" i="3"/>
  <c r="L52" i="22"/>
  <c r="AD52" i="3"/>
  <c r="D28" i="11"/>
  <c r="CR23" i="3"/>
  <c r="M30" i="13"/>
  <c r="AJ40" i="3"/>
  <c r="G111" i="1"/>
  <c r="E66" i="15"/>
  <c r="E39" i="5"/>
  <c r="CI48" i="3"/>
  <c r="AV15" i="3"/>
  <c r="F45" i="1"/>
  <c r="J41" i="19"/>
  <c r="E21" i="7"/>
  <c r="G56" i="3"/>
  <c r="Z21" i="3"/>
  <c r="P47" i="19"/>
  <c r="I61" i="20"/>
  <c r="E22" i="19"/>
  <c r="BX30" i="3"/>
  <c r="E33" i="4"/>
  <c r="BL11" i="3"/>
  <c r="T67" i="4"/>
  <c r="CQ29" i="3"/>
  <c r="G61" i="1"/>
  <c r="O41" i="14"/>
  <c r="S19" i="4"/>
  <c r="X39" i="3"/>
  <c r="BB9" i="3"/>
  <c r="D70" i="28"/>
  <c r="F39" i="15"/>
  <c r="E35" i="5"/>
  <c r="Y46" i="3"/>
  <c r="O15" i="3"/>
  <c r="F21" i="26"/>
  <c r="G18" i="25"/>
  <c r="H56" i="29"/>
  <c r="D39" i="21"/>
  <c r="AS37" i="3"/>
  <c r="I56" i="6"/>
  <c r="AY15" i="3"/>
  <c r="L66" i="6"/>
  <c r="O33" i="3"/>
  <c r="G77" i="1"/>
  <c r="T68" i="14"/>
  <c r="S41" i="4"/>
  <c r="BP43" i="3"/>
  <c r="AH11" i="3"/>
  <c r="F8" i="1"/>
  <c r="M69" i="19"/>
  <c r="D57" i="12"/>
  <c r="T67" i="3"/>
  <c r="CC38" i="3"/>
  <c r="D20" i="8"/>
  <c r="H65" i="19"/>
  <c r="AN30" i="3"/>
  <c r="BY32" i="3"/>
  <c r="CA65" i="3"/>
  <c r="G57" i="1"/>
  <c r="G35" i="6"/>
  <c r="F29" i="3"/>
  <c r="F19" i="1"/>
  <c r="N60" i="14"/>
  <c r="BO68" i="3"/>
  <c r="BE26" i="3"/>
  <c r="M29" i="19"/>
  <c r="F16" i="21"/>
  <c r="G54" i="14"/>
  <c r="H42" i="20"/>
  <c r="J39" i="4"/>
  <c r="AG27" i="3"/>
  <c r="L12" i="19"/>
  <c r="BY11" i="3"/>
  <c r="E47" i="16"/>
  <c r="BU27" i="3"/>
  <c r="S27" i="4"/>
  <c r="F75" i="1"/>
  <c r="M52" i="4"/>
  <c r="J65" i="19"/>
  <c r="D8" i="21"/>
  <c r="D57" i="16"/>
  <c r="R70" i="4"/>
  <c r="E43" i="20"/>
  <c r="BK44" i="3"/>
  <c r="F88" i="1"/>
  <c r="CA34" i="3"/>
  <c r="J38" i="6"/>
  <c r="E37" i="4"/>
  <c r="M11" i="14"/>
  <c r="G15" i="3"/>
  <c r="D71" i="15"/>
  <c r="AR67" i="3"/>
  <c r="AI19" i="3"/>
  <c r="AP25" i="3"/>
  <c r="BO34" i="3"/>
  <c r="L30" i="28"/>
  <c r="E45" i="3"/>
  <c r="I62" i="6"/>
  <c r="CE19" i="3"/>
  <c r="L72" i="6"/>
  <c r="W37" i="3"/>
  <c r="G95" i="1"/>
  <c r="G71" i="14"/>
  <c r="S69" i="4"/>
  <c r="AA44" i="3"/>
  <c r="BD13" i="3"/>
  <c r="F28" i="1"/>
  <c r="D21" i="19"/>
  <c r="G45" i="6"/>
  <c r="X51" i="3"/>
  <c r="E66" i="25"/>
  <c r="R44" i="14"/>
  <c r="H55" i="29"/>
  <c r="N71" i="14"/>
  <c r="F18" i="3"/>
  <c r="CE70" i="3"/>
  <c r="CN7" i="3"/>
  <c r="T43" i="4"/>
  <c r="AT26" i="3"/>
  <c r="G26" i="1"/>
  <c r="U27" i="14"/>
  <c r="K72" i="3"/>
  <c r="CE36" i="3"/>
  <c r="BJ7" i="3"/>
  <c r="D52" i="23"/>
  <c r="J66" i="14"/>
  <c r="M68" i="4"/>
  <c r="BL43" i="3"/>
  <c r="V13" i="3"/>
  <c r="I52" i="19"/>
  <c r="M44" i="19"/>
  <c r="F35" i="25"/>
  <c r="M20" i="19"/>
  <c r="BD30" i="3"/>
  <c r="E31" i="4"/>
  <c r="AX11" i="3"/>
  <c r="H60" i="5"/>
  <c r="W29" i="3"/>
  <c r="G58" i="1"/>
  <c r="N40" i="14"/>
  <c r="S17" i="4"/>
  <c r="AT41" i="3"/>
  <c r="AN9" i="3"/>
  <c r="F58" i="28"/>
  <c r="K37" i="19"/>
  <c r="F29" i="11"/>
  <c r="CA64" i="3"/>
  <c r="BG36" i="3"/>
  <c r="H58" i="3"/>
  <c r="F40" i="28"/>
  <c r="BW17" i="3"/>
  <c r="AV23" i="3"/>
  <c r="AQ57" i="3"/>
  <c r="G23" i="1"/>
  <c r="G30" i="5"/>
  <c r="BW24" i="3"/>
  <c r="D15" i="29"/>
  <c r="D40" i="14"/>
  <c r="AH65" i="3"/>
  <c r="BC23" i="3"/>
  <c r="D52" i="15"/>
  <c r="M47" i="19"/>
  <c r="S28" i="14"/>
  <c r="H31" i="19"/>
  <c r="U72" i="3"/>
  <c r="CE23" i="3"/>
  <c r="D68" i="26"/>
  <c r="H51" i="19"/>
  <c r="AT18" i="3"/>
  <c r="T63" i="3"/>
  <c r="F33" i="1"/>
  <c r="AK70" i="3"/>
  <c r="S56" i="14"/>
  <c r="L28" i="22"/>
  <c r="M45" i="13"/>
  <c r="AK71" i="3"/>
  <c r="E15" i="19"/>
  <c r="U42" i="3"/>
  <c r="K29" i="14"/>
  <c r="AZ25" i="3"/>
  <c r="F28" i="5"/>
  <c r="V71" i="3"/>
  <c r="F32" i="13"/>
  <c r="BP12" i="3"/>
  <c r="S43" i="14"/>
  <c r="CC62" i="3"/>
  <c r="AP17" i="3"/>
  <c r="D46" i="29"/>
  <c r="AN25" i="3"/>
  <c r="D59" i="21"/>
  <c r="CN30" i="3"/>
  <c r="E40" i="5"/>
  <c r="CB15" i="3"/>
  <c r="H66" i="5"/>
  <c r="AY33" i="3"/>
  <c r="G62" i="1"/>
  <c r="M57" i="14"/>
  <c r="S45" i="4"/>
  <c r="CD41" i="3"/>
  <c r="BJ11" i="3"/>
  <c r="F7" i="29"/>
  <c r="D36" i="17"/>
  <c r="G9" i="6"/>
  <c r="CE48" i="3"/>
  <c r="BQ71" i="3"/>
  <c r="D54" i="7"/>
  <c r="D10" i="26"/>
  <c r="K28" i="14"/>
  <c r="BD12" i="3"/>
  <c r="CB65" i="3"/>
  <c r="E66" i="29"/>
  <c r="T19" i="4"/>
  <c r="AU23" i="3"/>
  <c r="G9" i="1"/>
  <c r="M13" i="14"/>
  <c r="H67" i="3"/>
  <c r="AO34" i="3"/>
  <c r="F54" i="2"/>
  <c r="E7" i="22"/>
  <c r="K51" i="14"/>
  <c r="M20" i="4"/>
  <c r="V41" i="3"/>
  <c r="AB11" i="3"/>
  <c r="I64" i="25"/>
  <c r="D44" i="14"/>
  <c r="D50" i="29"/>
  <c r="I70" i="14"/>
  <c r="CS23" i="3"/>
  <c r="BK70" i="3"/>
  <c r="BZ7" i="3"/>
  <c r="R42" i="4"/>
  <c r="Z26" i="3"/>
  <c r="G43" i="1"/>
  <c r="Q25" i="14"/>
  <c r="BT71" i="3"/>
  <c r="BK36" i="3"/>
  <c r="AU7" i="3"/>
  <c r="K64" i="25"/>
  <c r="P17" i="19"/>
  <c r="D51" i="8"/>
  <c r="BE62" i="3"/>
  <c r="Q34" i="3"/>
  <c r="K8" i="25"/>
  <c r="D69" i="26"/>
  <c r="E69" i="2"/>
  <c r="AJ15" i="3"/>
  <c r="V50" i="3"/>
  <c r="F30" i="28"/>
  <c r="S39" i="4"/>
  <c r="BL20" i="3"/>
  <c r="E39" i="25"/>
  <c r="I17" i="14"/>
  <c r="CD61" i="3"/>
  <c r="AP20" i="3"/>
  <c r="U54" i="14"/>
  <c r="D57" i="18"/>
  <c r="G69" i="13"/>
  <c r="D10" i="25"/>
  <c r="BV67" i="3"/>
  <c r="N20" i="3"/>
  <c r="P9" i="14"/>
  <c r="AG62" i="3"/>
  <c r="D70" i="14"/>
  <c r="CU59" i="3"/>
  <c r="BK12" i="3"/>
  <c r="F44" i="11"/>
  <c r="F53" i="3"/>
  <c r="M51" i="6"/>
  <c r="I27" i="25"/>
  <c r="G24" i="15"/>
  <c r="I36" i="28"/>
  <c r="BU35" i="3"/>
  <c r="O72" i="19"/>
  <c r="BA66" i="3"/>
  <c r="CQ12" i="3"/>
  <c r="I63" i="19"/>
  <c r="I15" i="13"/>
  <c r="BE54" i="3"/>
  <c r="AR15" i="3"/>
  <c r="D44" i="25"/>
  <c r="Q44" i="14"/>
  <c r="E14" i="22"/>
  <c r="D39" i="15"/>
  <c r="AT59" i="3"/>
  <c r="BQ13" i="3"/>
  <c r="F45" i="11"/>
  <c r="AP53" i="3"/>
  <c r="G70" i="2"/>
  <c r="F126" i="1"/>
  <c r="AZ55" i="3"/>
  <c r="U17" i="14"/>
  <c r="I62" i="3"/>
  <c r="AR51" i="3"/>
  <c r="M55" i="19"/>
  <c r="F54" i="11"/>
  <c r="J34" i="19"/>
  <c r="CG35" i="3"/>
  <c r="F12" i="6"/>
  <c r="S28" i="4"/>
  <c r="G40" i="2"/>
  <c r="L42" i="6"/>
  <c r="D45" i="15"/>
  <c r="BO16" i="3"/>
  <c r="E8" i="19"/>
  <c r="AB43" i="3"/>
  <c r="E60" i="20"/>
  <c r="K66" i="13"/>
  <c r="E32" i="7"/>
  <c r="BG7" i="3"/>
  <c r="CH57" i="3"/>
  <c r="E45" i="11"/>
  <c r="AE58" i="3"/>
  <c r="D64" i="4"/>
  <c r="BY40" i="3"/>
  <c r="G57" i="3"/>
  <c r="M12" i="28"/>
  <c r="S35" i="4"/>
  <c r="AE20" i="3"/>
  <c r="K19" i="25"/>
  <c r="F15" i="14"/>
  <c r="AT61" i="3"/>
  <c r="J20" i="3"/>
  <c r="G51" i="14"/>
  <c r="D39" i="17"/>
  <c r="N63" i="13"/>
  <c r="L60" i="22"/>
  <c r="G67" i="3"/>
  <c r="BD19" i="3"/>
  <c r="M69" i="13"/>
  <c r="BK61" i="3"/>
  <c r="H63" i="14"/>
  <c r="G16" i="25"/>
  <c r="D14" i="24"/>
  <c r="BQ41" i="3"/>
  <c r="BE40" i="3"/>
  <c r="R8" i="4"/>
  <c r="G86" i="1"/>
  <c r="E60" i="7"/>
  <c r="AX33" i="3"/>
  <c r="F40" i="1"/>
  <c r="F17" i="15"/>
  <c r="L71" i="3"/>
  <c r="CQ28" i="3"/>
  <c r="H25" i="20"/>
  <c r="D27" i="23"/>
  <c r="E13" i="15"/>
  <c r="I63" i="22"/>
  <c r="H65" i="4"/>
  <c r="AY30" i="3"/>
  <c r="E13" i="20"/>
  <c r="L8" i="4"/>
  <c r="BL24" i="3"/>
  <c r="CH70" i="3"/>
  <c r="BI22" i="3"/>
  <c r="T29" i="14"/>
  <c r="AS64" i="3"/>
  <c r="BQ17" i="3"/>
  <c r="F23" i="13"/>
  <c r="I22" i="19"/>
  <c r="M13" i="28"/>
  <c r="BA69" i="3"/>
  <c r="CQ58" i="3"/>
  <c r="L33" i="6"/>
  <c r="G42" i="2"/>
  <c r="G50" i="13"/>
  <c r="BY42" i="3"/>
  <c r="F80" i="1"/>
  <c r="F31" i="19"/>
  <c r="M58" i="4"/>
  <c r="BL35" i="3"/>
  <c r="H14" i="29"/>
  <c r="J35" i="14"/>
  <c r="J35" i="19"/>
  <c r="U20" i="14"/>
  <c r="J66" i="6"/>
  <c r="CE37" i="3"/>
  <c r="E51" i="1"/>
  <c r="R47" i="4"/>
  <c r="BP32" i="3"/>
  <c r="E58" i="4"/>
  <c r="O30" i="3"/>
  <c r="D16" i="19"/>
  <c r="J72" i="3"/>
  <c r="AH24" i="3"/>
  <c r="L35" i="14"/>
  <c r="BR63" i="3"/>
  <c r="K17" i="3"/>
  <c r="K31" i="13"/>
  <c r="G43" i="4"/>
  <c r="N16" i="6"/>
  <c r="F41" i="19"/>
  <c r="W27" i="3"/>
  <c r="BC30" i="3"/>
  <c r="BU63" i="3"/>
  <c r="G52" i="1"/>
  <c r="G20" i="6"/>
  <c r="K28" i="3"/>
  <c r="F7" i="1"/>
  <c r="G49" i="14"/>
  <c r="CC66" i="3"/>
  <c r="CH24" i="3"/>
  <c r="M11" i="19"/>
  <c r="I23" i="20"/>
  <c r="L44" i="14"/>
  <c r="H63" i="19"/>
  <c r="E24" i="4"/>
  <c r="CC25" i="3"/>
  <c r="F48" i="15"/>
  <c r="AF68" i="3"/>
  <c r="F53" i="20"/>
  <c r="AP66" i="3"/>
  <c r="Z18" i="3"/>
  <c r="J52" i="13"/>
  <c r="AL59" i="3"/>
  <c r="CS60" i="3"/>
  <c r="F84" i="1"/>
  <c r="AU48" i="3"/>
  <c r="AU70" i="3"/>
  <c r="AI48" i="3"/>
  <c r="AE40" i="3"/>
  <c r="F54" i="14"/>
  <c r="D62" i="7"/>
  <c r="E30" i="14"/>
  <c r="BZ19" i="3"/>
  <c r="G51" i="4"/>
  <c r="AQ58" i="3"/>
  <c r="I50" i="20"/>
  <c r="R58" i="4"/>
  <c r="U51" i="14"/>
  <c r="L9" i="3"/>
  <c r="J16" i="14"/>
  <c r="AM36" i="3"/>
  <c r="I26" i="19"/>
  <c r="E39" i="27"/>
  <c r="E67" i="5"/>
  <c r="F38" i="2"/>
  <c r="BE49" i="3"/>
  <c r="D29" i="7"/>
  <c r="BV39" i="3"/>
  <c r="AL56" i="3"/>
  <c r="AD31" i="3"/>
  <c r="CE49" i="3"/>
  <c r="J43" i="22"/>
  <c r="P71" i="3"/>
  <c r="BA16" i="3"/>
  <c r="G27" i="21"/>
  <c r="G46" i="13"/>
  <c r="BB57" i="3"/>
  <c r="AZ17" i="3"/>
  <c r="Q21" i="14"/>
  <c r="I66" i="14"/>
  <c r="F69" i="26"/>
  <c r="Q23" i="19"/>
  <c r="AD63" i="3"/>
  <c r="AX16" i="3"/>
  <c r="N21" i="13"/>
  <c r="AZ57" i="3"/>
  <c r="H23" i="14"/>
  <c r="E46" i="7"/>
  <c r="H43" i="19"/>
  <c r="CA27" i="3"/>
  <c r="N31" i="3"/>
  <c r="L64" i="3"/>
  <c r="G54" i="1"/>
  <c r="G26" i="6"/>
  <c r="AU28" i="3"/>
  <c r="F13" i="1"/>
  <c r="D56" i="14"/>
  <c r="CN67" i="3"/>
  <c r="BR25" i="3"/>
  <c r="N20" i="19"/>
  <c r="F46" i="20"/>
  <c r="H48" i="14"/>
  <c r="J72" i="19"/>
  <c r="H29" i="4"/>
  <c r="AJ26" i="3"/>
  <c r="D12" i="17"/>
  <c r="CU68" i="3"/>
  <c r="I11" i="22"/>
  <c r="E67" i="3"/>
  <c r="BV18" i="3"/>
  <c r="F59" i="13"/>
  <c r="CT59" i="3"/>
  <c r="AP14" i="3"/>
  <c r="D25" i="11"/>
  <c r="CB35" i="3"/>
  <c r="K64" i="19"/>
  <c r="CA55" i="3"/>
  <c r="BP49" i="3"/>
  <c r="T55" i="4"/>
  <c r="G122" i="1"/>
  <c r="E19" i="12"/>
  <c r="M38" i="3"/>
  <c r="F59" i="1"/>
  <c r="D62" i="17"/>
  <c r="M24" i="4"/>
  <c r="AY32" i="3"/>
  <c r="D50" i="23"/>
  <c r="J28" i="29"/>
  <c r="D35" i="17"/>
  <c r="I52" i="28"/>
  <c r="D51" i="5"/>
  <c r="CU33" i="3"/>
  <c r="G18" i="26"/>
  <c r="I27" i="4"/>
  <c r="BE28" i="3"/>
  <c r="E22" i="4"/>
  <c r="CU25" i="3"/>
  <c r="H39" i="25"/>
  <c r="G66" i="21"/>
  <c r="BB29" i="3"/>
  <c r="E41" i="29"/>
  <c r="L13" i="3"/>
  <c r="BF15" i="3"/>
  <c r="G48" i="15"/>
  <c r="F15" i="6"/>
  <c r="G59" i="13"/>
  <c r="U16" i="3"/>
  <c r="L30" i="4"/>
  <c r="CH39" i="3"/>
  <c r="L7" i="14"/>
  <c r="CU49" i="3"/>
  <c r="N56" i="13"/>
  <c r="H44" i="2"/>
  <c r="E48" i="13"/>
  <c r="Z33" i="3"/>
  <c r="D66" i="15"/>
  <c r="I51" i="19"/>
  <c r="AO67" i="3"/>
  <c r="E63" i="1"/>
  <c r="BU45" i="3"/>
  <c r="P64" i="4"/>
  <c r="CC20" i="3"/>
  <c r="CK41" i="3"/>
  <c r="P22" i="3"/>
  <c r="AP42" i="3"/>
  <c r="J70" i="19"/>
  <c r="AG66" i="3"/>
  <c r="CC12" i="3"/>
  <c r="F61" i="19"/>
  <c r="K13" i="13"/>
  <c r="AO54" i="3"/>
  <c r="AD15" i="3"/>
  <c r="G31" i="25"/>
  <c r="S42" i="14"/>
  <c r="G30" i="21"/>
  <c r="E25" i="15"/>
  <c r="P59" i="3"/>
  <c r="AU13" i="3"/>
  <c r="E38" i="11"/>
  <c r="H53" i="3"/>
  <c r="J49" i="13"/>
  <c r="CL48" i="3"/>
  <c r="D29" i="25"/>
  <c r="BO15" i="3"/>
  <c r="CT21" i="3"/>
  <c r="BP56" i="3"/>
  <c r="G19" i="1"/>
  <c r="E21" i="5"/>
  <c r="AA24" i="3"/>
  <c r="L40" i="28"/>
  <c r="I33" i="14"/>
  <c r="W64" i="3"/>
  <c r="AN22" i="3"/>
  <c r="E16" i="15"/>
  <c r="L32" i="19"/>
  <c r="F23" i="14"/>
  <c r="M21" i="19"/>
  <c r="Y71" i="3"/>
  <c r="CN22" i="3"/>
  <c r="P43" i="14"/>
  <c r="Q65" i="3"/>
  <c r="O16" i="19"/>
  <c r="X63" i="3"/>
  <c r="AS15" i="3"/>
  <c r="K18" i="13"/>
  <c r="T56" i="3"/>
  <c r="L11" i="3"/>
  <c r="F65" i="6"/>
  <c r="H39" i="20"/>
  <c r="D55" i="23"/>
  <c r="AG41" i="3"/>
  <c r="AO40" i="3"/>
  <c r="T7" i="4"/>
  <c r="G85" i="1"/>
  <c r="E53" i="7"/>
  <c r="AD33" i="3"/>
  <c r="F37" i="1"/>
  <c r="F13" i="15"/>
  <c r="CK70" i="3"/>
  <c r="CA28" i="3"/>
  <c r="D14" i="20"/>
  <c r="K67" i="22"/>
  <c r="S71" i="14"/>
  <c r="F43" i="22"/>
  <c r="J63" i="4"/>
  <c r="U30" i="3"/>
  <c r="J69" i="19"/>
  <c r="BX72" i="3"/>
  <c r="AJ24" i="3"/>
  <c r="AZ70" i="3"/>
  <c r="AK22" i="3"/>
  <c r="J26" i="14"/>
  <c r="S64" i="3"/>
  <c r="AU17" i="3"/>
  <c r="F20" i="13"/>
  <c r="BW55" i="3"/>
  <c r="AY10" i="3"/>
  <c r="E35" i="7"/>
  <c r="AG65" i="3"/>
  <c r="D15" i="21"/>
  <c r="H14" i="25"/>
  <c r="H57" i="29"/>
  <c r="AR13" i="3"/>
  <c r="K49" i="3"/>
  <c r="F64" i="26"/>
  <c r="S29" i="4"/>
  <c r="CB19" i="3"/>
  <c r="J63" i="22"/>
  <c r="J72" i="13"/>
  <c r="O60" i="3"/>
  <c r="AD19" i="3"/>
  <c r="F43" i="14"/>
  <c r="D18" i="16"/>
  <c r="M55" i="13"/>
  <c r="D23" i="21"/>
  <c r="O66" i="3"/>
  <c r="CB18" i="3"/>
  <c r="F56" i="13"/>
  <c r="AK60" i="3"/>
  <c r="N53" i="14"/>
  <c r="AU58" i="3"/>
  <c r="AM11" i="3"/>
  <c r="D56" i="10"/>
  <c r="AQ51" i="3"/>
  <c r="BB7" i="3"/>
  <c r="F29" i="6"/>
  <c r="AN43" i="3"/>
  <c r="C112" i="1"/>
  <c r="H33" i="4"/>
  <c r="BE43" i="3"/>
  <c r="M46" i="28"/>
  <c r="AJ11" i="3"/>
  <c r="G39" i="25"/>
  <c r="BW18" i="3"/>
  <c r="F69" i="13"/>
  <c r="P19" i="3"/>
  <c r="F59" i="15"/>
  <c r="D63" i="20"/>
  <c r="BB18" i="3"/>
  <c r="K60" i="3"/>
  <c r="CQ61" i="3"/>
  <c r="E13" i="1"/>
  <c r="BJ70" i="3"/>
  <c r="F15" i="20"/>
  <c r="AF27" i="3"/>
  <c r="G12" i="21"/>
  <c r="Z9" i="3"/>
  <c r="AJ13" i="3"/>
  <c r="Q43" i="14"/>
  <c r="F20" i="5"/>
  <c r="M18" i="13"/>
  <c r="BI9" i="3"/>
  <c r="AA61" i="3"/>
  <c r="I25" i="28"/>
  <c r="D11" i="9"/>
  <c r="BF42" i="3"/>
  <c r="M7" i="13"/>
  <c r="F13" i="2"/>
  <c r="E25" i="11"/>
  <c r="AA20" i="3"/>
  <c r="G41" i="14"/>
  <c r="O7" i="19"/>
  <c r="BH63" i="3"/>
  <c r="M32" i="28"/>
  <c r="BG41" i="3"/>
  <c r="P28" i="4"/>
  <c r="M66" i="19"/>
  <c r="CQ27" i="3"/>
  <c r="CH13" i="3"/>
  <c r="BA35" i="3"/>
  <c r="J23" i="19"/>
  <c r="BR61" i="3"/>
  <c r="CA8" i="3"/>
  <c r="J62" i="29"/>
  <c r="F15" i="11"/>
  <c r="AW50" i="3"/>
  <c r="CL12" i="3"/>
  <c r="F25" i="20"/>
  <c r="M19" i="14"/>
  <c r="F47" i="19"/>
  <c r="P37" i="14"/>
  <c r="BQ54" i="3"/>
  <c r="AN10" i="3"/>
  <c r="L71" i="6"/>
  <c r="X49" i="3"/>
  <c r="G13" i="13"/>
  <c r="F25" i="21"/>
  <c r="K33" i="25"/>
  <c r="E38" i="2"/>
  <c r="BT13" i="3"/>
  <c r="BK49" i="3"/>
  <c r="D54" i="27"/>
  <c r="S33" i="4"/>
  <c r="P20" i="3"/>
  <c r="F7" i="25"/>
  <c r="E13" i="14"/>
  <c r="J61" i="3"/>
  <c r="BX19" i="3"/>
  <c r="U46" i="14"/>
  <c r="D60" i="16"/>
  <c r="E61" i="13"/>
  <c r="E40" i="22"/>
  <c r="BZ66" i="3"/>
  <c r="AE19" i="3"/>
  <c r="M62" i="13"/>
  <c r="AG61" i="3"/>
  <c r="O59" i="14"/>
  <c r="J59" i="3"/>
  <c r="CI11" i="3"/>
  <c r="E19" i="11"/>
  <c r="F52" i="3"/>
  <c r="E8" i="3"/>
  <c r="I34" i="6"/>
  <c r="E42" i="7"/>
  <c r="H42" i="19"/>
  <c r="AQ27" i="3"/>
  <c r="BW30" i="3"/>
  <c r="CO63" i="3"/>
  <c r="G53" i="1"/>
  <c r="G23" i="6"/>
  <c r="AE28" i="3"/>
  <c r="F11" i="1"/>
  <c r="Q53" i="14"/>
  <c r="BX67" i="3"/>
  <c r="BA25" i="3"/>
  <c r="Q14" i="19"/>
  <c r="E35" i="20"/>
  <c r="P46" i="14"/>
  <c r="D68" i="19"/>
  <c r="J27" i="4"/>
  <c r="H26" i="3"/>
  <c r="D27" i="16"/>
  <c r="BM68" i="3"/>
  <c r="F9" i="21"/>
  <c r="BP66" i="3"/>
  <c r="AZ18" i="3"/>
  <c r="N55" i="13"/>
  <c r="BT59" i="3"/>
  <c r="N14" i="3"/>
  <c r="D16" i="11"/>
  <c r="BI51" i="3"/>
  <c r="AR7" i="3"/>
  <c r="D63" i="5"/>
  <c r="AA58" i="3"/>
  <c r="N14" i="14"/>
  <c r="G56" i="25"/>
  <c r="F16" i="20"/>
  <c r="D62" i="2"/>
  <c r="BO41" i="3"/>
  <c r="I28" i="22"/>
  <c r="BI70" i="3"/>
  <c r="I16" i="3"/>
  <c r="E55" i="20"/>
  <c r="M39" i="13"/>
  <c r="CU56" i="3"/>
  <c r="BY16" i="3"/>
  <c r="G30" i="29"/>
  <c r="L60" i="14"/>
  <c r="E29" i="25"/>
  <c r="N7" i="19"/>
  <c r="CS61" i="3"/>
  <c r="BU15" i="3"/>
  <c r="I13" i="13"/>
  <c r="BD56" i="3"/>
  <c r="J14" i="14"/>
  <c r="BK54" i="3"/>
  <c r="AF8" i="3"/>
  <c r="G61" i="6"/>
  <c r="BG47" i="3"/>
  <c r="E11" i="2"/>
  <c r="F43" i="5"/>
  <c r="BC39" i="3"/>
  <c r="D33" i="1"/>
  <c r="I14" i="28"/>
  <c r="AN36" i="3"/>
  <c r="F30" i="21"/>
  <c r="D34" i="25"/>
  <c r="K48" i="19"/>
  <c r="S11" i="3"/>
  <c r="D44" i="12"/>
  <c r="BC14" i="3"/>
  <c r="I35" i="14"/>
  <c r="P63" i="14"/>
  <c r="AS12" i="3"/>
  <c r="CA51" i="3"/>
  <c r="CG56" i="3"/>
  <c r="E58" i="19"/>
  <c r="CC49" i="3"/>
  <c r="E46" i="20"/>
  <c r="AK57" i="3"/>
  <c r="E37" i="2"/>
  <c r="Q20" i="3"/>
  <c r="D34" i="28"/>
  <c r="F61" i="25"/>
  <c r="F24" i="13"/>
  <c r="F110" i="1"/>
  <c r="F67" i="2"/>
  <c r="F38" i="11"/>
  <c r="X70" i="3"/>
  <c r="E40" i="7"/>
  <c r="E68" i="2"/>
  <c r="P57" i="3"/>
  <c r="N67" i="19"/>
  <c r="E63" i="4"/>
  <c r="CF28" i="3"/>
  <c r="S37" i="4"/>
  <c r="F83" i="1"/>
  <c r="D52" i="7"/>
  <c r="CB17" i="3"/>
  <c r="Q17" i="14"/>
  <c r="F27" i="15"/>
  <c r="CU54" i="3"/>
  <c r="N7" i="14"/>
  <c r="CS33" i="3"/>
  <c r="H26" i="19"/>
  <c r="E36" i="24"/>
  <c r="CC15" i="3"/>
  <c r="H65" i="2"/>
  <c r="BP28" i="3"/>
  <c r="E40" i="15"/>
  <c r="F57" i="3"/>
  <c r="G43" i="2"/>
  <c r="D61" i="26"/>
  <c r="E45" i="7"/>
  <c r="P47" i="3"/>
  <c r="BP10" i="3"/>
  <c r="Q19" i="19"/>
  <c r="I60" i="29"/>
  <c r="D43" i="18"/>
  <c r="J66" i="13"/>
  <c r="CF50" i="3"/>
  <c r="AL7" i="3"/>
  <c r="L40" i="6"/>
  <c r="AQ45" i="3"/>
  <c r="D36" i="11"/>
  <c r="U15" i="14"/>
  <c r="E23" i="26"/>
  <c r="D38" i="20"/>
  <c r="F64" i="2"/>
  <c r="V42" i="3"/>
  <c r="D39" i="22"/>
  <c r="CS70" i="3"/>
  <c r="AL16" i="3"/>
  <c r="D10" i="21"/>
  <c r="N44" i="13"/>
  <c r="AL57" i="3"/>
  <c r="AK17" i="3"/>
  <c r="P19" i="14"/>
  <c r="H64" i="14"/>
  <c r="I67" i="25"/>
  <c r="D18" i="19"/>
  <c r="BH62" i="3"/>
  <c r="AC16" i="3"/>
  <c r="N18" i="13"/>
  <c r="S57" i="3"/>
  <c r="E20" i="14"/>
  <c r="AC55" i="3"/>
  <c r="CG8" i="3"/>
  <c r="F66" i="6"/>
  <c r="Y48" i="3"/>
  <c r="E23" i="2"/>
  <c r="F53" i="5"/>
  <c r="BZ48" i="3"/>
  <c r="G24" i="25"/>
  <c r="AK15" i="3"/>
  <c r="CC21" i="3"/>
  <c r="AZ56" i="3"/>
  <c r="G18" i="1"/>
  <c r="G18" i="5"/>
  <c r="L24" i="3"/>
  <c r="L34" i="28"/>
  <c r="H32" i="14"/>
  <c r="G64" i="3"/>
  <c r="Y22" i="3"/>
  <c r="E8" i="15"/>
  <c r="I29" i="19"/>
  <c r="K19" i="14"/>
  <c r="D52" i="29"/>
  <c r="BG70" i="3"/>
  <c r="BP22" i="3"/>
  <c r="S36" i="14"/>
  <c r="CC64" i="3"/>
  <c r="K12" i="19"/>
  <c r="BF62" i="3"/>
  <c r="S15" i="3"/>
  <c r="K15" i="13"/>
  <c r="CI55" i="3"/>
  <c r="CF10" i="3"/>
  <c r="L62" i="6"/>
  <c r="CF47" i="3"/>
  <c r="G46" i="2"/>
  <c r="P70" i="4"/>
  <c r="BJ50" i="3"/>
  <c r="M47" i="6"/>
  <c r="D43" i="24"/>
  <c r="M71" i="14"/>
  <c r="D13" i="28"/>
  <c r="BZ34" i="3"/>
  <c r="P63" i="19"/>
  <c r="BF65" i="3"/>
  <c r="AK12" i="3"/>
  <c r="F44" i="19"/>
  <c r="D50" i="12"/>
  <c r="J53" i="3"/>
  <c r="BQ14" i="3"/>
  <c r="D36" i="23"/>
  <c r="T36" i="14"/>
  <c r="H57" i="20"/>
  <c r="G67" i="14"/>
  <c r="P58" i="3"/>
  <c r="BS12" i="3"/>
  <c r="D12" i="11"/>
  <c r="L52" i="3"/>
  <c r="G36" i="28"/>
  <c r="G34" i="15"/>
  <c r="D42" i="7"/>
  <c r="CK35" i="3"/>
  <c r="D66" i="19"/>
  <c r="H56" i="25"/>
  <c r="BW59" i="3"/>
  <c r="J66" i="3"/>
  <c r="E66" i="5"/>
  <c r="E30" i="2"/>
  <c r="U49" i="3"/>
  <c r="G43" i="25"/>
  <c r="AX59" i="3"/>
  <c r="AV22" i="3"/>
  <c r="AJ71" i="3"/>
  <c r="F63" i="1"/>
  <c r="G36" i="6"/>
  <c r="H13" i="3"/>
  <c r="D14" i="18"/>
  <c r="O28" i="14"/>
  <c r="U51" i="3"/>
  <c r="K24" i="13"/>
  <c r="CE29" i="3"/>
  <c r="AG46" i="3"/>
  <c r="I44" i="19"/>
  <c r="F39" i="2"/>
  <c r="G30" i="28"/>
  <c r="AD22" i="3"/>
  <c r="P50" i="14"/>
  <c r="AQ52" i="3"/>
  <c r="F12" i="2"/>
  <c r="J47" i="22"/>
  <c r="G33" i="6"/>
  <c r="H43" i="3"/>
  <c r="BI8" i="3"/>
  <c r="G59" i="15"/>
  <c r="F55" i="25"/>
  <c r="E20" i="15"/>
  <c r="M27" i="13"/>
  <c r="AN46" i="3"/>
  <c r="F36" i="2"/>
  <c r="G10" i="6"/>
  <c r="AC41" i="3"/>
  <c r="E20" i="7"/>
  <c r="M49" i="6"/>
  <c r="G15" i="25"/>
  <c r="D7" i="15"/>
  <c r="M24" i="28"/>
  <c r="AK35" i="3"/>
  <c r="F68" i="19"/>
  <c r="Q66" i="3"/>
  <c r="BN12" i="3"/>
  <c r="M54" i="19"/>
  <c r="G10" i="13"/>
  <c r="E54" i="3"/>
  <c r="CS14" i="3"/>
  <c r="D18" i="25"/>
  <c r="U40" i="14"/>
  <c r="D14" i="21"/>
  <c r="F11" i="15"/>
  <c r="CE58" i="3"/>
  <c r="U13" i="3"/>
  <c r="D29" i="11"/>
  <c r="BT52" i="3"/>
  <c r="N46" i="13"/>
  <c r="K51" i="3"/>
  <c r="G58" i="2"/>
  <c r="F35" i="6"/>
  <c r="O44" i="3"/>
  <c r="C92" i="1"/>
  <c r="R65" i="4"/>
  <c r="D22" i="21"/>
  <c r="G19" i="25"/>
  <c r="G66" i="29"/>
  <c r="BF13" i="3"/>
  <c r="AU49" i="3"/>
  <c r="D31" i="27"/>
  <c r="S31" i="4"/>
  <c r="CT19" i="3"/>
  <c r="D57" i="24"/>
  <c r="F12" i="14"/>
  <c r="CI60" i="3"/>
  <c r="AR19" i="3"/>
  <c r="D45" i="14"/>
  <c r="D46" i="16"/>
  <c r="E58" i="13"/>
  <c r="F59" i="21"/>
  <c r="AR66" i="3"/>
  <c r="E19" i="3"/>
  <c r="J59" i="13"/>
  <c r="BR60" i="3"/>
  <c r="E57" i="14"/>
  <c r="BY58" i="3"/>
  <c r="BI11" i="3"/>
  <c r="E10" i="11"/>
  <c r="E60" i="13"/>
  <c r="E65" i="14"/>
  <c r="S48" i="4"/>
  <c r="G29" i="3"/>
  <c r="G28" i="19"/>
  <c r="G71" i="20"/>
  <c r="AE55" i="3"/>
  <c r="O58" i="3"/>
  <c r="CT67" i="3"/>
  <c r="E49" i="1"/>
  <c r="G45" i="3"/>
  <c r="F40" i="26"/>
  <c r="W50" i="3"/>
  <c r="BP16" i="3"/>
  <c r="CH61" i="3"/>
  <c r="G26" i="25"/>
  <c r="M64" i="4"/>
  <c r="CE10" i="3"/>
  <c r="G68" i="14"/>
  <c r="E23" i="29"/>
  <c r="BV46" i="3"/>
  <c r="D32" i="7"/>
  <c r="AW25" i="3"/>
  <c r="H18" i="25"/>
  <c r="I38" i="25"/>
  <c r="D44" i="20"/>
  <c r="F66" i="15"/>
  <c r="BB16" i="3"/>
  <c r="J22" i="14"/>
  <c r="CR47" i="3"/>
  <c r="F108" i="1"/>
  <c r="F41" i="20"/>
  <c r="G50" i="5"/>
  <c r="CN39" i="3"/>
  <c r="G59" i="2"/>
  <c r="I64" i="14"/>
  <c r="D71" i="21"/>
  <c r="J50" i="14"/>
  <c r="F21" i="11"/>
  <c r="BD42" i="3"/>
  <c r="D106" i="1"/>
  <c r="R71" i="4"/>
  <c r="AV37" i="3"/>
  <c r="E56" i="5"/>
  <c r="M27" i="4"/>
  <c r="D66" i="16"/>
  <c r="L68" i="13"/>
  <c r="P72" i="19"/>
  <c r="AV28" i="3"/>
  <c r="N21" i="19"/>
  <c r="AX61" i="3"/>
  <c r="BM8" i="3"/>
  <c r="E55" i="29"/>
  <c r="D10" i="11"/>
  <c r="AG50" i="3"/>
  <c r="BW12" i="3"/>
  <c r="I13" i="20"/>
  <c r="L17" i="14"/>
  <c r="E43" i="19"/>
  <c r="D34" i="14"/>
  <c r="AM54" i="3"/>
  <c r="N10" i="3"/>
  <c r="F69" i="6"/>
  <c r="CQ48" i="3"/>
  <c r="F10" i="13"/>
  <c r="CT46" i="3"/>
  <c r="D13" i="2"/>
  <c r="F65" i="5"/>
  <c r="AD40" i="3"/>
  <c r="E42" i="1"/>
  <c r="I45" i="4"/>
  <c r="H15" i="14"/>
  <c r="D61" i="25"/>
  <c r="H21" i="20"/>
  <c r="E63" i="2"/>
  <c r="F42" i="3"/>
  <c r="G33" i="22"/>
  <c r="BY70" i="3"/>
  <c r="W16" i="3"/>
  <c r="G66" i="20"/>
  <c r="K41" i="13"/>
  <c r="R57" i="3"/>
  <c r="V17" i="3"/>
  <c r="I46" i="29"/>
  <c r="N62" i="14"/>
  <c r="D41" i="25"/>
  <c r="Q12" i="19"/>
  <c r="AH62" i="3"/>
  <c r="CU15" i="3"/>
  <c r="J16" i="13"/>
  <c r="CH56" i="3"/>
  <c r="M16" i="14"/>
  <c r="CN54" i="3"/>
  <c r="BF8" i="3"/>
  <c r="I63" i="6"/>
  <c r="CK47" i="3"/>
  <c r="D18" i="2"/>
  <c r="F48" i="5"/>
  <c r="CG39" i="3"/>
  <c r="C40" i="1"/>
  <c r="J61" i="28"/>
  <c r="CR36" i="3"/>
  <c r="CN57" i="3"/>
  <c r="P8" i="14"/>
  <c r="E68" i="7"/>
  <c r="E49" i="15"/>
  <c r="BL21" i="3"/>
  <c r="D19" i="15"/>
  <c r="AY56" i="3"/>
  <c r="D40" i="2"/>
  <c r="G50" i="25"/>
  <c r="G72" i="6"/>
  <c r="CH45" i="3"/>
  <c r="Y10" i="3"/>
  <c r="J11" i="19"/>
  <c r="E12" i="29"/>
  <c r="E70" i="16"/>
  <c r="I53" i="13"/>
  <c r="CN49" i="3"/>
  <c r="G68" i="2"/>
  <c r="F33" i="6"/>
  <c r="AY44" i="3"/>
  <c r="D62" i="10"/>
  <c r="T42" i="3"/>
  <c r="C75" i="1"/>
  <c r="G63" i="4"/>
  <c r="AX35" i="3"/>
  <c r="D42" i="25"/>
  <c r="I21" i="4"/>
  <c r="AT27" i="3"/>
  <c r="D40" i="15"/>
  <c r="L16" i="13"/>
  <c r="BC24" i="3"/>
  <c r="BC51" i="3"/>
  <c r="T41" i="4"/>
  <c r="E26" i="11"/>
  <c r="F54" i="1"/>
  <c r="M14" i="4"/>
  <c r="K58" i="22"/>
  <c r="D43" i="16"/>
  <c r="D41" i="5"/>
  <c r="K29" i="25"/>
  <c r="BI27" i="3"/>
  <c r="BU37" i="3"/>
  <c r="E10" i="13"/>
  <c r="AU64" i="3"/>
  <c r="U21" i="14"/>
  <c r="BY24" i="3"/>
  <c r="AW11" i="3"/>
  <c r="D53" i="20"/>
  <c r="L68" i="14"/>
  <c r="Z43" i="3"/>
  <c r="BP53" i="3"/>
  <c r="T64" i="3"/>
  <c r="D49" i="25"/>
  <c r="W41" i="3"/>
  <c r="D50" i="17"/>
  <c r="S14" i="3"/>
  <c r="E52" i="2"/>
  <c r="Z57" i="3"/>
  <c r="E46" i="21"/>
  <c r="M32" i="4"/>
  <c r="BW8" i="3"/>
  <c r="O21" i="14"/>
  <c r="D71" i="23"/>
  <c r="CA38" i="3"/>
  <c r="I43" i="6"/>
  <c r="P27" i="19"/>
  <c r="E50" i="7"/>
  <c r="H38" i="25"/>
  <c r="D11" i="15"/>
  <c r="Q24" i="14"/>
  <c r="U11" i="3"/>
  <c r="K53" i="13"/>
  <c r="P43" i="3"/>
  <c r="F82" i="1"/>
  <c r="H34" i="19"/>
  <c r="M62" i="4"/>
  <c r="W36" i="3"/>
  <c r="D63" i="29"/>
  <c r="F39" i="14"/>
  <c r="F43" i="19"/>
  <c r="R26" i="14"/>
  <c r="D21" i="7"/>
  <c r="AT38" i="3"/>
  <c r="D58" i="1"/>
  <c r="I51" i="4"/>
  <c r="BL33" i="3"/>
  <c r="H63" i="4"/>
  <c r="S58" i="3"/>
  <c r="O11" i="14"/>
  <c r="D40" i="8"/>
  <c r="D58" i="15"/>
  <c r="O22" i="3"/>
  <c r="G36" i="15"/>
  <c r="CI56" i="3"/>
  <c r="F42" i="2"/>
  <c r="D35" i="26"/>
  <c r="E33" i="7"/>
  <c r="BY46" i="3"/>
  <c r="BA10" i="3"/>
  <c r="I17" i="19"/>
  <c r="I44" i="29"/>
  <c r="D8" i="18"/>
  <c r="F63" i="13"/>
  <c r="BC50" i="3"/>
  <c r="K7" i="3"/>
  <c r="F38" i="6"/>
  <c r="M45" i="3"/>
  <c r="F19" i="11"/>
  <c r="CI42" i="3"/>
  <c r="E85" i="1"/>
  <c r="L66" i="4"/>
  <c r="P36" i="3"/>
  <c r="G44" i="26"/>
  <c r="O24" i="4"/>
  <c r="M48" i="6"/>
  <c r="E62" i="24"/>
  <c r="N72" i="14"/>
  <c r="I18" i="28"/>
  <c r="Q35" i="3"/>
  <c r="E66" i="19"/>
  <c r="BZ65" i="3"/>
  <c r="AY12" i="3"/>
  <c r="K52" i="19"/>
  <c r="N8" i="13"/>
  <c r="CD53" i="3"/>
  <c r="CE14" i="3"/>
  <c r="E72" i="24"/>
  <c r="D39" i="14"/>
  <c r="I68" i="20"/>
  <c r="S70" i="14"/>
  <c r="AX58" i="3"/>
  <c r="CO12" i="3"/>
  <c r="D20" i="11"/>
  <c r="AP52" i="3"/>
  <c r="E44" i="13"/>
  <c r="CD50" i="3"/>
  <c r="G56" i="2"/>
  <c r="L32" i="6"/>
  <c r="BZ43" i="3"/>
  <c r="E90" i="1"/>
  <c r="F64" i="4"/>
  <c r="BS35" i="3"/>
  <c r="G63" i="25"/>
  <c r="D18" i="17"/>
  <c r="AP30" i="3"/>
  <c r="AL39" i="3"/>
  <c r="J62" i="6"/>
  <c r="E55" i="4"/>
  <c r="H21" i="14"/>
  <c r="CO15" i="3"/>
  <c r="K47" i="14"/>
  <c r="CF51" i="3"/>
  <c r="F9" i="2"/>
  <c r="F26" i="22"/>
  <c r="G24" i="6"/>
  <c r="BA42" i="3"/>
  <c r="CH7" i="3"/>
  <c r="F37" i="15"/>
  <c r="K16" i="25"/>
  <c r="N69" i="14"/>
  <c r="N10" i="13"/>
  <c r="AV45" i="3"/>
  <c r="D27" i="2"/>
  <c r="F66" i="5"/>
  <c r="AG40" i="3"/>
  <c r="J58" i="6"/>
  <c r="J38" i="3"/>
  <c r="C15" i="1"/>
  <c r="L42" i="4"/>
  <c r="AM31" i="3"/>
  <c r="E39" i="19"/>
  <c r="BM71" i="3"/>
  <c r="CK23" i="3"/>
  <c r="N41" i="14"/>
  <c r="L56" i="6"/>
  <c r="T38" i="4"/>
  <c r="CD23" i="3"/>
  <c r="AI61" i="3"/>
  <c r="G66" i="5"/>
  <c r="D72" i="29"/>
  <c r="BM66" i="3"/>
  <c r="H9" i="19"/>
  <c r="K42" i="14"/>
  <c r="P18" i="4"/>
  <c r="D25" i="15"/>
  <c r="H30" i="20"/>
  <c r="G32" i="3"/>
  <c r="D27" i="8"/>
  <c r="CN26" i="3"/>
  <c r="D10" i="10"/>
  <c r="CO37" i="3"/>
  <c r="BF70" i="3"/>
  <c r="F29" i="4"/>
  <c r="BL31" i="3"/>
  <c r="G39" i="6"/>
  <c r="D13" i="27"/>
  <c r="F10" i="20"/>
  <c r="N16" i="13"/>
  <c r="R46" i="14"/>
  <c r="CQ13" i="3"/>
  <c r="CI49" i="3"/>
  <c r="Y56" i="3"/>
  <c r="I72" i="13"/>
  <c r="F29" i="26"/>
  <c r="Q13" i="14"/>
  <c r="D69" i="2"/>
  <c r="G125" i="1"/>
  <c r="BG52" i="3"/>
  <c r="E71" i="29"/>
  <c r="BJ61" i="3"/>
  <c r="D32" i="2"/>
  <c r="I61" i="13"/>
  <c r="J30" i="19"/>
  <c r="CQ34" i="3"/>
  <c r="I12" i="6"/>
  <c r="E67" i="14"/>
  <c r="E49" i="3"/>
  <c r="D32" i="26"/>
  <c r="D62" i="8"/>
  <c r="G9" i="13"/>
  <c r="G124" i="1"/>
  <c r="D66" i="12"/>
  <c r="AW38" i="3"/>
  <c r="F62" i="1"/>
  <c r="D66" i="18"/>
  <c r="M30" i="4"/>
  <c r="F33" i="3"/>
  <c r="I19" i="25"/>
  <c r="F61" i="29"/>
  <c r="D50" i="18"/>
  <c r="E7" i="29"/>
  <c r="E62" i="5"/>
  <c r="BM34" i="3"/>
  <c r="F9" i="28"/>
  <c r="O30" i="4"/>
  <c r="BA29" i="3"/>
  <c r="H27" i="4"/>
  <c r="BJ39" i="3"/>
  <c r="F67" i="6"/>
  <c r="E59" i="4"/>
  <c r="L23" i="14"/>
  <c r="AN16" i="3"/>
  <c r="Q49" i="14"/>
  <c r="W52" i="3"/>
  <c r="F11" i="2"/>
  <c r="E37" i="22"/>
  <c r="G30" i="6"/>
  <c r="CK42" i="3"/>
  <c r="AT8" i="3"/>
  <c r="G51" i="15"/>
  <c r="J41" i="25"/>
  <c r="D13" i="15"/>
  <c r="K16" i="13"/>
  <c r="K46" i="3"/>
  <c r="G34" i="2"/>
  <c r="I7" i="6"/>
  <c r="CR40" i="3"/>
  <c r="D9" i="7"/>
  <c r="BU38" i="3"/>
  <c r="D32" i="1"/>
  <c r="R45" i="4"/>
  <c r="CU31" i="3"/>
  <c r="O55" i="19"/>
  <c r="AI72" i="3"/>
  <c r="S26" i="4"/>
  <c r="D33" i="16"/>
  <c r="N66" i="13"/>
  <c r="L70" i="19"/>
  <c r="AF28" i="3"/>
  <c r="D20" i="19"/>
  <c r="AH61" i="3"/>
  <c r="AY8" i="3"/>
  <c r="H46" i="29"/>
  <c r="D70" i="10"/>
  <c r="M50" i="3"/>
  <c r="BI12" i="3"/>
  <c r="I65" i="19"/>
  <c r="N15" i="14"/>
  <c r="I35" i="19"/>
  <c r="G30" i="14"/>
  <c r="F54" i="3"/>
  <c r="CK9" i="3"/>
  <c r="I66" i="6"/>
  <c r="BI48" i="3"/>
  <c r="K7" i="13"/>
  <c r="BL46" i="3"/>
  <c r="D128" i="1"/>
  <c r="F60" i="5"/>
  <c r="BP39" i="3"/>
  <c r="D37" i="1"/>
  <c r="L43" i="4"/>
  <c r="CL31" i="3"/>
  <c r="F63" i="19"/>
  <c r="E24" i="14"/>
  <c r="J22" i="19"/>
  <c r="AS20" i="3"/>
  <c r="D60" i="4"/>
  <c r="Y68" i="3"/>
  <c r="E66" i="12"/>
  <c r="AT10" i="3"/>
  <c r="T18" i="14"/>
  <c r="AN47" i="3"/>
  <c r="F104" i="1"/>
  <c r="L67" i="19"/>
  <c r="E29" i="5"/>
  <c r="BI38" i="3"/>
  <c r="H48" i="2"/>
  <c r="P58" i="14"/>
  <c r="E70" i="20"/>
  <c r="K44" i="14"/>
  <c r="D32" i="10"/>
  <c r="BL41" i="3"/>
  <c r="D94" i="1"/>
  <c r="O66" i="4"/>
  <c r="AZ36" i="3"/>
  <c r="H40" i="5"/>
  <c r="CR33" i="3"/>
  <c r="F42" i="21"/>
  <c r="R21" i="4"/>
  <c r="BC27" i="3"/>
  <c r="E17" i="15"/>
  <c r="BB67" i="3"/>
  <c r="Z20" i="3"/>
  <c r="E71" i="13"/>
  <c r="G52" i="5"/>
  <c r="P7" i="19"/>
  <c r="E39" i="26"/>
  <c r="E47" i="3"/>
  <c r="S15" i="4"/>
  <c r="E54" i="22"/>
  <c r="CR59" i="3"/>
  <c r="H41" i="14"/>
  <c r="L52" i="13"/>
  <c r="CD65" i="3"/>
  <c r="V29" i="3"/>
  <c r="G68" i="5"/>
  <c r="Q18" i="19"/>
  <c r="L26" i="19"/>
  <c r="D45" i="11"/>
  <c r="I23" i="14"/>
  <c r="CN10" i="3"/>
  <c r="CN41" i="3"/>
  <c r="K52" i="3"/>
  <c r="M29" i="13"/>
  <c r="AS46" i="3"/>
  <c r="F70" i="6"/>
  <c r="E21" i="20"/>
  <c r="I24" i="28"/>
  <c r="AF43" i="3"/>
  <c r="E25" i="27"/>
  <c r="BV57" i="3"/>
  <c r="H31" i="25"/>
  <c r="K67" i="25"/>
  <c r="G40" i="14"/>
  <c r="CI19" i="3"/>
  <c r="G53" i="4"/>
  <c r="K26" i="14"/>
  <c r="E44" i="21"/>
  <c r="K21" i="25"/>
  <c r="E61" i="4"/>
  <c r="T57" i="4"/>
  <c r="G89" i="1"/>
  <c r="D66" i="7"/>
  <c r="BN33" i="3"/>
  <c r="F41" i="1"/>
  <c r="E22" i="15"/>
  <c r="AB71" i="3"/>
  <c r="R29" i="3"/>
  <c r="E36" i="20"/>
  <c r="E29" i="24"/>
  <c r="F20" i="15"/>
  <c r="E56" i="24"/>
  <c r="P66" i="4"/>
  <c r="CB30" i="3"/>
  <c r="D34" i="20"/>
  <c r="F10" i="4"/>
  <c r="U25" i="3"/>
  <c r="I25" i="19"/>
  <c r="BQ20" i="3"/>
  <c r="F63" i="4"/>
  <c r="BI68" i="3"/>
  <c r="N7" i="13"/>
  <c r="E11" i="3"/>
  <c r="E21" i="14"/>
  <c r="BX47" i="3"/>
  <c r="F107" i="1"/>
  <c r="F30" i="20"/>
  <c r="G44" i="5"/>
  <c r="BD39" i="3"/>
  <c r="F58" i="2"/>
  <c r="O62" i="14"/>
  <c r="E50" i="21"/>
  <c r="G48" i="14"/>
  <c r="E13" i="11"/>
  <c r="AD42" i="3"/>
  <c r="C101" i="1"/>
  <c r="F70" i="4"/>
  <c r="O37" i="3"/>
  <c r="H50" i="5"/>
  <c r="BG34" i="3"/>
  <c r="E52" i="22"/>
  <c r="I25" i="4"/>
  <c r="U28" i="3"/>
  <c r="G68" i="15"/>
  <c r="AX68" i="3"/>
  <c r="G58" i="3"/>
  <c r="N9" i="14"/>
  <c r="D23" i="8"/>
  <c r="D54" i="15"/>
  <c r="CS21" i="3"/>
  <c r="D23" i="15"/>
  <c r="BO56" i="3"/>
  <c r="E41" i="2"/>
  <c r="E21" i="26"/>
  <c r="D28" i="7"/>
  <c r="BI46" i="3"/>
  <c r="AM10" i="3"/>
  <c r="I14" i="19"/>
  <c r="G28" i="29"/>
  <c r="D34" i="17"/>
  <c r="L56" i="13"/>
  <c r="Y50" i="3"/>
  <c r="G72" i="2"/>
  <c r="L35" i="6"/>
  <c r="BY44" i="3"/>
  <c r="F11" i="11"/>
  <c r="BB42" i="3"/>
  <c r="D80" i="1"/>
  <c r="O64" i="4"/>
  <c r="CE35" i="3"/>
  <c r="D68" i="25"/>
  <c r="G23" i="4"/>
  <c r="CB27" i="3"/>
  <c r="G54" i="15"/>
  <c r="E22" i="13"/>
  <c r="J19" i="19"/>
  <c r="L11" i="28"/>
  <c r="AK69" i="3"/>
  <c r="BW58" i="3"/>
  <c r="L30" i="6"/>
  <c r="E40" i="2"/>
  <c r="J48" i="13"/>
  <c r="BE42" i="3"/>
  <c r="F79" i="1"/>
  <c r="J29" i="19"/>
  <c r="M56" i="4"/>
  <c r="AV35" i="3"/>
  <c r="M57" i="28"/>
  <c r="H33" i="14"/>
  <c r="G32" i="19"/>
  <c r="S18" i="14"/>
  <c r="J61" i="6"/>
  <c r="AW37" i="3"/>
  <c r="D46" i="1"/>
  <c r="F46" i="4"/>
  <c r="AL32" i="3"/>
  <c r="P52" i="4"/>
  <c r="CD29" i="3"/>
  <c r="J12" i="19"/>
  <c r="BY71" i="3"/>
  <c r="BU23" i="3"/>
  <c r="CA20" i="3"/>
  <c r="M42" i="4"/>
  <c r="F16" i="5"/>
  <c r="P24" i="14"/>
  <c r="G56" i="5"/>
  <c r="L24" i="22"/>
  <c r="C113" i="1"/>
  <c r="K38" i="3"/>
  <c r="Z48" i="3"/>
  <c r="D20" i="7"/>
  <c r="D17" i="24"/>
  <c r="AB70" i="3"/>
  <c r="E71" i="15"/>
  <c r="K48" i="22"/>
  <c r="BQ38" i="3"/>
  <c r="F52" i="22"/>
  <c r="BQ50" i="3"/>
  <c r="T52" i="14"/>
  <c r="G47" i="19"/>
  <c r="G70" i="13"/>
  <c r="BX16" i="3"/>
  <c r="L32" i="4"/>
  <c r="K52" i="13"/>
  <c r="H40" i="14"/>
  <c r="R12" i="14"/>
  <c r="BY68" i="3"/>
  <c r="T9" i="4"/>
  <c r="G55" i="1"/>
  <c r="G29" i="6"/>
  <c r="BO28" i="3"/>
  <c r="F16" i="1"/>
  <c r="H58" i="14"/>
  <c r="AE68" i="3"/>
  <c r="U26" i="3"/>
  <c r="D23" i="19"/>
  <c r="F58" i="20"/>
  <c r="K50" i="14"/>
  <c r="I8" i="20"/>
  <c r="P30" i="4"/>
  <c r="BR26" i="3"/>
  <c r="D13" i="18"/>
  <c r="AB69" i="3"/>
  <c r="I32" i="22"/>
  <c r="H23" i="19"/>
  <c r="J15" i="28"/>
  <c r="CK69" i="3"/>
  <c r="N59" i="3"/>
  <c r="L36" i="6"/>
  <c r="H43" i="2"/>
  <c r="M51" i="13"/>
  <c r="CO42" i="3"/>
  <c r="F81" i="1"/>
  <c r="M32" i="19"/>
  <c r="M60" i="4"/>
  <c r="CF35" i="3"/>
  <c r="H30" i="29"/>
  <c r="D37" i="14"/>
  <c r="D39" i="19"/>
  <c r="T24" i="14"/>
  <c r="E11" i="7"/>
  <c r="L38" i="3"/>
  <c r="C53" i="1"/>
  <c r="L49" i="4"/>
  <c r="AL33" i="3"/>
  <c r="J61" i="4"/>
  <c r="AR30" i="3"/>
  <c r="G21" i="19"/>
  <c r="AN72" i="3"/>
  <c r="BF24" i="3"/>
  <c r="I38" i="14"/>
  <c r="F64" i="3"/>
  <c r="AX39" i="3"/>
  <c r="F64" i="6"/>
  <c r="E57" i="4"/>
  <c r="M22" i="14"/>
  <c r="X16" i="3"/>
  <c r="L48" i="14"/>
  <c r="G52" i="3"/>
  <c r="F10" i="2"/>
  <c r="G31" i="22"/>
  <c r="G27" i="6"/>
  <c r="BQ42" i="3"/>
  <c r="Q8" i="3"/>
  <c r="G44" i="15"/>
  <c r="G29" i="25"/>
  <c r="R71" i="14"/>
  <c r="J13" i="13"/>
  <c r="BZ45" i="3"/>
  <c r="G32" i="2"/>
  <c r="F71" i="5"/>
  <c r="BN40" i="3"/>
  <c r="J63" i="6"/>
  <c r="AQ38" i="3"/>
  <c r="E25" i="1"/>
  <c r="F44" i="4"/>
  <c r="BQ31" i="3"/>
  <c r="J47" i="19"/>
  <c r="CT71" i="3"/>
  <c r="V24" i="3"/>
  <c r="K45" i="14"/>
  <c r="L61" i="6"/>
  <c r="BP35" i="3"/>
  <c r="J63" i="19"/>
  <c r="BK55" i="3"/>
  <c r="AV49" i="3"/>
  <c r="R54" i="4"/>
  <c r="G119" i="1"/>
  <c r="D71" i="11"/>
  <c r="BV37" i="3"/>
  <c r="F55" i="1"/>
  <c r="E61" i="16"/>
  <c r="M16" i="4"/>
  <c r="BX31" i="3"/>
  <c r="F69" i="22"/>
  <c r="H12" i="29"/>
  <c r="D58" i="16"/>
  <c r="M28" i="28"/>
  <c r="H46" i="5"/>
  <c r="BM33" i="3"/>
  <c r="G55" i="25"/>
  <c r="L25" i="4"/>
  <c r="F27" i="2"/>
  <c r="CL57" i="3"/>
  <c r="F71" i="15"/>
  <c r="BQ66" i="3"/>
  <c r="BY54" i="3"/>
  <c r="K24" i="22"/>
  <c r="H57" i="14"/>
  <c r="D51" i="24"/>
  <c r="BQ39" i="3"/>
  <c r="G43" i="6"/>
  <c r="L42" i="14"/>
  <c r="BB56" i="3"/>
  <c r="R25" i="14"/>
  <c r="Q24" i="19"/>
  <c r="AW20" i="3"/>
  <c r="D36" i="19"/>
  <c r="AJ47" i="3"/>
  <c r="U23" i="14"/>
  <c r="F8" i="19"/>
  <c r="J30" i="13"/>
  <c r="BM10" i="3"/>
  <c r="CR61" i="3"/>
  <c r="L15" i="13"/>
  <c r="M50" i="6"/>
  <c r="J68" i="6"/>
  <c r="G50" i="3"/>
  <c r="AF64" i="3"/>
  <c r="G21" i="1"/>
  <c r="G24" i="5"/>
  <c r="AS24" i="3"/>
  <c r="J46" i="28"/>
  <c r="N34" i="14"/>
  <c r="AQ64" i="3"/>
  <c r="BD22" i="3"/>
  <c r="G22" i="15"/>
  <c r="G39" i="19"/>
  <c r="D25" i="14"/>
  <c r="N24" i="19"/>
  <c r="AY71" i="3"/>
  <c r="Y23" i="3"/>
  <c r="I47" i="14"/>
  <c r="AU65" i="3"/>
  <c r="L21" i="19"/>
  <c r="AE36" i="3"/>
  <c r="K65" i="19"/>
  <c r="R56" i="3"/>
  <c r="CF49" i="3"/>
  <c r="R56" i="4"/>
  <c r="G123" i="1"/>
  <c r="E32" i="12"/>
  <c r="AG38" i="3"/>
  <c r="F60" i="1"/>
  <c r="D15" i="18"/>
  <c r="M26" i="4"/>
  <c r="BO32" i="3"/>
  <c r="D34" i="24"/>
  <c r="D45" i="29"/>
  <c r="D9" i="18"/>
  <c r="G64" i="28"/>
  <c r="H56" i="5"/>
  <c r="AI34" i="3"/>
  <c r="G70" i="26"/>
  <c r="G29" i="4"/>
  <c r="T29" i="3"/>
  <c r="J25" i="4"/>
  <c r="AH26" i="3"/>
  <c r="M69" i="14"/>
  <c r="BK68" i="3"/>
  <c r="CK20" i="3"/>
  <c r="G61" i="13"/>
  <c r="J24" i="19"/>
  <c r="BE20" i="3"/>
  <c r="F61" i="4"/>
  <c r="AO68" i="3"/>
  <c r="D72" i="12"/>
  <c r="BV10" i="3"/>
  <c r="F20" i="14"/>
  <c r="BH47" i="3"/>
  <c r="F106" i="1"/>
  <c r="G13" i="20"/>
  <c r="E41" i="5"/>
  <c r="AJ39" i="3"/>
  <c r="E57" i="2"/>
  <c r="M60" i="14"/>
  <c r="G14" i="21"/>
  <c r="E46" i="14"/>
  <c r="D68" i="10"/>
  <c r="CO41" i="3"/>
  <c r="E99" i="1"/>
  <c r="L68" i="4"/>
  <c r="CD36" i="3"/>
  <c r="D45" i="5"/>
  <c r="AC34" i="3"/>
  <c r="D31" i="22"/>
  <c r="L23" i="4"/>
  <c r="CG27" i="3"/>
  <c r="E42" i="15"/>
  <c r="Q68" i="3"/>
  <c r="BB20" i="3"/>
  <c r="R8" i="14"/>
  <c r="F62" i="5"/>
  <c r="G29" i="20"/>
  <c r="D34" i="23"/>
  <c r="Q41" i="3"/>
  <c r="U40" i="3"/>
  <c r="CF72" i="3"/>
  <c r="G84" i="1"/>
  <c r="D48" i="7"/>
  <c r="N33" i="3"/>
  <c r="F36" i="1"/>
  <c r="G8" i="15"/>
  <c r="BU70" i="3"/>
  <c r="BG28" i="3"/>
  <c r="H70" i="19"/>
  <c r="D57" i="22"/>
  <c r="P69" i="14"/>
  <c r="D22" i="22"/>
  <c r="E60" i="4"/>
  <c r="BC29" i="3"/>
  <c r="E60" i="19"/>
  <c r="AT72" i="3"/>
  <c r="I71" i="29"/>
  <c r="W70" i="3"/>
  <c r="F22" i="3"/>
  <c r="Q22" i="14"/>
  <c r="CD63" i="3"/>
  <c r="U17" i="3"/>
  <c r="J17" i="13"/>
  <c r="AS55" i="3"/>
  <c r="Z10" i="3"/>
  <c r="E25" i="7"/>
  <c r="BY64" i="3"/>
  <c r="BJ15" i="3"/>
  <c r="AR65" i="3"/>
  <c r="CR8" i="3"/>
  <c r="CL45" i="3"/>
  <c r="M66" i="14"/>
  <c r="P34" i="4"/>
  <c r="CO27" i="3"/>
  <c r="BV49" i="3"/>
  <c r="BQ53" i="3"/>
  <c r="X62" i="3"/>
  <c r="BB55" i="3"/>
  <c r="L62" i="4"/>
  <c r="E37" i="25"/>
  <c r="AG29" i="3"/>
  <c r="K64" i="14"/>
  <c r="F26" i="2"/>
  <c r="BD31" i="3"/>
  <c r="E55" i="16"/>
  <c r="C89" i="1"/>
  <c r="D35" i="5"/>
  <c r="J9" i="14"/>
  <c r="X18" i="3"/>
  <c r="I33" i="4"/>
  <c r="BA11" i="3"/>
  <c r="D7" i="17"/>
  <c r="AF10" i="3"/>
  <c r="H32" i="25"/>
  <c r="BH18" i="3"/>
  <c r="M67" i="13"/>
  <c r="CF18" i="3"/>
  <c r="F51" i="15"/>
  <c r="I17" i="20"/>
  <c r="AC18" i="3"/>
  <c r="BV59" i="3"/>
  <c r="BI61" i="3"/>
  <c r="D8" i="1"/>
  <c r="BF54" i="3"/>
  <c r="E61" i="29"/>
  <c r="AV61" i="3"/>
  <c r="BQ7" i="3"/>
  <c r="AP11" i="3"/>
  <c r="BZ63" i="3"/>
  <c r="AZ8" i="3"/>
  <c r="BB45" i="3"/>
  <c r="F58" i="19"/>
  <c r="I38" i="3"/>
  <c r="S52" i="14"/>
  <c r="N38" i="14"/>
  <c r="AH40" i="3"/>
  <c r="L61" i="4"/>
  <c r="E25" i="5"/>
  <c r="AI9" i="3"/>
  <c r="F8" i="4"/>
  <c r="BZ8" i="3"/>
  <c r="R29" i="4"/>
  <c r="BN18" i="3"/>
  <c r="E56" i="7"/>
  <c r="AS48" i="3"/>
  <c r="D70" i="7"/>
  <c r="J11" i="3"/>
  <c r="G51" i="3"/>
  <c r="D30" i="18"/>
  <c r="D62" i="24"/>
  <c r="BC45" i="3"/>
  <c r="S9" i="4"/>
  <c r="L37" i="22"/>
  <c r="AN59" i="3"/>
  <c r="K35" i="14"/>
  <c r="E28" i="29"/>
  <c r="CD64" i="3"/>
  <c r="J41" i="13"/>
  <c r="U39" i="14"/>
  <c r="BG24" i="3"/>
  <c r="L19" i="6"/>
  <c r="AS21" i="3"/>
  <c r="I39" i="6"/>
  <c r="AA32" i="3"/>
  <c r="L28" i="14"/>
  <c r="F12" i="4"/>
  <c r="I52" i="20"/>
  <c r="BE25" i="3"/>
  <c r="R11" i="3"/>
  <c r="AP63" i="3"/>
  <c r="BK7" i="3"/>
  <c r="R45" i="3"/>
  <c r="N49" i="19"/>
  <c r="BR37" i="3"/>
  <c r="D49" i="14"/>
  <c r="O34" i="14"/>
  <c r="BS39" i="3"/>
  <c r="F58" i="4"/>
  <c r="H14" i="5"/>
  <c r="F8" i="3"/>
  <c r="AU71" i="3"/>
  <c r="AD8" i="3"/>
  <c r="L26" i="4"/>
  <c r="O18" i="3"/>
  <c r="E15" i="7"/>
  <c r="AL47" i="3"/>
  <c r="E28" i="7"/>
  <c r="AB10" i="3"/>
  <c r="D22" i="19"/>
  <c r="I71" i="13"/>
  <c r="T20" i="14"/>
  <c r="E30" i="15"/>
  <c r="P42" i="4"/>
  <c r="BM47" i="3"/>
  <c r="F60" i="2"/>
  <c r="AA19" i="3"/>
  <c r="AB45" i="3"/>
  <c r="E38" i="5"/>
  <c r="AK13" i="3"/>
  <c r="BE24" i="3"/>
  <c r="AW56" i="3"/>
  <c r="F34" i="11"/>
  <c r="AX12" i="3"/>
  <c r="AA60" i="3"/>
  <c r="I37" i="19"/>
  <c r="CT23" i="3"/>
  <c r="BN29" i="3"/>
  <c r="E8" i="1"/>
  <c r="D33" i="5"/>
  <c r="CF45" i="3"/>
  <c r="CA13" i="3"/>
  <c r="AZ10" i="3"/>
  <c r="N68" i="3"/>
  <c r="Z67" i="3"/>
  <c r="D65" i="20"/>
  <c r="I62" i="13"/>
  <c r="C7" i="1"/>
  <c r="CS25" i="3"/>
  <c r="AW62" i="3"/>
  <c r="D55" i="14"/>
  <c r="H27" i="3"/>
  <c r="X72" i="3"/>
  <c r="D34" i="18"/>
  <c r="AF50" i="3"/>
  <c r="D44" i="24"/>
  <c r="D64" i="1"/>
  <c r="J29" i="3"/>
  <c r="I18" i="3"/>
  <c r="D30" i="11"/>
  <c r="D48" i="14"/>
  <c r="E11" i="12"/>
  <c r="F57" i="5"/>
  <c r="CR21" i="3"/>
  <c r="BZ41" i="3"/>
  <c r="E56" i="14"/>
  <c r="CI8" i="3"/>
  <c r="O72" i="3"/>
  <c r="G40" i="5"/>
  <c r="G48" i="13"/>
  <c r="AV8" i="3"/>
  <c r="L70" i="4"/>
  <c r="F17" i="3"/>
  <c r="AY22" i="3"/>
  <c r="CA62" i="3"/>
  <c r="L53" i="14"/>
  <c r="G75" i="1"/>
  <c r="I70" i="19"/>
  <c r="F34" i="28"/>
  <c r="I34" i="25"/>
  <c r="G46" i="5"/>
  <c r="S29" i="3"/>
  <c r="AK45" i="3"/>
  <c r="M70" i="3"/>
  <c r="S15" i="14"/>
  <c r="BD37" i="3"/>
  <c r="BI50" i="3"/>
  <c r="I35" i="4"/>
  <c r="K71" i="22"/>
  <c r="I27" i="3"/>
  <c r="AC68" i="3"/>
  <c r="AL72" i="3"/>
  <c r="G16" i="1"/>
  <c r="H22" i="3"/>
  <c r="AM22" i="3"/>
  <c r="AV50" i="3"/>
  <c r="AS43" i="3"/>
  <c r="R41" i="4"/>
  <c r="K54" i="19"/>
  <c r="I71" i="3"/>
  <c r="F36" i="11"/>
  <c r="F96" i="1"/>
  <c r="BS24" i="3"/>
  <c r="I42" i="14"/>
  <c r="M52" i="13"/>
  <c r="H15" i="4"/>
  <c r="I27" i="6"/>
  <c r="Q13" i="3"/>
  <c r="L7" i="4"/>
  <c r="CS7" i="3"/>
  <c r="G66" i="26"/>
  <c r="D57" i="23"/>
  <c r="H46" i="19"/>
  <c r="CI10" i="3"/>
  <c r="D31" i="12"/>
  <c r="AN14" i="3"/>
  <c r="E33" i="14"/>
  <c r="T60" i="14"/>
  <c r="T12" i="3"/>
  <c r="AT51" i="3"/>
  <c r="BC56" i="3"/>
  <c r="M49" i="19"/>
  <c r="AY49" i="3"/>
  <c r="G23" i="20"/>
  <c r="BW56" i="3"/>
  <c r="E35" i="2"/>
  <c r="J40" i="28"/>
  <c r="BH45" i="3"/>
  <c r="G106" i="1"/>
  <c r="K36" i="3"/>
  <c r="E19" i="16"/>
  <c r="T31" i="3"/>
  <c r="I9" i="28"/>
  <c r="E10" i="26"/>
  <c r="BU32" i="3"/>
  <c r="L20" i="4"/>
  <c r="E10" i="4"/>
  <c r="F43" i="2"/>
  <c r="BO66" i="3"/>
  <c r="C128" i="1"/>
  <c r="AI71" i="3"/>
  <c r="CD14" i="3"/>
  <c r="D53" i="5"/>
  <c r="X40" i="3"/>
  <c r="D29" i="5"/>
  <c r="H40" i="2"/>
  <c r="BB44" i="3"/>
  <c r="G13" i="5"/>
  <c r="L38" i="14"/>
  <c r="AS31" i="3"/>
  <c r="BT63" i="3"/>
  <c r="L34" i="19"/>
  <c r="S52" i="3"/>
  <c r="F16" i="22"/>
  <c r="D69" i="19"/>
  <c r="BI56" i="3"/>
  <c r="D35" i="9"/>
  <c r="F27" i="13"/>
  <c r="AB19" i="3"/>
  <c r="F68" i="4"/>
  <c r="BS16" i="3"/>
  <c r="G28" i="5"/>
  <c r="CB26" i="3"/>
  <c r="F48" i="13"/>
  <c r="CK65" i="3"/>
  <c r="M49" i="14"/>
  <c r="CK19" i="3"/>
  <c r="M34" i="28"/>
  <c r="X45" i="3"/>
  <c r="G103" i="1"/>
  <c r="AZ35" i="3"/>
  <c r="D69" i="15"/>
  <c r="BM30" i="3"/>
  <c r="H55" i="25"/>
  <c r="I50" i="25"/>
  <c r="M32" i="3"/>
  <c r="G17" i="4"/>
  <c r="AS72" i="3"/>
  <c r="D34" i="2"/>
  <c r="G66" i="3"/>
  <c r="D121" i="1"/>
  <c r="BT70" i="3"/>
  <c r="AI14" i="3"/>
  <c r="E43" i="5"/>
  <c r="S39" i="3"/>
  <c r="H8" i="5"/>
  <c r="D29" i="2"/>
  <c r="E29" i="4"/>
  <c r="G59" i="6"/>
  <c r="D61" i="9"/>
  <c r="P21" i="14"/>
  <c r="H61" i="3"/>
  <c r="BH34" i="3"/>
  <c r="C51" i="1"/>
  <c r="BH11" i="3"/>
  <c r="BG38" i="3"/>
  <c r="J43" i="4"/>
  <c r="D60" i="2"/>
  <c r="CN17" i="3"/>
  <c r="CF48" i="3"/>
  <c r="D59" i="5"/>
  <c r="BE7" i="3"/>
  <c r="BZ53" i="3"/>
  <c r="L41" i="14"/>
  <c r="BE18" i="3"/>
  <c r="CA17" i="3"/>
  <c r="H39" i="14"/>
  <c r="BJ67" i="3"/>
  <c r="BV32" i="3"/>
  <c r="D35" i="2"/>
  <c r="L57" i="14"/>
  <c r="J66" i="19"/>
  <c r="Q11" i="3"/>
  <c r="E28" i="3"/>
  <c r="D59" i="9"/>
  <c r="K69" i="14"/>
  <c r="AQ19" i="3"/>
  <c r="BU51" i="3"/>
  <c r="E44" i="3"/>
  <c r="H18" i="19"/>
  <c r="AU12" i="3"/>
  <c r="BK9" i="3"/>
  <c r="AL46" i="3"/>
  <c r="AH39" i="3"/>
  <c r="AR63" i="3"/>
  <c r="K28" i="13"/>
  <c r="M9" i="6"/>
  <c r="CN32" i="3"/>
  <c r="D42" i="19"/>
  <c r="CO9" i="3"/>
  <c r="F17" i="28"/>
  <c r="D63" i="10"/>
  <c r="BL68" i="3"/>
  <c r="F19" i="5"/>
  <c r="AG9" i="3"/>
  <c r="BF66" i="3"/>
  <c r="C88" i="1"/>
  <c r="G11" i="20"/>
  <c r="O56" i="14"/>
  <c r="N66" i="14"/>
  <c r="F25" i="2"/>
  <c r="G66" i="6"/>
  <c r="BZ9" i="3"/>
  <c r="M20" i="28"/>
  <c r="I47" i="13"/>
  <c r="H64" i="2"/>
  <c r="CC43" i="3"/>
  <c r="CH49" i="3"/>
  <c r="J56" i="14"/>
  <c r="CD42" i="3"/>
  <c r="F65" i="14"/>
  <c r="AE52" i="3"/>
  <c r="E86" i="1"/>
  <c r="E71" i="16"/>
  <c r="AE26" i="3"/>
  <c r="G40" i="1"/>
  <c r="AS26" i="3"/>
  <c r="U45" i="14"/>
  <c r="AL24" i="3"/>
  <c r="F65" i="19"/>
  <c r="I50" i="19"/>
  <c r="CL24" i="3"/>
  <c r="AM67" i="3"/>
  <c r="BP67" i="3"/>
  <c r="D92" i="1"/>
  <c r="BL60" i="3"/>
  <c r="E66" i="1"/>
  <c r="CN65" i="3"/>
  <c r="CU10" i="3"/>
  <c r="P58" i="4"/>
  <c r="BK32" i="3"/>
  <c r="J11" i="4"/>
  <c r="D71" i="1"/>
  <c r="AK37" i="3"/>
  <c r="BY48" i="3"/>
  <c r="I26" i="6"/>
  <c r="CL18" i="3"/>
  <c r="AS54" i="3"/>
  <c r="J24" i="25"/>
  <c r="N45" i="3"/>
  <c r="D40" i="17"/>
  <c r="E13" i="16"/>
  <c r="BJ48" i="3"/>
  <c r="L22" i="6"/>
  <c r="D66" i="8"/>
  <c r="BO13" i="3"/>
  <c r="L35" i="4"/>
  <c r="AJ12" i="3"/>
  <c r="R53" i="4"/>
  <c r="BX22" i="3"/>
  <c r="D28" i="12"/>
  <c r="BL56" i="3"/>
  <c r="J15" i="13"/>
  <c r="AC15" i="3"/>
  <c r="E57" i="16"/>
  <c r="BY25" i="3"/>
  <c r="G36" i="1"/>
  <c r="J26" i="3"/>
  <c r="O43" i="14"/>
  <c r="F24" i="3"/>
  <c r="Q55" i="19"/>
  <c r="D38" i="19"/>
  <c r="AK24" i="3"/>
  <c r="BY66" i="3"/>
  <c r="BJ20" i="3"/>
  <c r="BN48" i="3"/>
  <c r="E15" i="5"/>
  <c r="M70" i="14"/>
  <c r="P33" i="14"/>
  <c r="BT25" i="3"/>
  <c r="AL20" i="3"/>
  <c r="BG59" i="3"/>
  <c r="D49" i="11"/>
  <c r="L53" i="3"/>
  <c r="CU19" i="3"/>
  <c r="K43" i="25"/>
  <c r="G47" i="2"/>
  <c r="Q58" i="19"/>
  <c r="I30" i="6"/>
  <c r="S50" i="3"/>
  <c r="O40" i="4"/>
  <c r="E43" i="2"/>
  <c r="CC61" i="3"/>
  <c r="D9" i="1"/>
  <c r="E13" i="13"/>
  <c r="D37" i="10"/>
  <c r="I10" i="14"/>
  <c r="F95" i="1"/>
  <c r="E23" i="5"/>
  <c r="F46" i="2"/>
  <c r="E23" i="20"/>
  <c r="D36" i="9"/>
  <c r="E87" i="1"/>
  <c r="CH35" i="3"/>
  <c r="P44" i="3"/>
  <c r="G7" i="14"/>
  <c r="AT37" i="3"/>
  <c r="U10" i="14"/>
  <c r="CF46" i="3"/>
  <c r="G55" i="29"/>
  <c r="E58" i="26"/>
  <c r="Q10" i="3"/>
  <c r="H26" i="25"/>
  <c r="AS18" i="3"/>
  <c r="J64" i="13"/>
  <c r="BQ18" i="3"/>
  <c r="G43" i="15"/>
  <c r="I71" i="19"/>
  <c r="G18" i="3"/>
  <c r="AO59" i="3"/>
  <c r="AF61" i="3"/>
  <c r="D69" i="29"/>
  <c r="AB54" i="3"/>
  <c r="I28" i="29"/>
  <c r="V61" i="3"/>
  <c r="E71" i="2"/>
  <c r="J19" i="4"/>
  <c r="BQ24" i="3"/>
  <c r="AZ67" i="3"/>
  <c r="N57" i="19"/>
  <c r="AF30" i="3"/>
  <c r="AD11" i="3"/>
  <c r="BF63" i="3"/>
  <c r="BY7" i="3"/>
  <c r="AL45" i="3"/>
  <c r="Q51" i="19"/>
  <c r="CH37" i="3"/>
  <c r="O50" i="14"/>
  <c r="P36" i="14"/>
  <c r="H40" i="3"/>
  <c r="R59" i="4"/>
  <c r="E20" i="5"/>
  <c r="I9" i="3"/>
  <c r="BU72" i="3"/>
  <c r="BD8" i="3"/>
  <c r="F28" i="4"/>
  <c r="AN18" i="3"/>
  <c r="D45" i="7"/>
  <c r="CH47" i="3"/>
  <c r="E49" i="7"/>
  <c r="BR10" i="3"/>
  <c r="E32" i="26"/>
  <c r="BT9" i="3"/>
  <c r="E13" i="25"/>
  <c r="Q18" i="3"/>
  <c r="F61" i="13"/>
  <c r="AO18" i="3"/>
  <c r="E29" i="15"/>
  <c r="L53" i="19"/>
  <c r="BA17" i="3"/>
  <c r="BZ58" i="3"/>
  <c r="BQ60" i="3"/>
  <c r="E62" i="27"/>
  <c r="BM53" i="3"/>
  <c r="E41" i="27"/>
  <c r="AZ60" i="3"/>
  <c r="E67" i="2"/>
  <c r="P10" i="4"/>
  <c r="BS23" i="3"/>
  <c r="AF66" i="3"/>
  <c r="CA49" i="3"/>
  <c r="BU17" i="3"/>
  <c r="BE50" i="3"/>
  <c r="F69" i="3"/>
  <c r="G10" i="14"/>
  <c r="BI35" i="3"/>
  <c r="I7" i="14"/>
  <c r="I46" i="13"/>
  <c r="D25" i="1"/>
  <c r="BO21" i="3"/>
  <c r="U7" i="14"/>
  <c r="D41" i="19"/>
  <c r="E21" i="2"/>
  <c r="P34" i="3"/>
  <c r="BB69" i="3"/>
  <c r="C45" i="1"/>
  <c r="BG40" i="3"/>
  <c r="E44" i="7"/>
  <c r="AS9" i="3"/>
  <c r="E34" i="1"/>
  <c r="L57" i="4"/>
  <c r="AF39" i="3"/>
  <c r="BC11" i="3"/>
  <c r="H19" i="4"/>
  <c r="H13" i="4"/>
  <c r="BS50" i="3"/>
  <c r="E72" i="1"/>
  <c r="F54" i="6"/>
  <c r="P70" i="3"/>
  <c r="CB7" i="3"/>
  <c r="G26" i="4"/>
  <c r="N61" i="3"/>
  <c r="Q60" i="19"/>
  <c r="G64" i="6"/>
  <c r="BP14" i="3"/>
  <c r="BK13" i="3"/>
  <c r="AE51" i="3"/>
  <c r="H58" i="5"/>
  <c r="J44" i="29"/>
  <c r="G108" i="1"/>
  <c r="G65" i="19"/>
  <c r="I58" i="22"/>
  <c r="E50" i="13"/>
  <c r="G65" i="4"/>
  <c r="AP44" i="3"/>
  <c r="I13" i="4"/>
  <c r="D73" i="1"/>
  <c r="BE52" i="3"/>
  <c r="I65" i="20"/>
  <c r="AW49" i="3"/>
  <c r="R34" i="4"/>
  <c r="D22" i="11"/>
  <c r="F53" i="1"/>
  <c r="M12" i="4"/>
  <c r="L47" i="22"/>
  <c r="D29" i="16"/>
  <c r="E36" i="5"/>
  <c r="D26" i="23"/>
  <c r="AE27" i="3"/>
  <c r="AU37" i="3"/>
  <c r="E7" i="13"/>
  <c r="AF32" i="3"/>
  <c r="G26" i="13"/>
  <c r="J42" i="3"/>
  <c r="G41" i="20"/>
  <c r="G71" i="19"/>
  <c r="D8" i="23"/>
  <c r="G44" i="19"/>
  <c r="BU10" i="3"/>
  <c r="D18" i="12"/>
  <c r="Y14" i="3"/>
  <c r="D31" i="14"/>
  <c r="J57" i="14"/>
  <c r="CK11" i="3"/>
  <c r="T51" i="3"/>
  <c r="CK55" i="3"/>
  <c r="G34" i="19"/>
  <c r="CG48" i="3"/>
  <c r="J32" i="19"/>
  <c r="AO56" i="3"/>
  <c r="F33" i="2"/>
  <c r="G45" i="19"/>
  <c r="N19" i="3"/>
  <c r="CE59" i="3"/>
  <c r="H42" i="14"/>
  <c r="BO23" i="3"/>
  <c r="L36" i="28"/>
  <c r="AN45" i="3"/>
  <c r="G104" i="1"/>
  <c r="BT35" i="3"/>
  <c r="D12" i="16"/>
  <c r="CC30" i="3"/>
  <c r="G68" i="25"/>
  <c r="H63" i="25"/>
  <c r="AQ32" i="3"/>
  <c r="O18" i="4"/>
  <c r="BV72" i="3"/>
  <c r="D36" i="2"/>
  <c r="AO66" i="3"/>
  <c r="E126" i="1"/>
  <c r="E71" i="3"/>
  <c r="BE14" i="3"/>
  <c r="E48" i="5"/>
  <c r="BU39" i="3"/>
  <c r="E19" i="5"/>
  <c r="G37" i="2"/>
  <c r="F64" i="19"/>
  <c r="H59" i="22"/>
  <c r="D40" i="19"/>
  <c r="AR10" i="3"/>
  <c r="F64" i="11"/>
  <c r="BM13" i="3"/>
  <c r="H27" i="14"/>
  <c r="M50" i="14"/>
  <c r="AO11" i="3"/>
  <c r="AX50" i="3"/>
  <c r="AG54" i="3"/>
  <c r="D70" i="18"/>
  <c r="AC47" i="3"/>
  <c r="O19" i="19"/>
  <c r="O55" i="3"/>
  <c r="D26" i="2"/>
  <c r="F18" i="19"/>
  <c r="AL18" i="3"/>
  <c r="BS58" i="3"/>
  <c r="E44" i="14"/>
  <c r="K28" i="19"/>
  <c r="S40" i="3"/>
  <c r="AA56" i="3"/>
  <c r="N55" i="19"/>
  <c r="AA21" i="3"/>
  <c r="J45" i="6"/>
  <c r="D24" i="9"/>
  <c r="D42" i="18"/>
  <c r="BG15" i="3"/>
  <c r="D69" i="10"/>
  <c r="K11" i="14"/>
  <c r="C30" i="1"/>
  <c r="BC26" i="3"/>
  <c r="H63" i="3"/>
  <c r="I40" i="20"/>
  <c r="M34" i="3"/>
  <c r="P68" i="4"/>
  <c r="E10" i="2"/>
  <c r="F14" i="14"/>
  <c r="BK66" i="3"/>
  <c r="V26" i="3"/>
  <c r="C95" i="1"/>
  <c r="Z45" i="3"/>
  <c r="AV46" i="3"/>
  <c r="BJ19" i="3"/>
  <c r="N57" i="13"/>
  <c r="H19" i="25"/>
  <c r="BX23" i="3"/>
  <c r="P25" i="19"/>
  <c r="BC64" i="3"/>
  <c r="E49" i="2"/>
  <c r="BF10" i="3"/>
  <c r="AX47" i="3"/>
  <c r="H69" i="4"/>
  <c r="E16" i="19"/>
  <c r="G42" i="1"/>
  <c r="D53" i="16"/>
  <c r="G9" i="19"/>
  <c r="D64" i="9"/>
  <c r="R23" i="4"/>
  <c r="AV25" i="3"/>
  <c r="BK67" i="3"/>
  <c r="C8" i="1"/>
  <c r="Q47" i="3"/>
  <c r="AA16" i="3"/>
  <c r="CU21" i="3"/>
  <c r="CR60" i="3"/>
  <c r="E63" i="5"/>
  <c r="H63" i="29"/>
  <c r="AS66" i="3"/>
  <c r="D21" i="18"/>
  <c r="M40" i="14"/>
  <c r="H17" i="4"/>
  <c r="F10" i="15"/>
  <c r="G8" i="20"/>
  <c r="BV31" i="3"/>
  <c r="D60" i="7"/>
  <c r="BG26" i="3"/>
  <c r="D47" i="9"/>
  <c r="BK37" i="3"/>
  <c r="F68" i="15"/>
  <c r="G11" i="13"/>
  <c r="J55" i="14"/>
  <c r="O65" i="14"/>
  <c r="F24" i="2"/>
  <c r="G63" i="6"/>
  <c r="BL9" i="3"/>
  <c r="D9" i="28"/>
  <c r="L44" i="13"/>
  <c r="H62" i="2"/>
  <c r="AY43" i="3"/>
  <c r="BD49" i="3"/>
  <c r="M53" i="14"/>
  <c r="AZ42" i="3"/>
  <c r="R61" i="14"/>
  <c r="CT50" i="3"/>
  <c r="D81" i="1"/>
  <c r="Q37" i="14"/>
  <c r="BB14" i="3"/>
  <c r="AC53" i="3"/>
  <c r="J26" i="13"/>
  <c r="AD18" i="3"/>
  <c r="D62" i="16"/>
  <c r="L26" i="3"/>
  <c r="G37" i="1"/>
  <c r="Y26" i="3"/>
  <c r="P44" i="14"/>
  <c r="W24" i="3"/>
  <c r="F60" i="19"/>
  <c r="F46" i="19"/>
  <c r="BN24" i="3"/>
  <c r="F67" i="3"/>
  <c r="AL67" i="3"/>
  <c r="C87" i="1"/>
  <c r="AH60" i="3"/>
  <c r="D61" i="1"/>
  <c r="BN65" i="3"/>
  <c r="BY10" i="3"/>
  <c r="H57" i="4"/>
  <c r="N32" i="3"/>
  <c r="E8" i="4"/>
  <c r="C66" i="1"/>
  <c r="D61" i="12"/>
  <c r="D53" i="14"/>
  <c r="I63" i="14"/>
  <c r="F22" i="2"/>
  <c r="G57" i="6"/>
  <c r="U9" i="3"/>
  <c r="E70" i="26"/>
  <c r="K38" i="13"/>
  <c r="G49" i="2"/>
  <c r="BC42" i="3"/>
  <c r="CH48" i="3"/>
  <c r="D46" i="14"/>
  <c r="CL41" i="3"/>
  <c r="S51" i="14"/>
  <c r="AI50" i="3"/>
  <c r="E62" i="1"/>
  <c r="S12" i="14"/>
  <c r="BY13" i="3"/>
  <c r="U52" i="3"/>
  <c r="D20" i="12"/>
  <c r="D27" i="9"/>
  <c r="N22" i="3"/>
  <c r="AG42" i="3"/>
  <c r="F58" i="14"/>
  <c r="P9" i="3"/>
  <c r="J37" i="4"/>
  <c r="F50" i="5"/>
  <c r="G51" i="13"/>
  <c r="BU8" i="3"/>
  <c r="F31" i="5"/>
  <c r="D55" i="10"/>
  <c r="G31" i="15"/>
  <c r="AB20" i="3"/>
  <c r="AM55" i="3"/>
  <c r="J61" i="14"/>
  <c r="AW27" i="3"/>
  <c r="BT72" i="3"/>
  <c r="C55" i="1"/>
  <c r="H34" i="5"/>
  <c r="AZ53" i="3"/>
  <c r="Q16" i="3"/>
  <c r="G18" i="19"/>
  <c r="AN20" i="3"/>
  <c r="N18" i="3"/>
  <c r="C67" i="1"/>
  <c r="BC20" i="3"/>
  <c r="R61" i="4"/>
  <c r="I51" i="3"/>
  <c r="L31" i="6"/>
  <c r="D24" i="16"/>
  <c r="AK8" i="3"/>
  <c r="S13" i="14"/>
  <c r="AB48" i="3"/>
  <c r="C123" i="1"/>
  <c r="D85" i="1"/>
  <c r="AO35" i="3"/>
  <c r="E34" i="16"/>
  <c r="F34" i="13"/>
  <c r="S67" i="14"/>
  <c r="F48" i="14"/>
  <c r="R56" i="14"/>
  <c r="CI57" i="3"/>
  <c r="CU67" i="3"/>
  <c r="AM20" i="3"/>
  <c r="W62" i="3"/>
  <c r="R68" i="14"/>
  <c r="AN42" i="3"/>
  <c r="H38" i="4"/>
  <c r="J21" i="25"/>
  <c r="BN46" i="3"/>
  <c r="S13" i="4"/>
  <c r="H48" i="22"/>
  <c r="BX59" i="3"/>
  <c r="G39" i="14"/>
  <c r="G60" i="29"/>
  <c r="AZ65" i="3"/>
  <c r="L49" i="13"/>
  <c r="Q46" i="14"/>
  <c r="T25" i="3"/>
  <c r="G25" i="6"/>
  <c r="E22" i="3"/>
  <c r="L44" i="6"/>
  <c r="CH32" i="3"/>
  <c r="BB50" i="3"/>
  <c r="D28" i="4"/>
  <c r="D19" i="10"/>
  <c r="K9" i="14"/>
  <c r="F94" i="1"/>
  <c r="G20" i="5"/>
  <c r="E45" i="2"/>
  <c r="H12" i="20"/>
  <c r="D68" i="8"/>
  <c r="D82" i="1"/>
  <c r="BH35" i="3"/>
  <c r="AX43" i="3"/>
  <c r="M65" i="13"/>
  <c r="L37" i="3"/>
  <c r="S8" i="14"/>
  <c r="BB46" i="3"/>
  <c r="I40" i="28"/>
  <c r="D70" i="12"/>
  <c r="BA9" i="3"/>
  <c r="BX46" i="3"/>
  <c r="I60" i="6"/>
  <c r="BF12" i="3"/>
  <c r="F49" i="26"/>
  <c r="CH9" i="3"/>
  <c r="D20" i="25"/>
  <c r="AE18" i="3"/>
  <c r="L62" i="13"/>
  <c r="BC18" i="3"/>
  <c r="F36" i="15"/>
  <c r="D62" i="19"/>
  <c r="BZ17" i="3"/>
  <c r="K59" i="3"/>
  <c r="CU60" i="3"/>
  <c r="H36" i="29"/>
  <c r="CQ53" i="3"/>
  <c r="D21" i="28"/>
  <c r="CG60" i="3"/>
  <c r="G69" i="2"/>
  <c r="E16" i="4"/>
  <c r="R24" i="3"/>
  <c r="CO66" i="3"/>
  <c r="AD50" i="3"/>
  <c r="F25" i="4"/>
  <c r="D49" i="9"/>
  <c r="J7" i="14"/>
  <c r="F91" i="1"/>
  <c r="G14" i="5"/>
  <c r="H36" i="2"/>
  <c r="J64" i="19"/>
  <c r="D64" i="7"/>
  <c r="E75" i="1"/>
  <c r="CL34" i="3"/>
  <c r="BE41" i="3"/>
  <c r="I49" i="13"/>
  <c r="AT36" i="3"/>
  <c r="L64" i="13"/>
  <c r="BJ45" i="3"/>
  <c r="D26" i="27"/>
  <c r="D24" i="12"/>
  <c r="BY8" i="3"/>
  <c r="BL45" i="3"/>
  <c r="S34" i="3"/>
  <c r="BD68" i="3"/>
  <c r="R7" i="3"/>
  <c r="BJ33" i="3"/>
  <c r="D13" i="23"/>
  <c r="D70" i="1"/>
  <c r="AT64" i="3"/>
  <c r="O28" i="4"/>
  <c r="E33" i="11"/>
  <c r="E7" i="2"/>
  <c r="CR72" i="3"/>
  <c r="P62" i="4"/>
  <c r="N54" i="13"/>
  <c r="J14" i="3"/>
  <c r="CD48" i="3"/>
  <c r="K36" i="13"/>
  <c r="AQ21" i="3"/>
  <c r="J65" i="3"/>
  <c r="M53" i="19"/>
  <c r="BD65" i="3"/>
  <c r="AS40" i="3"/>
  <c r="H52" i="2"/>
  <c r="F22" i="13"/>
  <c r="D123" i="1"/>
  <c r="C129" i="1"/>
  <c r="K41" i="22"/>
  <c r="I40" i="13"/>
  <c r="CI18" i="3"/>
  <c r="AM42" i="3"/>
  <c r="CK59" i="3"/>
  <c r="W15" i="3"/>
  <c r="G17" i="28"/>
  <c r="G17" i="14"/>
  <c r="X28" i="3"/>
  <c r="G63" i="14"/>
  <c r="C32" i="1"/>
  <c r="BE31" i="3"/>
  <c r="R17" i="14"/>
  <c r="D40" i="4"/>
  <c r="L11" i="14"/>
  <c r="G69" i="6"/>
  <c r="J56" i="28"/>
  <c r="BG49" i="3"/>
  <c r="Q44" i="3"/>
  <c r="AQ14" i="3"/>
  <c r="AB55" i="3"/>
  <c r="F13" i="14"/>
  <c r="S33" i="3"/>
  <c r="D58" i="18"/>
  <c r="U41" i="14"/>
  <c r="BD32" i="3"/>
  <c r="K64" i="3"/>
  <c r="E38" i="19"/>
  <c r="BC52" i="3"/>
  <c r="K47" i="22"/>
  <c r="E33" i="20"/>
  <c r="BA57" i="3"/>
  <c r="D30" i="10"/>
  <c r="G35" i="13"/>
  <c r="H20" i="3"/>
  <c r="F14" i="5"/>
  <c r="CQ17" i="3"/>
  <c r="G64" i="5"/>
  <c r="I28" i="3"/>
  <c r="AZ15" i="3"/>
  <c r="AG49" i="3"/>
  <c r="T33" i="4"/>
  <c r="F16" i="11"/>
  <c r="F52" i="1"/>
  <c r="M10" i="4"/>
  <c r="E27" i="22"/>
  <c r="F72" i="15"/>
  <c r="E31" i="5"/>
  <c r="H56" i="22"/>
  <c r="CQ26" i="3"/>
  <c r="M37" i="3"/>
  <c r="E22" i="12"/>
  <c r="F31" i="3"/>
  <c r="M14" i="13"/>
  <c r="BY41" i="3"/>
  <c r="D19" i="20"/>
  <c r="F41" i="6"/>
  <c r="E29" i="2"/>
  <c r="BG39" i="3"/>
  <c r="F59" i="5"/>
  <c r="BI7" i="3"/>
  <c r="M68" i="19"/>
  <c r="D70" i="22"/>
  <c r="G42" i="19"/>
  <c r="BG10" i="3"/>
  <c r="D69" i="11"/>
  <c r="K14" i="3"/>
  <c r="F29" i="14"/>
  <c r="P53" i="14"/>
  <c r="BQ11" i="3"/>
  <c r="CE50" i="3"/>
  <c r="BC55" i="3"/>
  <c r="M27" i="19"/>
  <c r="BG48" i="3"/>
  <c r="O25" i="19"/>
  <c r="H56" i="3"/>
  <c r="F31" i="2"/>
  <c r="L30" i="19"/>
  <c r="BR18" i="3"/>
  <c r="AA59" i="3"/>
  <c r="AB15" i="3"/>
  <c r="BF48" i="3"/>
  <c r="T31" i="4"/>
  <c r="D57" i="10"/>
  <c r="F49" i="1"/>
  <c r="CQ72" i="3"/>
  <c r="D54" i="21"/>
  <c r="D57" i="15"/>
  <c r="H20" i="5"/>
  <c r="I15" i="22"/>
  <c r="AI26" i="3"/>
  <c r="AY36" i="3"/>
  <c r="E69" i="11"/>
  <c r="AQ30" i="3"/>
  <c r="E50" i="12"/>
  <c r="R41" i="3"/>
  <c r="E46" i="19"/>
  <c r="G31" i="6"/>
  <c r="E16" i="2"/>
  <c r="BF38" i="3"/>
  <c r="K31" i="22"/>
  <c r="Y39" i="3"/>
  <c r="F90" i="1"/>
  <c r="CL20" i="3"/>
  <c r="Q67" i="14"/>
  <c r="L22" i="19"/>
  <c r="G53" i="3"/>
  <c r="CK68" i="3"/>
  <c r="G19" i="6"/>
  <c r="F35" i="26"/>
  <c r="H62" i="3"/>
  <c r="BV70" i="3"/>
  <c r="D8" i="7"/>
  <c r="AO8" i="3"/>
  <c r="AF42" i="3"/>
  <c r="D44" i="8"/>
  <c r="BN16" i="3"/>
  <c r="BI58" i="3"/>
  <c r="D13" i="12"/>
  <c r="AK51" i="3"/>
  <c r="W26" i="3"/>
  <c r="F62" i="28"/>
  <c r="E50" i="4"/>
  <c r="AN35" i="3"/>
  <c r="G26" i="28"/>
  <c r="L41" i="6"/>
  <c r="G30" i="3"/>
  <c r="D36" i="12"/>
  <c r="BV33" i="3"/>
  <c r="BN43" i="3"/>
  <c r="I65" i="13"/>
  <c r="F30" i="29"/>
  <c r="F32" i="19"/>
  <c r="I7" i="19"/>
  <c r="F13" i="13"/>
  <c r="F32" i="14"/>
  <c r="BH16" i="3"/>
  <c r="L39" i="4"/>
  <c r="E51" i="14"/>
  <c r="AE64" i="3"/>
  <c r="G26" i="5"/>
  <c r="F13" i="20"/>
  <c r="AH41" i="3"/>
  <c r="V36" i="3"/>
  <c r="L10" i="3"/>
  <c r="O43" i="3"/>
  <c r="L28" i="13"/>
  <c r="AP28" i="3"/>
  <c r="G17" i="5"/>
  <c r="I32" i="6"/>
  <c r="BN19" i="3"/>
  <c r="CC54" i="3"/>
  <c r="K36" i="25"/>
  <c r="AX45" i="3"/>
  <c r="D64" i="18"/>
  <c r="E42" i="16"/>
  <c r="Y49" i="3"/>
  <c r="G28" i="6"/>
  <c r="D62" i="9"/>
  <c r="U14" i="3"/>
  <c r="G39" i="4"/>
  <c r="CI12" i="3"/>
  <c r="I57" i="4"/>
  <c r="AK23" i="3"/>
  <c r="T36" i="4"/>
  <c r="CF21" i="3"/>
  <c r="BX60" i="3"/>
  <c r="G60" i="5"/>
  <c r="J55" i="29"/>
  <c r="AC66" i="3"/>
  <c r="D52" i="17"/>
  <c r="O38" i="14"/>
  <c r="J15" i="4"/>
  <c r="R70" i="14"/>
  <c r="M67" i="19"/>
  <c r="G31" i="3"/>
  <c r="F71" i="6"/>
  <c r="AG26" i="3"/>
  <c r="D14" i="9"/>
  <c r="AG37" i="3"/>
  <c r="G28" i="15"/>
  <c r="L63" i="4"/>
  <c r="C61" i="1"/>
  <c r="BB32" i="3"/>
  <c r="F42" i="4"/>
  <c r="E94" i="1"/>
  <c r="N9" i="13"/>
  <c r="I54" i="14"/>
  <c r="J64" i="14"/>
  <c r="F23" i="2"/>
  <c r="G60" i="6"/>
  <c r="AJ9" i="3"/>
  <c r="D40" i="27"/>
  <c r="L41" i="13"/>
  <c r="G51" i="2"/>
  <c r="U43" i="3"/>
  <c r="W49" i="3"/>
  <c r="P49" i="14"/>
  <c r="S42" i="3"/>
  <c r="F55" i="14"/>
  <c r="BP50" i="3"/>
  <c r="C64" i="1"/>
  <c r="R30" i="14"/>
  <c r="M14" i="3"/>
  <c r="BZ52" i="3"/>
  <c r="CE67" i="3"/>
  <c r="AJ21" i="3"/>
  <c r="BM59" i="3"/>
  <c r="G54" i="5"/>
  <c r="H39" i="29"/>
  <c r="CL65" i="3"/>
  <c r="D19" i="16"/>
  <c r="P34" i="14"/>
  <c r="CC72" i="3"/>
  <c r="O63" i="14"/>
  <c r="H50" i="19"/>
  <c r="AZ29" i="3"/>
  <c r="I58" i="6"/>
  <c r="BS25" i="3"/>
  <c r="D14" i="8"/>
  <c r="BS36" i="3"/>
  <c r="O71" i="14"/>
  <c r="O56" i="4"/>
  <c r="D43" i="1"/>
  <c r="BA31" i="3"/>
  <c r="Q62" i="19"/>
  <c r="AT14" i="3"/>
  <c r="F22" i="1"/>
  <c r="R12" i="3"/>
  <c r="I55" i="29"/>
  <c r="E35" i="12"/>
  <c r="AB41" i="3"/>
  <c r="AX57" i="3"/>
  <c r="O48" i="4"/>
  <c r="D39" i="18"/>
  <c r="V51" i="3"/>
  <c r="G62" i="3"/>
  <c r="F9" i="6"/>
  <c r="C107" i="1"/>
  <c r="O35" i="3"/>
  <c r="I18" i="6"/>
  <c r="M12" i="3"/>
  <c r="CS51" i="3"/>
  <c r="F36" i="5"/>
  <c r="Z37" i="3"/>
  <c r="AP15" i="3"/>
  <c r="G57" i="13"/>
  <c r="AD64" i="3"/>
  <c r="CC13" i="3"/>
  <c r="BM21" i="3"/>
  <c r="U29" i="14"/>
  <c r="H19" i="29"/>
  <c r="I41" i="13"/>
  <c r="F30" i="6"/>
  <c r="K54" i="13"/>
  <c r="BC13" i="3"/>
  <c r="CI71" i="3"/>
  <c r="I53" i="6"/>
  <c r="T55" i="3"/>
  <c r="BS52" i="3"/>
  <c r="I44" i="28"/>
  <c r="AM33" i="3"/>
  <c r="U49" i="14"/>
  <c r="E47" i="2"/>
  <c r="BT37" i="3"/>
  <c r="F47" i="6"/>
  <c r="BM23" i="3"/>
  <c r="P49" i="3"/>
  <c r="Q64" i="3"/>
  <c r="BN8" i="3"/>
  <c r="BV45" i="3"/>
  <c r="O60" i="19"/>
  <c r="Y38" i="3"/>
  <c r="T54" i="14"/>
  <c r="L40" i="14"/>
  <c r="BP40" i="3"/>
  <c r="I63" i="4"/>
  <c r="E30" i="5"/>
  <c r="CE9" i="3"/>
  <c r="L11" i="4"/>
  <c r="G9" i="3"/>
  <c r="L31" i="4"/>
  <c r="Q19" i="3"/>
  <c r="D44" i="18"/>
  <c r="E15" i="25"/>
  <c r="AX46" i="3"/>
  <c r="S11" i="4"/>
  <c r="G43" i="22"/>
  <c r="BH59" i="3"/>
  <c r="M37" i="14"/>
  <c r="E44" i="29"/>
  <c r="S65" i="3"/>
  <c r="F44" i="13"/>
  <c r="N43" i="14"/>
  <c r="CI24" i="3"/>
  <c r="I22" i="6"/>
  <c r="BW21" i="3"/>
  <c r="F42" i="6"/>
  <c r="BA32" i="3"/>
  <c r="R31" i="14"/>
  <c r="L15" i="4"/>
  <c r="E42" i="21"/>
  <c r="I26" i="3"/>
  <c r="BX71" i="3"/>
  <c r="AP50" i="3"/>
  <c r="F27" i="4"/>
  <c r="D66" i="9"/>
  <c r="H8" i="14"/>
  <c r="F92" i="1"/>
  <c r="E17" i="5"/>
  <c r="D44" i="2"/>
  <c r="I69" i="19"/>
  <c r="D36" i="8"/>
  <c r="C77" i="1"/>
  <c r="Z35" i="3"/>
  <c r="T43" i="3"/>
  <c r="J62" i="13"/>
  <c r="BX36" i="3"/>
  <c r="F71" i="13"/>
  <c r="X46" i="3"/>
  <c r="M16" i="28"/>
  <c r="E48" i="12"/>
  <c r="S9" i="3"/>
  <c r="W46" i="3"/>
  <c r="D71" i="17"/>
  <c r="E42" i="24"/>
  <c r="AM45" i="3"/>
  <c r="S7" i="4"/>
  <c r="E33" i="22"/>
  <c r="X59" i="3"/>
  <c r="L31" i="14"/>
  <c r="L67" i="28"/>
  <c r="BD64" i="3"/>
  <c r="J38" i="13"/>
  <c r="K36" i="14"/>
  <c r="AI24" i="3"/>
  <c r="F17" i="6"/>
  <c r="U21" i="3"/>
  <c r="G37" i="6"/>
  <c r="AA31" i="3"/>
  <c r="O24" i="14"/>
  <c r="O8" i="4"/>
  <c r="D8" i="20"/>
  <c r="I25" i="3"/>
  <c r="P55" i="14"/>
  <c r="G14" i="2"/>
  <c r="E31" i="20"/>
  <c r="G35" i="2"/>
  <c r="D30" i="26"/>
  <c r="F61" i="5"/>
  <c r="BN32" i="3"/>
  <c r="AK46" i="3"/>
  <c r="I9" i="4"/>
  <c r="T21" i="14"/>
  <c r="BH38" i="3"/>
  <c r="BN51" i="3"/>
  <c r="L45" i="4"/>
  <c r="J35" i="29"/>
  <c r="J28" i="3"/>
  <c r="I55" i="4"/>
  <c r="BA7" i="3"/>
  <c r="AY45" i="3"/>
  <c r="V72" i="3"/>
  <c r="AM24" i="3"/>
  <c r="D41" i="2"/>
  <c r="F32" i="5"/>
  <c r="K50" i="3"/>
  <c r="F26" i="5"/>
  <c r="BV61" i="3"/>
  <c r="AT35" i="3"/>
  <c r="AX34" i="3"/>
  <c r="W22" i="3"/>
  <c r="BC17" i="3"/>
  <c r="AM48" i="3"/>
  <c r="E49" i="5"/>
  <c r="D122" i="1"/>
  <c r="BH46" i="3"/>
  <c r="L8" i="13"/>
  <c r="BL8" i="3"/>
  <c r="F72" i="13"/>
  <c r="AG39" i="3"/>
  <c r="BP44" i="3"/>
  <c r="E92" i="1"/>
  <c r="BF61" i="3"/>
  <c r="AH17" i="3"/>
  <c r="BJ36" i="3"/>
  <c r="AR26" i="3"/>
  <c r="CG44" i="3"/>
  <c r="BC68" i="3"/>
  <c r="M54" i="4"/>
  <c r="I11" i="19"/>
  <c r="BZ44" i="3"/>
  <c r="H50" i="25"/>
  <c r="D25" i="16"/>
  <c r="C116" i="1"/>
  <c r="AI29" i="3"/>
  <c r="D18" i="20"/>
  <c r="J27" i="19"/>
  <c r="CQ19" i="3"/>
  <c r="AX48" i="3"/>
  <c r="W30" i="3"/>
  <c r="AW59" i="3"/>
  <c r="F71" i="2"/>
  <c r="AQ28" i="3"/>
  <c r="K45" i="22"/>
  <c r="D34" i="1"/>
  <c r="BB63" i="3"/>
  <c r="F20" i="4"/>
  <c r="D69" i="7"/>
  <c r="C124" i="1"/>
  <c r="BW70" i="3"/>
  <c r="E56" i="4"/>
  <c r="E43" i="13"/>
  <c r="AH13" i="3"/>
  <c r="BV47" i="3"/>
  <c r="E122" i="1"/>
  <c r="J68" i="19"/>
  <c r="D49" i="10"/>
  <c r="G27" i="14"/>
  <c r="E67" i="12"/>
  <c r="F55" i="5"/>
  <c r="D9" i="11"/>
  <c r="W7" i="3"/>
  <c r="BT57" i="3"/>
  <c r="J47" i="3"/>
  <c r="AU36" i="3"/>
  <c r="BN45" i="3"/>
  <c r="D58" i="20"/>
  <c r="AX25" i="3"/>
  <c r="I38" i="13"/>
  <c r="D104" i="1"/>
  <c r="BM32" i="3"/>
  <c r="L8" i="6"/>
  <c r="AP19" i="3"/>
  <c r="BB11" i="3"/>
  <c r="BX45" i="3"/>
  <c r="G107" i="1"/>
  <c r="AA36" i="3"/>
  <c r="D37" i="16"/>
  <c r="AN31" i="3"/>
  <c r="L44" i="28"/>
  <c r="D70" i="27"/>
  <c r="E33" i="3"/>
  <c r="F22" i="4"/>
  <c r="J13" i="4"/>
  <c r="F45" i="2"/>
  <c r="AG67" i="3"/>
  <c r="D30" i="2"/>
  <c r="BI72" i="3"/>
  <c r="K15" i="3"/>
  <c r="G15" i="5"/>
  <c r="Q39" i="14"/>
  <c r="AN32" i="3"/>
  <c r="CN63" i="3"/>
  <c r="J36" i="19"/>
  <c r="AI52" i="3"/>
  <c r="G37" i="22"/>
  <c r="H11" i="20"/>
  <c r="X57" i="3"/>
  <c r="D63" i="9"/>
  <c r="N29" i="13"/>
  <c r="BB19" i="3"/>
  <c r="R69" i="4"/>
  <c r="CO16" i="3"/>
  <c r="F38" i="5"/>
  <c r="M27" i="3"/>
  <c r="F51" i="13"/>
  <c r="AT66" i="3"/>
  <c r="S55" i="14"/>
  <c r="AC20" i="3"/>
  <c r="BS64" i="3"/>
  <c r="AN15" i="3"/>
  <c r="M49" i="3"/>
  <c r="R32" i="4"/>
  <c r="E12" i="11"/>
  <c r="F51" i="1"/>
  <c r="M8" i="4"/>
  <c r="H17" i="22"/>
  <c r="E65" i="15"/>
  <c r="E26" i="5"/>
  <c r="K35" i="22"/>
  <c r="BQ26" i="3"/>
  <c r="CC36" i="3"/>
  <c r="D10" i="12"/>
  <c r="BY30" i="3"/>
  <c r="E62" i="12"/>
  <c r="AR41" i="3"/>
  <c r="I72" i="19"/>
  <c r="F36" i="6"/>
  <c r="D24" i="2"/>
  <c r="R39" i="3"/>
  <c r="G11" i="5"/>
  <c r="F36" i="14"/>
  <c r="AC31" i="3"/>
  <c r="BD63" i="3"/>
  <c r="G33" i="19"/>
  <c r="CR51" i="3"/>
  <c r="D35" i="21"/>
  <c r="I64" i="19"/>
  <c r="AB56" i="3"/>
  <c r="D67" i="8"/>
  <c r="J24" i="13"/>
  <c r="CS17" i="3"/>
  <c r="I61" i="4"/>
  <c r="AS16" i="3"/>
  <c r="F17" i="5"/>
  <c r="AX26" i="3"/>
  <c r="E45" i="13"/>
  <c r="AC64" i="3"/>
  <c r="R42" i="14"/>
  <c r="AS19" i="3"/>
  <c r="D24" i="4"/>
  <c r="D41" i="29"/>
  <c r="J21" i="22"/>
  <c r="F36" i="19"/>
  <c r="K20" i="14"/>
  <c r="R35" i="4"/>
  <c r="BX21" i="3"/>
  <c r="X35" i="3"/>
  <c r="BV62" i="3"/>
  <c r="J25" i="13"/>
  <c r="BR27" i="3"/>
  <c r="CN42" i="3"/>
  <c r="AA71" i="3"/>
  <c r="E56" i="15"/>
  <c r="AL22" i="3"/>
  <c r="F14" i="4"/>
  <c r="E119" i="1"/>
  <c r="AK38" i="3"/>
  <c r="CR57" i="3"/>
  <c r="CO13" i="3"/>
  <c r="D56" i="26"/>
  <c r="CT72" i="3"/>
  <c r="CS35" i="3"/>
  <c r="BI59" i="3"/>
  <c r="AW35" i="3"/>
  <c r="AV13" i="3"/>
  <c r="E58" i="11"/>
  <c r="P56" i="3"/>
  <c r="CF63" i="3"/>
  <c r="AC70" i="3"/>
  <c r="P16" i="4"/>
  <c r="CO67" i="3"/>
  <c r="F60" i="6"/>
  <c r="G44" i="2"/>
  <c r="J50" i="3"/>
  <c r="BZ27" i="3"/>
  <c r="CC26" i="3"/>
  <c r="AS38" i="3"/>
  <c r="H45" i="20"/>
  <c r="F66" i="2"/>
  <c r="D29" i="10"/>
  <c r="N59" i="14"/>
  <c r="AJ22" i="3"/>
  <c r="G59" i="4"/>
  <c r="AG15" i="3"/>
  <c r="I50" i="28"/>
  <c r="AU26" i="3"/>
  <c r="G41" i="1"/>
  <c r="BI26" i="3"/>
  <c r="T46" i="14"/>
  <c r="BB24" i="3"/>
  <c r="L69" i="19"/>
  <c r="L54" i="19"/>
  <c r="W25" i="3"/>
  <c r="BQ67" i="3"/>
  <c r="AD68" i="3"/>
  <c r="C99" i="1"/>
  <c r="BH61" i="3"/>
  <c r="C68" i="1"/>
  <c r="AB66" i="3"/>
  <c r="AA11" i="3"/>
  <c r="CK48" i="3"/>
  <c r="I29" i="6"/>
  <c r="AY19" i="3"/>
  <c r="BM54" i="3"/>
  <c r="F31" i="25"/>
  <c r="AD45" i="3"/>
  <c r="D20" i="18"/>
  <c r="E27" i="16"/>
  <c r="CR48" i="3"/>
  <c r="I25" i="6"/>
  <c r="D25" i="9"/>
  <c r="CN13" i="3"/>
  <c r="I37" i="4"/>
  <c r="BJ12" i="3"/>
  <c r="L55" i="4"/>
  <c r="J23" i="3"/>
  <c r="D39" i="12"/>
  <c r="O57" i="3"/>
  <c r="F21" i="13"/>
  <c r="BI15" i="3"/>
  <c r="Y58" i="3"/>
  <c r="AH68" i="3"/>
  <c r="BN21" i="3"/>
  <c r="CG59" i="3"/>
  <c r="E57" i="5"/>
  <c r="H47" i="29"/>
  <c r="I66" i="3"/>
  <c r="D34" i="16"/>
  <c r="Q36" i="14"/>
  <c r="E12" i="4"/>
  <c r="F67" i="14"/>
  <c r="L58" i="19"/>
  <c r="BZ30" i="3"/>
  <c r="L68" i="6"/>
  <c r="CT25" i="3"/>
  <c r="D50" i="8"/>
  <c r="CS36" i="3"/>
  <c r="G16" i="15"/>
  <c r="F60" i="4"/>
  <c r="E48" i="1"/>
  <c r="CT31" i="3"/>
  <c r="BM48" i="3"/>
  <c r="I23" i="6"/>
  <c r="BX18" i="3"/>
  <c r="AC54" i="3"/>
  <c r="J17" i="25"/>
  <c r="BW44" i="3"/>
  <c r="D61" i="16"/>
  <c r="G64" i="15"/>
  <c r="AG48" i="3"/>
  <c r="F20" i="6"/>
  <c r="D28" i="8"/>
  <c r="AM13" i="3"/>
  <c r="R33" i="4"/>
  <c r="N12" i="3"/>
  <c r="F52" i="4"/>
  <c r="AZ22" i="3"/>
  <c r="D17" i="12"/>
  <c r="F56" i="3"/>
  <c r="D65" i="12"/>
  <c r="CG14" i="3"/>
  <c r="AB34" i="3"/>
  <c r="D67" i="17"/>
  <c r="G11" i="19"/>
  <c r="G22" i="28"/>
  <c r="E52" i="7"/>
  <c r="Y63" i="3"/>
  <c r="AP12" i="3"/>
  <c r="BC28" i="3"/>
  <c r="S54" i="3"/>
  <c r="D13" i="9"/>
  <c r="AD20" i="3"/>
  <c r="R34" i="3"/>
  <c r="BN63" i="3"/>
  <c r="M54" i="13"/>
  <c r="J17" i="3"/>
  <c r="CB66" i="3"/>
  <c r="C37" i="1"/>
  <c r="BP30" i="3"/>
  <c r="CK44" i="3"/>
  <c r="F47" i="2"/>
  <c r="G71" i="13"/>
  <c r="CQ59" i="3"/>
  <c r="AJ23" i="3"/>
  <c r="Z31" i="3"/>
  <c r="CT11" i="3"/>
  <c r="U30" i="14"/>
  <c r="AN34" i="3"/>
  <c r="F57" i="2"/>
  <c r="D16" i="2"/>
  <c r="BH33" i="3"/>
  <c r="E69" i="3"/>
  <c r="H66" i="3"/>
  <c r="G8" i="5"/>
  <c r="E127" i="1"/>
  <c r="E54" i="4"/>
  <c r="P24" i="3"/>
  <c r="D89" i="1"/>
  <c r="P12" i="3"/>
  <c r="J40" i="3"/>
  <c r="BF64" i="3"/>
  <c r="J71" i="3"/>
  <c r="F26" i="14"/>
  <c r="F11" i="5"/>
  <c r="H10" i="14"/>
  <c r="D36" i="1"/>
  <c r="Q18" i="14"/>
  <c r="V59" i="3"/>
  <c r="F20" i="19"/>
  <c r="AK50" i="3"/>
  <c r="AC30" i="3"/>
  <c r="J38" i="25"/>
  <c r="I15" i="4"/>
  <c r="E32" i="2"/>
  <c r="E18" i="1"/>
  <c r="D129" i="1"/>
  <c r="AX49" i="3"/>
  <c r="AD51" i="3"/>
  <c r="G22" i="6"/>
  <c r="D16" i="22"/>
  <c r="D25" i="29"/>
  <c r="N18" i="14"/>
  <c r="J8" i="19"/>
  <c r="AO20" i="3"/>
  <c r="AO52" i="3"/>
  <c r="BB34" i="3"/>
  <c r="BJ44" i="3"/>
  <c r="H62" i="19"/>
  <c r="G49" i="13"/>
  <c r="L65" i="6"/>
  <c r="S68" i="14"/>
  <c r="BV11" i="3"/>
  <c r="W63" i="3"/>
  <c r="G7" i="25"/>
  <c r="E9" i="21"/>
  <c r="O68" i="14"/>
  <c r="J12" i="14"/>
  <c r="CE71" i="3"/>
  <c r="BK20" i="3"/>
  <c r="X34" i="3"/>
  <c r="V60" i="3"/>
  <c r="L14" i="13"/>
  <c r="N26" i="3"/>
  <c r="AI41" i="3"/>
  <c r="BL69" i="3"/>
  <c r="Q55" i="14"/>
  <c r="G21" i="3"/>
  <c r="CD72" i="3"/>
  <c r="E96" i="1"/>
  <c r="BU36" i="3"/>
  <c r="BW54" i="3"/>
  <c r="BO11" i="3"/>
  <c r="F28" i="20"/>
  <c r="BY69" i="3"/>
  <c r="BL32" i="3"/>
  <c r="K53" i="3"/>
  <c r="CR28" i="3"/>
  <c r="AM7" i="3"/>
  <c r="G13" i="6"/>
  <c r="H44" i="5"/>
  <c r="BB52" i="3"/>
  <c r="CK16" i="3"/>
  <c r="R39" i="4"/>
  <c r="CR29" i="3"/>
  <c r="BS53" i="3"/>
  <c r="H66" i="2"/>
  <c r="CF27" i="3"/>
  <c r="Q59" i="19"/>
  <c r="E15" i="1"/>
  <c r="BU59" i="3"/>
  <c r="O16" i="4"/>
  <c r="L67" i="6"/>
  <c r="E98" i="1"/>
  <c r="BV69" i="3"/>
  <c r="P38" i="4"/>
  <c r="M20" i="13"/>
  <c r="CD11" i="3"/>
  <c r="BJ46" i="3"/>
  <c r="M8" i="13"/>
  <c r="BW19" i="3"/>
  <c r="CQ62" i="3"/>
  <c r="R53" i="14"/>
  <c r="W61" i="3"/>
  <c r="I36" i="3"/>
  <c r="D95" i="1"/>
  <c r="D53" i="7"/>
  <c r="C10" i="1"/>
  <c r="D26" i="1"/>
  <c r="Q31" i="14"/>
  <c r="BI71" i="3"/>
  <c r="D37" i="8"/>
  <c r="G35" i="4"/>
  <c r="BX34" i="3"/>
  <c r="G25" i="4"/>
  <c r="Y20" i="3"/>
  <c r="R10" i="14"/>
  <c r="M20" i="3"/>
  <c r="BU57" i="3"/>
  <c r="AK59" i="3"/>
  <c r="BZ71" i="3"/>
  <c r="F27" i="5"/>
  <c r="BU14" i="3"/>
  <c r="AU40" i="3"/>
  <c r="O28" i="19"/>
  <c r="D10" i="1"/>
  <c r="AM59" i="3"/>
  <c r="S63" i="3"/>
  <c r="K21" i="22"/>
  <c r="J35" i="4"/>
  <c r="AS11" i="3"/>
  <c r="F47" i="5"/>
  <c r="E101" i="1"/>
  <c r="CF33" i="3"/>
  <c r="BC19" i="3"/>
  <c r="AO71" i="3"/>
  <c r="H24" i="5"/>
  <c r="AH37" i="3"/>
  <c r="E20" i="2"/>
  <c r="F56" i="4"/>
  <c r="H59" i="2"/>
  <c r="J24" i="6"/>
  <c r="BZ16" i="3"/>
  <c r="F68" i="14"/>
  <c r="E68" i="5"/>
  <c r="CA31" i="3"/>
  <c r="H10" i="3"/>
  <c r="H45" i="19"/>
  <c r="D52" i="22"/>
  <c r="AO10" i="3"/>
  <c r="AJ14" i="3"/>
  <c r="D13" i="19"/>
  <c r="Z44" i="3"/>
  <c r="BS27" i="3"/>
  <c r="G39" i="15"/>
  <c r="CB61" i="3"/>
  <c r="G66" i="1"/>
  <c r="G72" i="20"/>
  <c r="L44" i="4"/>
  <c r="BH40" i="3"/>
  <c r="M57" i="13"/>
  <c r="CG47" i="3"/>
  <c r="Q40" i="19"/>
  <c r="O34" i="4"/>
  <c r="BJ59" i="3"/>
  <c r="G70" i="15"/>
  <c r="E54" i="5"/>
  <c r="AR54" i="3"/>
  <c r="J15" i="3"/>
  <c r="R19" i="4"/>
  <c r="T22" i="3"/>
  <c r="CF23" i="3"/>
  <c r="AM34" i="3"/>
  <c r="D15" i="8"/>
  <c r="CS63" i="3"/>
  <c r="X25" i="3"/>
  <c r="BX24" i="3"/>
  <c r="E16" i="3"/>
  <c r="H12" i="14"/>
  <c r="E73" i="1"/>
  <c r="H14" i="19"/>
  <c r="O47" i="3"/>
  <c r="CB63" i="3"/>
  <c r="CE11" i="3"/>
  <c r="M49" i="28"/>
  <c r="Q7" i="3"/>
  <c r="BB33" i="3"/>
  <c r="E58" i="3"/>
  <c r="CN56" i="3"/>
  <c r="F68" i="6"/>
  <c r="CS71" i="3"/>
  <c r="O68" i="4"/>
  <c r="F21" i="6"/>
  <c r="CH23" i="3"/>
  <c r="BF52" i="3"/>
  <c r="E15" i="4"/>
  <c r="AJ35" i="3"/>
  <c r="BW20" i="3"/>
  <c r="G60" i="25"/>
  <c r="CN62" i="3"/>
  <c r="D44" i="1"/>
  <c r="D53" i="17"/>
  <c r="D12" i="25"/>
  <c r="G38" i="3"/>
  <c r="AO15" i="3"/>
  <c r="AW10" i="3"/>
  <c r="P58" i="19"/>
  <c r="D19" i="17"/>
  <c r="D30" i="8"/>
  <c r="K72" i="13"/>
  <c r="BJ8" i="3"/>
  <c r="BM40" i="3"/>
  <c r="AO25" i="3"/>
  <c r="AK36" i="3"/>
  <c r="G63" i="13"/>
  <c r="D55" i="8"/>
  <c r="F49" i="5"/>
  <c r="K37" i="13"/>
  <c r="D71" i="2"/>
  <c r="Z12" i="3"/>
  <c r="D63" i="16"/>
  <c r="O69" i="14"/>
  <c r="K69" i="25"/>
  <c r="J30" i="6"/>
  <c r="AV58" i="3"/>
  <c r="CG10" i="3"/>
  <c r="Q25" i="3"/>
  <c r="W53" i="3"/>
  <c r="J72" i="6"/>
  <c r="CO17" i="3"/>
  <c r="CO30" i="3"/>
  <c r="CU61" i="3"/>
  <c r="N31" i="13"/>
  <c r="CS15" i="3"/>
  <c r="T65" i="3"/>
  <c r="J19" i="29"/>
  <c r="K29" i="3"/>
  <c r="BM41" i="3"/>
  <c r="D20" i="2"/>
  <c r="F12" i="13"/>
  <c r="BN56" i="3"/>
  <c r="BY20" i="3"/>
  <c r="CF24" i="3"/>
  <c r="F55" i="2"/>
  <c r="H48" i="25"/>
  <c r="CG15" i="3"/>
  <c r="K48" i="14"/>
  <c r="D10" i="2"/>
  <c r="I51" i="14"/>
  <c r="D55" i="2"/>
  <c r="G58" i="20"/>
  <c r="I31" i="3"/>
  <c r="F67" i="1"/>
  <c r="BJ16" i="3"/>
  <c r="R59" i="14"/>
  <c r="M26" i="14"/>
  <c r="AS51" i="3"/>
  <c r="AW63" i="3"/>
  <c r="F12" i="5"/>
  <c r="D42" i="22"/>
  <c r="AJ59" i="3"/>
  <c r="BA68" i="3"/>
  <c r="F50" i="6"/>
  <c r="H51" i="2"/>
  <c r="L40" i="3"/>
  <c r="L59" i="6"/>
  <c r="Q15" i="3"/>
  <c r="AN56" i="3"/>
  <c r="E64" i="7"/>
  <c r="L47" i="3"/>
  <c r="BG22" i="3"/>
  <c r="F18" i="20"/>
  <c r="CS72" i="3"/>
  <c r="AE7" i="3"/>
  <c r="E46" i="15"/>
  <c r="L53" i="4"/>
  <c r="CB12" i="3"/>
  <c r="E27" i="2"/>
  <c r="CS58" i="3"/>
  <c r="T17" i="3"/>
  <c r="CH60" i="3"/>
  <c r="BL10" i="3"/>
  <c r="J28" i="6"/>
  <c r="J49" i="19"/>
  <c r="O19" i="3"/>
  <c r="CK52" i="3"/>
  <c r="CF29" i="3"/>
  <c r="E59" i="3"/>
  <c r="O45" i="3"/>
  <c r="E14" i="13"/>
  <c r="AM56" i="3"/>
  <c r="F49" i="13"/>
  <c r="D31" i="15"/>
  <c r="E32" i="1"/>
  <c r="F21" i="3"/>
  <c r="BD51" i="3"/>
  <c r="BY43" i="3"/>
  <c r="BC65" i="3"/>
  <c r="BJ31" i="3"/>
  <c r="AS7" i="3"/>
  <c r="BG61" i="3"/>
  <c r="F71" i="14"/>
  <c r="L46" i="3"/>
  <c r="BF17" i="3"/>
  <c r="H72" i="2"/>
  <c r="BT11" i="3"/>
  <c r="H17" i="14"/>
  <c r="AI47" i="3"/>
  <c r="L43" i="13"/>
  <c r="D46" i="10"/>
  <c r="D38" i="17"/>
  <c r="R27" i="3"/>
  <c r="N33" i="13"/>
  <c r="P62" i="19"/>
  <c r="AQ63" i="3"/>
  <c r="L30" i="13"/>
  <c r="M50" i="4"/>
  <c r="M25" i="19"/>
  <c r="K60" i="14"/>
  <c r="X21" i="3"/>
  <c r="BT18" i="3"/>
  <c r="E29" i="3"/>
  <c r="F72" i="6"/>
  <c r="BM69" i="3"/>
  <c r="O70" i="3"/>
  <c r="D48" i="10"/>
  <c r="E104" i="1"/>
  <c r="H15" i="19"/>
  <c r="N28" i="13"/>
  <c r="E56" i="13"/>
  <c r="D8" i="15"/>
  <c r="CR69" i="3"/>
  <c r="BU46" i="3"/>
  <c r="E18" i="2"/>
  <c r="AY18" i="3"/>
  <c r="AF44" i="3"/>
  <c r="H22" i="5"/>
  <c r="CF11" i="3"/>
  <c r="AA23" i="3"/>
  <c r="AN54" i="3"/>
  <c r="D52" i="9"/>
  <c r="AN11" i="3"/>
  <c r="BJ58" i="3"/>
  <c r="D37" i="18"/>
  <c r="BT22" i="3"/>
  <c r="AL26" i="3"/>
  <c r="H9" i="22"/>
  <c r="J57" i="4"/>
  <c r="AY42" i="3"/>
  <c r="AZ11" i="3"/>
  <c r="G33" i="2"/>
  <c r="AA46" i="3"/>
  <c r="CO51" i="3"/>
  <c r="I72" i="6"/>
  <c r="E69" i="7"/>
  <c r="N60" i="3"/>
  <c r="CR71" i="3"/>
  <c r="M41" i="13"/>
  <c r="D40" i="22"/>
  <c r="AA13" i="3"/>
  <c r="D62" i="26"/>
  <c r="N11" i="3"/>
  <c r="E45" i="21"/>
  <c r="D31" i="8"/>
  <c r="CQ39" i="3"/>
  <c r="BQ52" i="3"/>
  <c r="O36" i="4"/>
  <c r="D65" i="14"/>
  <c r="Z46" i="3"/>
  <c r="BN57" i="3"/>
  <c r="C56" i="1"/>
  <c r="F9" i="26"/>
  <c r="CS13" i="3"/>
  <c r="F42" i="5"/>
  <c r="L70" i="6"/>
  <c r="I48" i="13"/>
  <c r="N71" i="19"/>
  <c r="AF16" i="3"/>
  <c r="CG37" i="3"/>
  <c r="AT28" i="3"/>
  <c r="AV52" i="3"/>
  <c r="BZ10" i="3"/>
  <c r="J32" i="14"/>
  <c r="CR11" i="3"/>
  <c r="BT12" i="3"/>
  <c r="BB39" i="3"/>
  <c r="P26" i="19"/>
  <c r="F77" i="1"/>
  <c r="D46" i="28"/>
  <c r="J48" i="6"/>
  <c r="H32" i="3"/>
  <c r="D64" i="8"/>
  <c r="I16" i="6"/>
  <c r="L18" i="14"/>
  <c r="CL19" i="3"/>
  <c r="CI58" i="3"/>
  <c r="Y33" i="3"/>
  <c r="R21" i="3"/>
  <c r="E51" i="5"/>
  <c r="BB65" i="3"/>
  <c r="T30" i="14"/>
  <c r="D11" i="12"/>
  <c r="M11" i="3"/>
  <c r="AJ10" i="3"/>
  <c r="L21" i="3"/>
  <c r="G67" i="4"/>
  <c r="AU60" i="3"/>
  <c r="AX62" i="3"/>
  <c r="H38" i="5"/>
  <c r="I25" i="13"/>
  <c r="E11" i="4"/>
  <c r="S63" i="4"/>
  <c r="D12" i="8"/>
  <c r="E26" i="22"/>
  <c r="L60" i="3"/>
  <c r="AP31" i="3"/>
  <c r="E57" i="26"/>
  <c r="J10" i="3"/>
  <c r="K35" i="3"/>
  <c r="E28" i="4"/>
  <c r="D46" i="2"/>
  <c r="CA16" i="3"/>
  <c r="W47" i="3"/>
  <c r="H28" i="5"/>
  <c r="F68" i="2"/>
  <c r="E52" i="3"/>
  <c r="S20" i="14"/>
  <c r="AO17" i="3"/>
  <c r="BB15" i="3"/>
  <c r="E72" i="13"/>
  <c r="AO64" i="3"/>
  <c r="AO29" i="3"/>
  <c r="D110" i="1"/>
  <c r="H55" i="3"/>
  <c r="G32" i="14"/>
  <c r="G36" i="25"/>
  <c r="CE15" i="3"/>
  <c r="I54" i="6"/>
  <c r="M10" i="3"/>
  <c r="AZ30" i="3"/>
  <c r="AD56" i="3"/>
  <c r="T49" i="14"/>
  <c r="G70" i="1"/>
  <c r="N29" i="19"/>
  <c r="L10" i="28"/>
  <c r="D22" i="18"/>
  <c r="F30" i="5"/>
  <c r="BD28" i="3"/>
  <c r="AO44" i="3"/>
  <c r="AQ69" i="3"/>
  <c r="T10" i="14"/>
  <c r="AI35" i="3"/>
  <c r="AS49" i="3"/>
  <c r="L28" i="4"/>
  <c r="G39" i="21"/>
  <c r="CR25" i="3"/>
  <c r="L41" i="4"/>
  <c r="D48" i="2"/>
  <c r="AD43" i="3"/>
  <c r="BZ67" i="3"/>
  <c r="CN20" i="3"/>
  <c r="D90" i="1"/>
  <c r="G57" i="4"/>
  <c r="BO44" i="3"/>
  <c r="L27" i="4"/>
  <c r="CO52" i="3"/>
  <c r="BT26" i="3"/>
  <c r="BX12" i="3"/>
  <c r="J48" i="25"/>
  <c r="CI25" i="3"/>
  <c r="F33" i="15"/>
  <c r="AZ31" i="3"/>
  <c r="F14" i="19"/>
  <c r="BW42" i="3"/>
  <c r="J48" i="3"/>
  <c r="AJ34" i="3"/>
  <c r="V30" i="3"/>
  <c r="F39" i="21"/>
  <c r="M13" i="3"/>
  <c r="F36" i="26"/>
  <c r="F9" i="3"/>
  <c r="D17" i="17"/>
  <c r="F25" i="5"/>
  <c r="V28" i="3"/>
  <c r="BH9" i="3"/>
  <c r="E12" i="5"/>
  <c r="AP22" i="3"/>
  <c r="E8" i="5"/>
  <c r="AN44" i="3"/>
  <c r="AN24" i="3"/>
  <c r="AQ40" i="3"/>
  <c r="L40" i="4"/>
  <c r="K65" i="13"/>
  <c r="I39" i="14"/>
  <c r="E48" i="19"/>
  <c r="BL55" i="3"/>
  <c r="S23" i="3"/>
  <c r="AF65" i="3"/>
  <c r="D51" i="16"/>
  <c r="CI7" i="3"/>
  <c r="G40" i="13"/>
  <c r="G70" i="5"/>
  <c r="E16" i="11"/>
  <c r="E31" i="13"/>
  <c r="BU11" i="3"/>
  <c r="AA30" i="3"/>
  <c r="M7" i="3"/>
  <c r="AG25" i="3"/>
  <c r="I11" i="13"/>
  <c r="BJ72" i="3"/>
  <c r="D33" i="7"/>
  <c r="L33" i="4"/>
  <c r="E14" i="11"/>
  <c r="AN68" i="3"/>
  <c r="F21" i="1"/>
  <c r="D33" i="19"/>
  <c r="H41" i="4"/>
  <c r="E69" i="13"/>
  <c r="G27" i="4"/>
  <c r="G47" i="4"/>
  <c r="E23" i="13"/>
  <c r="BH12" i="3"/>
  <c r="D26" i="17"/>
  <c r="C21" i="1"/>
  <c r="P18" i="19"/>
  <c r="AM68" i="3"/>
  <c r="P55" i="3"/>
  <c r="U63" i="14"/>
  <c r="P72" i="3"/>
  <c r="D25" i="2"/>
  <c r="E114" i="1"/>
  <c r="AG13" i="3"/>
  <c r="CO60" i="3"/>
  <c r="CB41" i="3"/>
  <c r="CK54" i="3"/>
  <c r="P24" i="4"/>
  <c r="BP65" i="3"/>
  <c r="AG36" i="3"/>
  <c r="S68" i="3"/>
  <c r="M48" i="4"/>
  <c r="D22" i="15"/>
  <c r="R44" i="3"/>
  <c r="D66" i="17"/>
  <c r="D34" i="15"/>
  <c r="D109" i="1"/>
  <c r="BT28" i="3"/>
  <c r="G8" i="19"/>
  <c r="D30" i="1"/>
  <c r="AZ9" i="3"/>
  <c r="BF39" i="3"/>
  <c r="J21" i="4"/>
  <c r="D99" i="1"/>
  <c r="AZ45" i="3"/>
  <c r="E36" i="12"/>
  <c r="CG12" i="3"/>
  <c r="G36" i="2"/>
  <c r="L47" i="6"/>
  <c r="N49" i="3"/>
  <c r="AP18" i="3"/>
  <c r="J39" i="13"/>
  <c r="L51" i="13"/>
  <c r="AL70" i="3"/>
  <c r="G41" i="3"/>
  <c r="N43" i="3"/>
  <c r="CI37" i="3"/>
  <c r="E46" i="13"/>
  <c r="E43" i="1"/>
  <c r="BO9" i="3"/>
  <c r="G63" i="3"/>
  <c r="D28" i="21"/>
  <c r="F71" i="20"/>
  <c r="L66" i="14"/>
  <c r="F10" i="14"/>
  <c r="AX71" i="3"/>
  <c r="BX17" i="3"/>
  <c r="BI33" i="3"/>
  <c r="Z59" i="3"/>
  <c r="E71" i="12"/>
  <c r="BF25" i="3"/>
  <c r="CA40" i="3"/>
  <c r="G69" i="3"/>
  <c r="F49" i="14"/>
  <c r="BP20" i="3"/>
  <c r="Y72" i="3"/>
  <c r="D91" i="1"/>
  <c r="Y36" i="3"/>
  <c r="BG53" i="3"/>
  <c r="CH10" i="3"/>
  <c r="I49" i="19"/>
  <c r="BU68" i="3"/>
  <c r="BC31" i="3"/>
  <c r="BR48" i="3"/>
  <c r="CA26" i="3"/>
  <c r="G66" i="2"/>
  <c r="O46" i="4"/>
  <c r="AJ58" i="3"/>
  <c r="BE12" i="3"/>
  <c r="J55" i="6"/>
  <c r="R17" i="3"/>
  <c r="CS9" i="3"/>
  <c r="D45" i="2"/>
  <c r="D21" i="9"/>
  <c r="R18" i="14"/>
  <c r="O38" i="4"/>
  <c r="H35" i="4"/>
  <c r="E65" i="7"/>
  <c r="P7" i="3"/>
  <c r="BF23" i="3"/>
  <c r="F56" i="26"/>
  <c r="D126" i="1"/>
  <c r="H43" i="4"/>
  <c r="AE44" i="3"/>
  <c r="E21" i="1"/>
  <c r="BY15" i="3"/>
  <c r="J43" i="14"/>
  <c r="AX38" i="3"/>
  <c r="K72" i="19"/>
  <c r="D46" i="27"/>
  <c r="BT60" i="3"/>
  <c r="J40" i="6"/>
  <c r="BS65" i="3"/>
  <c r="AM70" i="3"/>
  <c r="D49" i="8"/>
  <c r="E71" i="1"/>
  <c r="R63" i="3"/>
  <c r="K39" i="13"/>
  <c r="E13" i="4"/>
  <c r="U50" i="3"/>
  <c r="BF41" i="3"/>
  <c r="K11" i="22"/>
  <c r="BG62" i="3"/>
  <c r="E37" i="1"/>
  <c r="D13" i="1"/>
  <c r="T8" i="3"/>
  <c r="CT48" i="3"/>
  <c r="M33" i="3"/>
  <c r="BW47" i="3"/>
  <c r="AW68" i="3"/>
  <c r="BP71" i="3"/>
  <c r="BE9" i="3"/>
  <c r="CT49" i="3"/>
  <c r="BP63" i="3"/>
  <c r="N69" i="13"/>
  <c r="CN28" i="3"/>
  <c r="K62" i="13"/>
  <c r="F35" i="13"/>
  <c r="D29" i="24"/>
  <c r="BZ20" i="3"/>
  <c r="M56" i="13"/>
  <c r="E22" i="16"/>
  <c r="E112" i="1"/>
  <c r="AZ32" i="3"/>
  <c r="CL67" i="3"/>
  <c r="E19" i="1"/>
  <c r="CQ38" i="3"/>
  <c r="J64" i="6"/>
  <c r="AZ7" i="3"/>
  <c r="K9" i="22"/>
  <c r="G37" i="4"/>
  <c r="CU35" i="3"/>
  <c r="Y9" i="3"/>
  <c r="CU66" i="3"/>
  <c r="AB68" i="3"/>
  <c r="Y44" i="3"/>
  <c r="AM69" i="3"/>
  <c r="AX60" i="3"/>
  <c r="E42" i="2"/>
  <c r="M61" i="3"/>
  <c r="J14" i="28"/>
  <c r="AT71" i="3"/>
  <c r="BJ10" i="3"/>
  <c r="D47" i="16"/>
  <c r="P68" i="14"/>
  <c r="E17" i="21"/>
  <c r="J25" i="6"/>
  <c r="Z56" i="3"/>
  <c r="BK10" i="3"/>
  <c r="CG24" i="3"/>
  <c r="CL52" i="3"/>
  <c r="J67" i="6"/>
  <c r="BI17" i="3"/>
  <c r="AO30" i="3"/>
  <c r="AS61" i="3"/>
  <c r="I26" i="13"/>
  <c r="BE15" i="3"/>
  <c r="BH64" i="3"/>
  <c r="F38" i="28"/>
  <c r="BH28" i="3"/>
  <c r="BA40" i="3"/>
  <c r="E116" i="1"/>
  <c r="D52" i="12"/>
  <c r="BN55" i="3"/>
  <c r="CN19" i="3"/>
  <c r="K23" i="3"/>
  <c r="E44" i="2"/>
  <c r="T45" i="14"/>
  <c r="BV12" i="3"/>
  <c r="G47" i="26"/>
  <c r="D57" i="1"/>
  <c r="H68" i="3"/>
  <c r="G48" i="2"/>
  <c r="F38" i="4"/>
  <c r="H67" i="2"/>
  <c r="C85" i="1"/>
  <c r="AN21" i="3"/>
  <c r="BH71" i="3"/>
  <c r="BP62" i="3"/>
  <c r="E20" i="21"/>
  <c r="H65" i="20"/>
  <c r="L56" i="19"/>
  <c r="J12" i="6"/>
  <c r="CL55" i="3"/>
  <c r="AK10" i="3"/>
  <c r="I34" i="13"/>
  <c r="I46" i="6"/>
  <c r="G51" i="20"/>
  <c r="BO52" i="3"/>
  <c r="CB14" i="3"/>
  <c r="H37" i="4"/>
  <c r="E13" i="7"/>
  <c r="BP37" i="3"/>
  <c r="T71" i="3"/>
  <c r="CU44" i="3"/>
  <c r="E28" i="24"/>
  <c r="E44" i="12"/>
  <c r="D26" i="22"/>
  <c r="J55" i="4"/>
  <c r="BP29" i="3"/>
  <c r="AH52" i="3"/>
  <c r="D41" i="1"/>
  <c r="BS70" i="3"/>
  <c r="CB54" i="3"/>
  <c r="I13" i="6"/>
  <c r="D114" i="1"/>
  <c r="U18" i="3"/>
  <c r="E14" i="5"/>
  <c r="E13" i="5"/>
  <c r="CI47" i="3"/>
  <c r="D98" i="1"/>
  <c r="CN51" i="3"/>
  <c r="P60" i="4"/>
  <c r="AI30" i="3"/>
  <c r="R14" i="3"/>
  <c r="G11" i="22"/>
  <c r="F22" i="15"/>
  <c r="BY31" i="3"/>
  <c r="CE63" i="3"/>
  <c r="CB56" i="3"/>
  <c r="AR62" i="3"/>
  <c r="H32" i="5"/>
  <c r="BB27" i="3"/>
  <c r="F18" i="14"/>
  <c r="L11" i="6"/>
  <c r="BH37" i="3"/>
  <c r="AR31" i="3"/>
  <c r="BF20" i="3"/>
  <c r="U14" i="14"/>
  <c r="CU46" i="3"/>
  <c r="F60" i="15"/>
  <c r="E66" i="16"/>
  <c r="E14" i="24"/>
  <c r="BF26" i="3"/>
  <c r="BR23" i="3"/>
  <c r="Q40" i="3"/>
  <c r="CG61" i="3"/>
  <c r="CF30" i="3"/>
  <c r="O21" i="19"/>
  <c r="AB31" i="3"/>
  <c r="CO54" i="3"/>
  <c r="K22" i="19"/>
  <c r="AA17" i="3"/>
  <c r="J22" i="6"/>
  <c r="F53" i="6"/>
  <c r="E38" i="16"/>
  <c r="G13" i="3"/>
  <c r="G67" i="6"/>
  <c r="K43" i="13"/>
  <c r="G22" i="25"/>
  <c r="AZ24" i="3"/>
  <c r="AR61" i="3"/>
  <c r="J37" i="19"/>
  <c r="AW32" i="3"/>
  <c r="H55" i="4"/>
  <c r="D119" i="1"/>
  <c r="F46" i="13"/>
  <c r="AH63" i="3"/>
  <c r="AN23" i="3"/>
  <c r="E33" i="1"/>
  <c r="BJ38" i="3"/>
  <c r="BS37" i="3"/>
  <c r="AW13" i="3"/>
  <c r="R67" i="3"/>
  <c r="D113" i="1"/>
  <c r="D10" i="16"/>
  <c r="BG11" i="3"/>
  <c r="R13" i="4"/>
  <c r="AA8" i="3"/>
  <c r="G35" i="14"/>
  <c r="I27" i="13"/>
  <c r="G38" i="13"/>
  <c r="H72" i="14"/>
  <c r="BK69" i="3"/>
  <c r="AM46" i="3"/>
  <c r="E121" i="1"/>
  <c r="T16" i="3"/>
  <c r="CU43" i="3"/>
  <c r="D17" i="5"/>
  <c r="AU11" i="3"/>
  <c r="CG22" i="3"/>
  <c r="CB53" i="3"/>
  <c r="D52" i="8"/>
  <c r="CT10" i="3"/>
  <c r="F58" i="3"/>
  <c r="E58" i="16"/>
  <c r="AA22" i="3"/>
  <c r="AJ25" i="3"/>
  <c r="G28" i="20"/>
  <c r="P36" i="4"/>
  <c r="AQ41" i="3"/>
  <c r="BT10" i="3"/>
  <c r="E129" i="1"/>
  <c r="BE37" i="3"/>
  <c r="AW47" i="3"/>
  <c r="L34" i="4"/>
  <c r="M26" i="13"/>
  <c r="N67" i="13"/>
  <c r="CS48" i="3"/>
  <c r="E51" i="20"/>
  <c r="H64" i="3"/>
  <c r="T40" i="14"/>
  <c r="CL46" i="3"/>
  <c r="D22" i="10"/>
  <c r="BM9" i="3"/>
  <c r="AV10" i="3"/>
  <c r="D62" i="14"/>
  <c r="D64" i="14"/>
  <c r="J70" i="14"/>
  <c r="AC69" i="3"/>
  <c r="AC42" i="3"/>
  <c r="D116" i="1"/>
  <c r="F7" i="5"/>
  <c r="R69" i="3"/>
  <c r="G15" i="13"/>
  <c r="BE39" i="3"/>
  <c r="C86" i="1"/>
  <c r="BZ31" i="3"/>
  <c r="BJ43" i="3"/>
  <c r="BB31" i="3"/>
  <c r="E63" i="20"/>
  <c r="CH20" i="3"/>
  <c r="CD15" i="3"/>
  <c r="I63" i="3"/>
  <c r="AH48" i="3"/>
  <c r="R51" i="4"/>
  <c r="D19" i="1"/>
  <c r="BI13" i="3"/>
  <c r="AR64" i="3"/>
  <c r="BE66" i="3"/>
  <c r="CG34" i="3"/>
  <c r="L50" i="22"/>
  <c r="J47" i="4"/>
  <c r="C22" i="1"/>
  <c r="L32" i="28"/>
  <c r="G99" i="1"/>
  <c r="G60" i="15"/>
  <c r="I43" i="25"/>
  <c r="BR20" i="3"/>
  <c r="BR52" i="3"/>
  <c r="BO45" i="3"/>
  <c r="CE53" i="3"/>
  <c r="E40" i="4"/>
  <c r="CL44" i="3"/>
  <c r="CA18" i="3"/>
  <c r="G43" i="3"/>
  <c r="AR17" i="3"/>
  <c r="BZ21" i="3"/>
  <c r="BF11" i="3"/>
  <c r="J43" i="6"/>
  <c r="BW31" i="3"/>
  <c r="F38" i="13"/>
  <c r="N42" i="13"/>
  <c r="D13" i="16"/>
  <c r="AU19" i="3"/>
  <c r="S17" i="3"/>
  <c r="L33" i="3"/>
  <c r="AA54" i="3"/>
  <c r="F69" i="11"/>
  <c r="F33" i="5"/>
  <c r="CG17" i="3"/>
  <c r="CE40" i="3"/>
  <c r="G15" i="14"/>
  <c r="AJ8" i="3"/>
  <c r="O71" i="3"/>
  <c r="F24" i="5"/>
  <c r="N39" i="13"/>
  <c r="D65" i="2"/>
  <c r="I53" i="4"/>
  <c r="E8" i="7"/>
  <c r="R55" i="14"/>
  <c r="BO18" i="3"/>
  <c r="CA53" i="3"/>
  <c r="M41" i="14"/>
  <c r="CK25" i="3"/>
  <c r="K71" i="3"/>
  <c r="C42" i="1"/>
  <c r="P50" i="4"/>
  <c r="AE50" i="3"/>
  <c r="CE13" i="3"/>
  <c r="G13" i="15"/>
  <c r="BS15" i="3"/>
  <c r="BA13" i="3"/>
  <c r="D21" i="5"/>
  <c r="BV9" i="3"/>
  <c r="CO64" i="3"/>
  <c r="J41" i="4"/>
  <c r="E9" i="11"/>
  <c r="C119" i="1"/>
  <c r="AY58" i="3"/>
  <c r="E9" i="4"/>
  <c r="S61" i="4"/>
  <c r="E70" i="7"/>
  <c r="K15" i="22"/>
  <c r="BM55" i="3"/>
  <c r="P31" i="3"/>
  <c r="H24" i="25"/>
  <c r="CC9" i="3"/>
  <c r="BW34" i="3"/>
  <c r="P22" i="4"/>
  <c r="D43" i="2"/>
  <c r="AQ16" i="3"/>
  <c r="BW46" i="3"/>
  <c r="E18" i="5"/>
  <c r="G62" i="2"/>
  <c r="BE51" i="3"/>
  <c r="D15" i="14"/>
  <c r="G17" i="3"/>
  <c r="BT14" i="3"/>
  <c r="F58" i="13"/>
  <c r="AG63" i="3"/>
  <c r="AJ28" i="3"/>
  <c r="E79" i="1"/>
  <c r="CQ41" i="3"/>
  <c r="T8" i="14"/>
  <c r="Q45" i="14"/>
  <c r="BU12" i="3"/>
  <c r="AJ52" i="3"/>
  <c r="J54" i="6"/>
  <c r="CK29" i="3"/>
  <c r="L20" i="13"/>
  <c r="CS50" i="3"/>
  <c r="L51" i="4"/>
  <c r="AH12" i="3"/>
  <c r="AO33" i="3"/>
  <c r="G50" i="2"/>
  <c r="L32" i="13"/>
  <c r="K25" i="13"/>
  <c r="F33" i="13"/>
  <c r="F72" i="21"/>
  <c r="AQ53" i="3"/>
  <c r="CA30" i="3"/>
  <c r="H72" i="22"/>
  <c r="M69" i="3"/>
  <c r="BM45" i="3"/>
  <c r="L69" i="4"/>
  <c r="AY25" i="3"/>
  <c r="F48" i="11"/>
  <c r="D111" i="1"/>
  <c r="CR9" i="3"/>
  <c r="BT24" i="3"/>
  <c r="G53" i="20"/>
  <c r="F65" i="1"/>
  <c r="K32" i="14"/>
  <c r="BL47" i="3"/>
  <c r="O72" i="4"/>
  <c r="AY55" i="3"/>
  <c r="CO72" i="3"/>
  <c r="D79" i="1"/>
  <c r="J44" i="14"/>
  <c r="X69" i="3"/>
  <c r="AR55" i="3"/>
  <c r="BX41" i="3"/>
  <c r="O10" i="4"/>
  <c r="D24" i="19"/>
  <c r="C127" i="1"/>
  <c r="J36" i="3"/>
  <c r="W38" i="3"/>
  <c r="E13" i="3"/>
  <c r="BA59" i="3"/>
  <c r="E26" i="12"/>
  <c r="G70" i="6"/>
  <c r="P60" i="19"/>
  <c r="G33" i="29"/>
  <c r="O19" i="14"/>
  <c r="Q8" i="14"/>
  <c r="C41" i="1"/>
  <c r="CQ40" i="3"/>
  <c r="CI34" i="3"/>
  <c r="CN44" i="3"/>
  <c r="I70" i="13"/>
  <c r="T13" i="3"/>
  <c r="CB28" i="3"/>
  <c r="O20" i="4"/>
  <c r="M23" i="19"/>
  <c r="F73" i="1"/>
  <c r="E68" i="15"/>
  <c r="AY72" i="3"/>
  <c r="P41" i="19"/>
  <c r="L55" i="6"/>
  <c r="L13" i="6"/>
  <c r="I17" i="13"/>
  <c r="AA12" i="3"/>
  <c r="AT11" i="3"/>
  <c r="BD25" i="3"/>
  <c r="T41" i="3"/>
  <c r="K30" i="3"/>
  <c r="AD54" i="3"/>
  <c r="D70" i="2"/>
  <c r="G28" i="3"/>
  <c r="L34" i="22"/>
  <c r="D22" i="1"/>
  <c r="AJ60" i="3"/>
  <c r="L18" i="4"/>
  <c r="I70" i="6"/>
  <c r="E110" i="1"/>
  <c r="AD70" i="3"/>
  <c r="H49" i="4"/>
  <c r="L37" i="13"/>
  <c r="U12" i="3"/>
  <c r="V47" i="3"/>
  <c r="F14" i="13"/>
  <c r="V20" i="3"/>
  <c r="AT63" i="3"/>
  <c r="J67" i="14"/>
  <c r="AI62" i="3"/>
  <c r="U37" i="3"/>
  <c r="C126" i="1"/>
  <c r="D72" i="10"/>
  <c r="D51" i="1"/>
  <c r="C57" i="1"/>
  <c r="D58" i="14"/>
  <c r="I19" i="4"/>
  <c r="R8" i="3"/>
  <c r="AI49" i="3"/>
  <c r="T62" i="3"/>
  <c r="AX10" i="3"/>
  <c r="D124" i="1"/>
  <c r="M36" i="3"/>
  <c r="AJ63" i="3"/>
  <c r="M40" i="4"/>
  <c r="I58" i="14"/>
  <c r="CH43" i="3"/>
  <c r="D10" i="17"/>
  <c r="F21" i="15"/>
  <c r="C104" i="1"/>
  <c r="T26" i="3"/>
  <c r="F63" i="15"/>
  <c r="C25" i="1"/>
  <c r="R9" i="3"/>
  <c r="M39" i="3"/>
  <c r="E18" i="4"/>
  <c r="C94" i="1"/>
  <c r="CS44" i="3"/>
  <c r="D15" i="12"/>
  <c r="AV12" i="3"/>
  <c r="E15" i="2"/>
  <c r="I37" i="6"/>
  <c r="I48" i="3"/>
  <c r="BM17" i="3"/>
  <c r="M16" i="13"/>
  <c r="L29" i="13"/>
  <c r="R68" i="3"/>
  <c r="BH36" i="3"/>
  <c r="AC32" i="3"/>
  <c r="AB33" i="3"/>
  <c r="H21" i="4"/>
  <c r="F16" i="3"/>
  <c r="H11" i="4"/>
  <c r="AG31" i="3"/>
  <c r="AV39" i="3"/>
  <c r="D56" i="7"/>
  <c r="K59" i="14"/>
  <c r="BF47" i="3"/>
  <c r="E7" i="4"/>
  <c r="S59" i="4"/>
  <c r="G51" i="6"/>
  <c r="K56" i="14"/>
  <c r="BD43" i="3"/>
  <c r="E51" i="16"/>
  <c r="M43" i="14"/>
  <c r="I50" i="3"/>
  <c r="J25" i="3"/>
  <c r="E53" i="1"/>
  <c r="V12" i="3"/>
  <c r="E34" i="14"/>
  <c r="BA47" i="3"/>
  <c r="BR40" i="3"/>
  <c r="BS34" i="3"/>
  <c r="AA66" i="3"/>
  <c r="J34" i="14"/>
  <c r="E52" i="1"/>
  <c r="AY23" i="3"/>
  <c r="Y25" i="3"/>
  <c r="E24" i="2"/>
  <c r="AN33" i="3"/>
  <c r="BP25" i="3"/>
  <c r="F8" i="6"/>
  <c r="K54" i="14"/>
  <c r="D47" i="17"/>
  <c r="D39" i="9"/>
  <c r="P28" i="19"/>
  <c r="O17" i="19"/>
  <c r="AK32" i="3"/>
  <c r="Y27" i="3"/>
  <c r="Z38" i="3"/>
  <c r="D70" i="8"/>
  <c r="O50" i="4"/>
  <c r="AN57" i="3"/>
  <c r="D66" i="10"/>
  <c r="H36" i="5"/>
  <c r="H23" i="29"/>
  <c r="F47" i="26"/>
  <c r="AL60" i="3"/>
  <c r="N65" i="13"/>
  <c r="F29" i="5"/>
  <c r="F40" i="4"/>
  <c r="D13" i="8"/>
  <c r="E54" i="2"/>
  <c r="E125" i="1"/>
  <c r="K19" i="3"/>
  <c r="N34" i="3"/>
  <c r="D61" i="20"/>
  <c r="N38" i="3"/>
  <c r="F72" i="1"/>
  <c r="AA18" i="3"/>
  <c r="T61" i="14"/>
  <c r="F30" i="14"/>
  <c r="BZ51" i="3"/>
  <c r="BZ64" i="3"/>
  <c r="F11" i="6"/>
  <c r="G63" i="22"/>
  <c r="AV60" i="3"/>
  <c r="L69" i="3"/>
  <c r="I55" i="6"/>
  <c r="E65" i="2"/>
  <c r="BQ40" i="3"/>
  <c r="L64" i="6"/>
  <c r="BD15" i="3"/>
  <c r="CS56" i="3"/>
  <c r="D37" i="9"/>
  <c r="L48" i="3"/>
  <c r="AO23" i="3"/>
  <c r="E62" i="21"/>
  <c r="P8" i="4"/>
  <c r="CQ14" i="3"/>
  <c r="L10" i="19"/>
  <c r="I67" i="4"/>
  <c r="AG17" i="3"/>
  <c r="D103" i="1"/>
  <c r="F28" i="3"/>
  <c r="BT21" i="3"/>
  <c r="CD24" i="3"/>
  <c r="BD71" i="3"/>
  <c r="H28" i="2"/>
  <c r="CD49" i="3"/>
  <c r="AF63" i="3"/>
  <c r="E67" i="13"/>
  <c r="BF28" i="3"/>
  <c r="M21" i="13"/>
  <c r="N32" i="13"/>
  <c r="G67" i="22"/>
  <c r="CO19" i="3"/>
  <c r="F50" i="13"/>
  <c r="E57" i="15"/>
  <c r="D107" i="1"/>
  <c r="CO31" i="3"/>
  <c r="AP67" i="3"/>
  <c r="C9" i="1"/>
  <c r="AU38" i="3"/>
  <c r="J33" i="6"/>
  <c r="O7" i="3"/>
  <c r="I28" i="20"/>
  <c r="F30" i="4"/>
  <c r="CR34" i="3"/>
  <c r="AW8" i="3"/>
  <c r="BR62" i="3"/>
  <c r="P66" i="3"/>
  <c r="CF39" i="3"/>
  <c r="P8" i="3"/>
  <c r="Q54" i="3"/>
  <c r="BQ15" i="3"/>
  <c r="M44" i="13"/>
  <c r="C102" i="1"/>
  <c r="AB60" i="3"/>
  <c r="AN19" i="3"/>
  <c r="CR13" i="3"/>
  <c r="BB54" i="3"/>
  <c r="BT50" i="3"/>
  <c r="G52" i="6"/>
  <c r="BV35" i="3"/>
  <c r="BL59" i="3"/>
  <c r="M38" i="4"/>
  <c r="E44" i="26"/>
  <c r="AC28" i="3"/>
  <c r="E56" i="12"/>
  <c r="F48" i="6"/>
  <c r="AW34" i="3"/>
  <c r="K11" i="3"/>
  <c r="AB53" i="3"/>
  <c r="F59" i="2"/>
  <c r="CC55" i="3"/>
  <c r="CG33" i="3"/>
  <c r="BL12" i="3"/>
  <c r="E10" i="1"/>
  <c r="AH10" i="3"/>
  <c r="R62" i="14"/>
  <c r="J7" i="6"/>
  <c r="CC7" i="3"/>
  <c r="BT49" i="3"/>
  <c r="CB16" i="3"/>
  <c r="AG60" i="3"/>
  <c r="CC14" i="3"/>
  <c r="C109" i="1"/>
  <c r="E25" i="13"/>
  <c r="L16" i="4"/>
  <c r="H49" i="3"/>
  <c r="O54" i="3"/>
  <c r="U41" i="3"/>
  <c r="L59" i="14"/>
  <c r="J59" i="4"/>
  <c r="BV13" i="3"/>
  <c r="CL21" i="3"/>
  <c r="BK59" i="3"/>
  <c r="E23" i="7"/>
  <c r="E48" i="11"/>
  <c r="E36" i="2"/>
  <c r="H35" i="2"/>
  <c r="AN71" i="3"/>
  <c r="F10" i="19"/>
  <c r="F30" i="3"/>
  <c r="L48" i="4"/>
  <c r="AS65" i="3"/>
  <c r="E32" i="13"/>
  <c r="CI68" i="3"/>
  <c r="F56" i="22"/>
  <c r="D23" i="12"/>
  <c r="AZ21" i="3"/>
  <c r="CT18" i="3"/>
  <c r="AM21" i="3"/>
  <c r="AH71" i="3"/>
  <c r="BN14" i="3"/>
  <c r="F55" i="11"/>
  <c r="BS67" i="3"/>
  <c r="AH38" i="3"/>
  <c r="G53" i="21"/>
  <c r="D14" i="15"/>
  <c r="AZ44" i="3"/>
  <c r="J27" i="6"/>
  <c r="K65" i="3"/>
  <c r="N62" i="3"/>
  <c r="D27" i="5"/>
  <c r="D66" i="1"/>
  <c r="D60" i="27"/>
  <c r="Y7" i="3"/>
  <c r="BA21" i="3"/>
  <c r="F23" i="26"/>
  <c r="AQ13" i="3"/>
  <c r="E70" i="27"/>
  <c r="AQ11" i="3"/>
  <c r="E64" i="21"/>
  <c r="F62" i="11"/>
  <c r="AF40" i="3"/>
  <c r="AF53" i="3"/>
  <c r="L38" i="4"/>
  <c r="Q68" i="14"/>
  <c r="BZ46" i="3"/>
  <c r="Z58" i="3"/>
  <c r="F18" i="5"/>
  <c r="E81" i="1"/>
  <c r="BC33" i="3"/>
  <c r="F68" i="5"/>
  <c r="CR10" i="3"/>
  <c r="AJ50" i="3"/>
  <c r="I65" i="4"/>
  <c r="CL33" i="3"/>
  <c r="K13" i="3"/>
  <c r="D49" i="12"/>
  <c r="I61" i="3"/>
  <c r="K30" i="13"/>
  <c r="R67" i="4"/>
  <c r="AD57" i="3"/>
  <c r="H47" i="4"/>
  <c r="E82" i="1"/>
  <c r="H12" i="3"/>
  <c r="J45" i="19"/>
  <c r="J51" i="13"/>
  <c r="AV30" i="3"/>
  <c r="E20" i="19"/>
  <c r="H31" i="3"/>
  <c r="BH51" i="3"/>
  <c r="G19" i="19"/>
  <c r="AU15" i="3"/>
  <c r="J9" i="6"/>
  <c r="L50" i="6"/>
  <c r="T71" i="14"/>
  <c r="BZ12" i="3"/>
  <c r="I51" i="6"/>
  <c r="E38" i="13"/>
  <c r="I30" i="22"/>
  <c r="K24" i="3"/>
  <c r="CF60" i="3"/>
  <c r="K24" i="19"/>
  <c r="CK31" i="3"/>
  <c r="P44" i="4"/>
  <c r="C114" i="1"/>
  <c r="E35" i="13"/>
  <c r="V62" i="3"/>
  <c r="BB22" i="3"/>
  <c r="D28" i="1"/>
  <c r="AS36" i="3"/>
  <c r="BJ35" i="3"/>
  <c r="CS11" i="3"/>
  <c r="BS62" i="3"/>
  <c r="L65" i="13"/>
  <c r="E102" i="1"/>
  <c r="L46" i="4"/>
  <c r="U35" i="14"/>
  <c r="Q46" i="3"/>
  <c r="W10" i="3"/>
  <c r="I12" i="13"/>
  <c r="X27" i="3"/>
  <c r="BS26" i="3"/>
  <c r="AR71" i="3"/>
  <c r="BW68" i="3"/>
  <c r="E42" i="4"/>
  <c r="I42" i="6"/>
  <c r="AU61" i="3"/>
  <c r="CT7" i="3"/>
  <c r="BV16" i="3"/>
  <c r="Q53" i="3"/>
  <c r="J65" i="4"/>
  <c r="G16" i="5"/>
  <c r="E56" i="26"/>
  <c r="G31" i="26"/>
  <c r="E43" i="3"/>
  <c r="P12" i="4"/>
  <c r="CO29" i="3"/>
  <c r="I7" i="4"/>
  <c r="L34" i="3"/>
  <c r="G56" i="6"/>
  <c r="AF55" i="3"/>
  <c r="S65" i="14"/>
  <c r="F56" i="5"/>
  <c r="O12" i="3"/>
  <c r="AL11" i="3"/>
  <c r="I14" i="3"/>
  <c r="AW61" i="3"/>
  <c r="N34" i="13"/>
  <c r="BG16" i="3"/>
  <c r="D7" i="12"/>
  <c r="CU13" i="3"/>
  <c r="U71" i="14"/>
  <c r="H46" i="22"/>
  <c r="U29" i="3"/>
  <c r="AW71" i="3"/>
  <c r="AX56" i="3"/>
  <c r="BA53" i="3"/>
  <c r="J31" i="4"/>
  <c r="D69" i="18"/>
  <c r="Q62" i="14"/>
  <c r="C84" i="1"/>
  <c r="AH16" i="3"/>
  <c r="F51" i="14"/>
  <c r="G71" i="1"/>
  <c r="E68" i="19"/>
  <c r="J22" i="28"/>
  <c r="F45" i="19"/>
  <c r="F35" i="5"/>
  <c r="CD28" i="3"/>
  <c r="BV44" i="3"/>
  <c r="BX69" i="3"/>
  <c r="D13" i="14"/>
  <c r="CR35" i="3"/>
  <c r="CS49" i="3"/>
  <c r="R31" i="4"/>
  <c r="H30" i="22"/>
  <c r="AW26" i="3"/>
  <c r="G45" i="4"/>
  <c r="E56" i="2"/>
  <c r="CI43" i="3"/>
  <c r="CH68" i="3"/>
  <c r="BY21" i="3"/>
  <c r="E95" i="1"/>
  <c r="R63" i="4"/>
  <c r="CA45" i="3"/>
  <c r="I41" i="4"/>
  <c r="Q55" i="3"/>
  <c r="CO28" i="3"/>
  <c r="AF17" i="3"/>
  <c r="M64" i="13"/>
  <c r="E16" i="1"/>
  <c r="BE67" i="3"/>
  <c r="AP10" i="3"/>
  <c r="G9" i="5"/>
  <c r="H30" i="5"/>
  <c r="F15" i="3"/>
  <c r="BO40" i="3"/>
  <c r="L13" i="14"/>
  <c r="N8" i="3"/>
  <c r="CL69" i="3"/>
  <c r="L59" i="4"/>
  <c r="E37" i="13"/>
  <c r="G63" i="2"/>
  <c r="R49" i="4"/>
  <c r="J60" i="6"/>
  <c r="H49" i="14"/>
  <c r="BB17" i="3"/>
  <c r="V53" i="3"/>
  <c r="M34" i="14"/>
  <c r="AM25" i="3"/>
  <c r="BH70" i="3"/>
  <c r="C19" i="1"/>
  <c r="E44" i="4"/>
  <c r="O49" i="3"/>
  <c r="J13" i="3"/>
  <c r="U64" i="14"/>
  <c r="V14" i="3"/>
  <c r="CU11" i="3"/>
  <c r="AZ72" i="3"/>
  <c r="E17" i="2"/>
  <c r="AZ58" i="3"/>
  <c r="I57" i="6"/>
  <c r="CF58" i="3"/>
  <c r="F45" i="6"/>
  <c r="AX32" i="3"/>
  <c r="E61" i="25"/>
  <c r="CK45" i="3"/>
  <c r="C23" i="1"/>
  <c r="E66" i="3"/>
  <c r="AJ30" i="3"/>
  <c r="Q50" i="14"/>
  <c r="CK30" i="3"/>
  <c r="BF49" i="3"/>
  <c r="R11" i="14"/>
  <c r="H47" i="2"/>
  <c r="BH69" i="3"/>
  <c r="G15" i="4"/>
  <c r="G61" i="2"/>
  <c r="K26" i="13"/>
  <c r="Z23" i="3"/>
  <c r="T27" i="14"/>
  <c r="BM16" i="3"/>
  <c r="E30" i="4"/>
  <c r="BA46" i="3"/>
  <c r="F8" i="5"/>
  <c r="F54" i="4"/>
  <c r="BU21" i="3"/>
  <c r="F21" i="2"/>
  <c r="J20" i="14"/>
  <c r="Q61" i="14"/>
  <c r="X15" i="3"/>
  <c r="C90" i="1"/>
  <c r="BR49" i="3"/>
  <c r="G21" i="6"/>
  <c r="AA69" i="3"/>
  <c r="K64" i="13"/>
  <c r="E89" i="1"/>
  <c r="CR38" i="3"/>
  <c r="M71" i="19"/>
  <c r="BR11" i="3"/>
  <c r="BX56" i="3"/>
  <c r="F52" i="29"/>
  <c r="C26" i="1"/>
  <c r="D26" i="11"/>
  <c r="Z72" i="3"/>
  <c r="AQ39" i="3"/>
  <c r="I71" i="4"/>
  <c r="R15" i="4"/>
  <c r="AP46" i="3"/>
  <c r="S55" i="4"/>
  <c r="D25" i="23"/>
  <c r="CL68" i="3"/>
  <c r="G71" i="4"/>
  <c r="BW33" i="3"/>
  <c r="CD59" i="3"/>
  <c r="G45" i="2"/>
  <c r="I36" i="13"/>
  <c r="BO30" i="3"/>
  <c r="D54" i="17"/>
  <c r="AN29" i="3"/>
  <c r="BH72" i="3"/>
  <c r="CK40" i="3"/>
  <c r="G16" i="13"/>
  <c r="AD30" i="3"/>
  <c r="D23" i="2"/>
  <c r="BF18" i="3"/>
  <c r="CK67" i="3"/>
  <c r="CI54" i="3"/>
  <c r="CT61" i="3"/>
  <c r="E8" i="2"/>
  <c r="BT58" i="3"/>
  <c r="G31" i="19"/>
  <c r="X64" i="3"/>
  <c r="E26" i="2"/>
  <c r="F44" i="6"/>
  <c r="AQ68" i="3"/>
  <c r="AM9" i="3"/>
  <c r="G17" i="15"/>
  <c r="P56" i="4"/>
  <c r="AM57" i="3"/>
  <c r="AI58" i="3"/>
  <c r="AB32" i="3"/>
  <c r="M54" i="14"/>
  <c r="AP8" i="3"/>
  <c r="O20" i="3"/>
  <c r="H61" i="2"/>
  <c r="R17" i="4"/>
  <c r="L54" i="14"/>
  <c r="AZ59" i="3"/>
  <c r="D20" i="14"/>
  <c r="AE43" i="3"/>
  <c r="BS19" i="3"/>
  <c r="V64" i="3"/>
  <c r="AY9" i="3"/>
  <c r="U39" i="3"/>
  <c r="BT47" i="3"/>
  <c r="E72" i="22"/>
  <c r="L61" i="3"/>
  <c r="D25" i="18"/>
  <c r="CB40" i="3"/>
  <c r="C70" i="1"/>
  <c r="AT67" i="3"/>
  <c r="P14" i="3"/>
  <c r="I32" i="28"/>
  <c r="AT65" i="3"/>
  <c r="F58" i="11"/>
  <c r="R25" i="4"/>
  <c r="J11" i="14"/>
  <c r="AT50" i="3"/>
  <c r="CU23" i="3"/>
  <c r="AK14" i="3"/>
  <c r="CE7" i="3"/>
  <c r="D13" i="24"/>
  <c r="BT51" i="3"/>
  <c r="CU17" i="3"/>
  <c r="AE45" i="3"/>
  <c r="AD32" i="3"/>
  <c r="AQ15" i="3"/>
  <c r="L17" i="4"/>
  <c r="F69" i="2"/>
  <c r="I23" i="13"/>
  <c r="H25" i="4"/>
  <c r="BL66" i="3"/>
  <c r="R32" i="3"/>
  <c r="L49" i="6"/>
  <c r="H31" i="4"/>
  <c r="AE57" i="3"/>
  <c r="C63" i="1"/>
  <c r="AB30" i="3"/>
  <c r="I42" i="3"/>
  <c r="X36" i="3"/>
  <c r="AD29" i="3"/>
  <c r="J15" i="6"/>
  <c r="Z69" i="3"/>
  <c r="AA7" i="3"/>
  <c r="BK30" i="3"/>
  <c r="T47" i="14"/>
  <c r="BC40" i="3"/>
  <c r="E46" i="22"/>
  <c r="E62" i="11"/>
  <c r="D15" i="19"/>
  <c r="E55" i="11"/>
  <c r="C43" i="1"/>
  <c r="I64" i="3"/>
  <c r="BR35" i="3"/>
  <c r="E21" i="3"/>
  <c r="AH25" i="3"/>
  <c r="F10" i="3"/>
  <c r="M63" i="13"/>
  <c r="BF16" i="3"/>
  <c r="BU49" i="3"/>
  <c r="N58" i="3"/>
  <c r="BA45" i="3"/>
  <c r="I43" i="4"/>
  <c r="AB59" i="3"/>
  <c r="J67" i="4"/>
  <c r="I28" i="6"/>
  <c r="CE51" i="3"/>
  <c r="AY70" i="3"/>
  <c r="R47" i="14"/>
  <c r="BE19" i="3"/>
  <c r="Y35" i="3"/>
  <c r="AW69" i="3"/>
  <c r="U66" i="3"/>
  <c r="M35" i="19"/>
  <c r="L65" i="4"/>
  <c r="BL16" i="3"/>
  <c r="D55" i="11"/>
  <c r="BU20" i="3"/>
  <c r="G9" i="4"/>
  <c r="J8" i="6"/>
  <c r="D50" i="24"/>
  <c r="D24" i="14"/>
  <c r="CK22" i="3"/>
  <c r="J63" i="3"/>
  <c r="AD28" i="3"/>
  <c r="AJ72" i="3"/>
  <c r="BW22" i="3"/>
  <c r="E59" i="2"/>
  <c r="F10" i="25"/>
  <c r="L16" i="6"/>
  <c r="S62" i="3"/>
  <c r="F61" i="22"/>
  <c r="AC21" i="3"/>
  <c r="CO18" i="3"/>
  <c r="D97" i="1"/>
  <c r="D42" i="1"/>
  <c r="D33" i="2"/>
  <c r="F22" i="19"/>
  <c r="E68" i="11"/>
  <c r="G21" i="2"/>
  <c r="C28" i="1"/>
  <c r="F61" i="2"/>
  <c r="AW12" i="3"/>
  <c r="P40" i="4"/>
  <c r="P26" i="4"/>
  <c r="S69" i="3"/>
  <c r="G12" i="14"/>
  <c r="K25" i="14"/>
  <c r="CH14" i="3"/>
  <c r="G49" i="6"/>
  <c r="G55" i="4"/>
  <c r="CD18" i="3"/>
  <c r="D15" i="1"/>
  <c r="CN25" i="3"/>
  <c r="C103" i="1"/>
  <c r="I9" i="6"/>
  <c r="F23" i="5"/>
  <c r="L15" i="3"/>
  <c r="AE54" i="3"/>
  <c r="E84" i="1"/>
  <c r="BO43" i="3"/>
  <c r="F11" i="3"/>
  <c r="BB70" i="3"/>
  <c r="E20" i="13"/>
  <c r="W35" i="3"/>
  <c r="G54" i="3"/>
  <c r="AG11" i="3"/>
  <c r="BZ39" i="3"/>
  <c r="AA37" i="3"/>
  <c r="BW48" i="3"/>
  <c r="D11" i="21"/>
  <c r="T37" i="14"/>
  <c r="E30" i="1"/>
  <c r="E20" i="22"/>
  <c r="L18" i="13"/>
  <c r="BV60" i="3"/>
  <c r="BX54" i="3"/>
  <c r="CT37" i="3"/>
  <c r="E23" i="1"/>
  <c r="C71" i="1"/>
  <c r="I55" i="3"/>
  <c r="D26" i="12"/>
  <c r="F66" i="1"/>
  <c r="I61" i="6"/>
  <c r="D62" i="12"/>
  <c r="H20" i="29"/>
  <c r="F50" i="4"/>
  <c r="H54" i="3"/>
  <c r="AK62" i="3"/>
  <c r="CL27" i="3"/>
  <c r="J49" i="6"/>
  <c r="E29" i="14"/>
  <c r="CU24" i="3"/>
  <c r="N41" i="13"/>
  <c r="D63" i="17"/>
  <c r="CA32" i="3"/>
  <c r="AB58" i="3"/>
  <c r="E37" i="7"/>
  <c r="C11" i="1"/>
  <c r="E38" i="4"/>
  <c r="E20" i="3"/>
  <c r="O22" i="4"/>
  <c r="M28" i="13"/>
  <c r="P67" i="3"/>
  <c r="AD41" i="3"/>
  <c r="F8" i="14"/>
  <c r="AH47" i="3"/>
  <c r="U67" i="3"/>
  <c r="AR16" i="3"/>
  <c r="F45" i="3"/>
  <c r="D19" i="27"/>
  <c r="D57" i="5"/>
  <c r="T10" i="3"/>
  <c r="BO55" i="3"/>
  <c r="BD14" i="3"/>
  <c r="AK21" i="3"/>
  <c r="S56" i="3"/>
  <c r="U70" i="14"/>
  <c r="H10" i="25"/>
  <c r="R27" i="14"/>
  <c r="AE16" i="3"/>
  <c r="E14" i="4"/>
  <c r="H18" i="2"/>
  <c r="CK34" i="3"/>
  <c r="O42" i="4"/>
  <c r="CT38" i="3"/>
  <c r="J54" i="13"/>
  <c r="AB47" i="3"/>
  <c r="H27" i="19"/>
  <c r="I31" i="4"/>
  <c r="Q59" i="3"/>
  <c r="H66" i="14"/>
  <c r="H71" i="4"/>
  <c r="AR53" i="3"/>
  <c r="CN8" i="3"/>
  <c r="S67" i="3"/>
  <c r="CF40" i="3"/>
  <c r="E8" i="13"/>
  <c r="AQ67" i="3"/>
  <c r="BC41" i="3"/>
  <c r="CE27" i="3"/>
  <c r="BW11" i="3"/>
  <c r="BR41" i="3"/>
  <c r="AN17" i="3"/>
  <c r="CO14" i="3"/>
  <c r="E28" i="2"/>
  <c r="E67" i="1"/>
  <c r="F51" i="6"/>
  <c r="Z71" i="3"/>
  <c r="D61" i="14"/>
  <c r="L25" i="14"/>
  <c r="AH35" i="3"/>
  <c r="J11" i="13"/>
  <c r="F119" i="1"/>
  <c r="D19" i="11"/>
  <c r="CS59" i="3"/>
  <c r="G34" i="21"/>
  <c r="F32" i="1"/>
  <c r="K13" i="14"/>
  <c r="AP45" i="3"/>
  <c r="L67" i="4"/>
  <c r="CE52" i="3"/>
  <c r="I24" i="6"/>
  <c r="AJ37" i="3"/>
  <c r="CL15" i="3"/>
  <c r="G39" i="2"/>
  <c r="P20" i="19"/>
  <c r="F26" i="6"/>
  <c r="BJ9" i="3"/>
  <c r="D23" i="5"/>
  <c r="N56" i="3"/>
  <c r="D32" i="21"/>
  <c r="G55" i="6"/>
  <c r="BV22" i="3"/>
  <c r="J71" i="19"/>
  <c r="AP7" i="3"/>
  <c r="CU7" i="3"/>
  <c r="M60" i="3"/>
  <c r="Y37" i="3"/>
  <c r="H25" i="3"/>
  <c r="I41" i="3"/>
  <c r="E31" i="12"/>
  <c r="BO14" i="3"/>
  <c r="S27" i="14"/>
  <c r="M50" i="13"/>
  <c r="CG63" i="3"/>
  <c r="E15" i="11"/>
  <c r="C33" i="1"/>
  <c r="J69" i="28"/>
  <c r="AJ18" i="3"/>
  <c r="K37" i="3"/>
  <c r="AH67" i="3"/>
  <c r="AC10" i="3"/>
  <c r="H15" i="25"/>
  <c r="P65" i="3"/>
  <c r="F49" i="11"/>
  <c r="L22" i="4"/>
  <c r="N68" i="13"/>
  <c r="CQ49" i="3"/>
  <c r="BG23" i="3"/>
  <c r="X13" i="3"/>
  <c r="I7" i="3"/>
  <c r="D31" i="17"/>
  <c r="BH49" i="3"/>
  <c r="AL10" i="3"/>
  <c r="D26" i="8"/>
  <c r="H36" i="14"/>
  <c r="D86" i="1"/>
  <c r="C59" i="1"/>
  <c r="O27" i="19"/>
  <c r="CH22" i="3"/>
  <c r="AF19" i="3"/>
  <c r="CE38" i="3"/>
  <c r="E54" i="1"/>
  <c r="AU27" i="3"/>
  <c r="E37" i="16"/>
  <c r="N50" i="3"/>
  <c r="J53" i="4"/>
  <c r="BQ29" i="3"/>
  <c r="Y57" i="3"/>
  <c r="H29" i="19"/>
  <c r="H52" i="5"/>
  <c r="E48" i="4"/>
  <c r="E57" i="3"/>
  <c r="BW67" i="3"/>
  <c r="AD12" i="3"/>
  <c r="CI20" i="3"/>
  <c r="D49" i="1"/>
  <c r="AL9" i="3"/>
  <c r="E59" i="5"/>
  <c r="P16" i="3"/>
  <c r="E124" i="1"/>
  <c r="C106" i="1"/>
  <c r="AR38" i="3"/>
  <c r="J17" i="4"/>
  <c r="E46" i="1"/>
  <c r="CU58" i="3"/>
  <c r="F58" i="25"/>
  <c r="G34" i="13"/>
  <c r="BS71" i="3"/>
  <c r="G33" i="3"/>
  <c r="G7" i="4"/>
  <c r="D87" i="1"/>
  <c r="I22" i="29"/>
  <c r="X71" i="3"/>
  <c r="E39" i="15"/>
  <c r="BR71" i="3"/>
  <c r="BU7" i="3"/>
  <c r="CF25" i="3"/>
  <c r="AG16" i="3"/>
  <c r="F7" i="21"/>
  <c r="H9" i="4"/>
  <c r="G40" i="6"/>
  <c r="E48" i="2"/>
  <c r="H7" i="4"/>
  <c r="E55" i="5"/>
  <c r="CL16" i="3"/>
  <c r="K22" i="3"/>
  <c r="AU35" i="3"/>
  <c r="D7" i="2"/>
  <c r="BA18" i="3"/>
  <c r="E46" i="2"/>
  <c r="F59" i="14"/>
  <c r="I31" i="6"/>
  <c r="P15" i="3"/>
  <c r="AS14" i="3"/>
  <c r="F17" i="14"/>
  <c r="AD27" i="3"/>
  <c r="AM49" i="3"/>
  <c r="C110" i="1"/>
  <c r="AE29" i="3"/>
  <c r="D21" i="14"/>
  <c r="BK71" i="3"/>
  <c r="J71" i="4"/>
  <c r="BK31" i="3"/>
  <c r="D36" i="25"/>
  <c r="H62" i="5"/>
  <c r="E65" i="3"/>
  <c r="W59" i="3"/>
  <c r="AF38" i="3"/>
  <c r="E14" i="14"/>
  <c r="E35" i="3"/>
  <c r="AT12" i="3"/>
  <c r="AP70" i="3"/>
  <c r="M56" i="19"/>
  <c r="BL54" i="3"/>
  <c r="BH22" i="3"/>
  <c r="J31" i="6"/>
  <c r="T28" i="3"/>
  <c r="D41" i="12"/>
  <c r="CR62" i="3"/>
  <c r="N47" i="3"/>
  <c r="J23" i="4"/>
  <c r="BC54" i="3"/>
  <c r="AI28" i="3"/>
  <c r="F32" i="2"/>
  <c r="O44" i="14"/>
  <c r="R54" i="3"/>
  <c r="G12" i="29"/>
  <c r="BN10" i="3"/>
  <c r="F54" i="5"/>
  <c r="G30" i="25"/>
  <c r="L20" i="6"/>
  <c r="D96" i="1"/>
  <c r="CD27" i="3"/>
  <c r="F16" i="4"/>
  <c r="E64" i="3"/>
  <c r="K9" i="19"/>
  <c r="O33" i="14"/>
  <c r="D63" i="1"/>
  <c r="E68" i="4"/>
  <c r="D38" i="28"/>
  <c r="AD65" i="3"/>
  <c r="AF12" i="3"/>
  <c r="AM44" i="3"/>
  <c r="F56" i="15"/>
  <c r="C54" i="1"/>
  <c r="F13" i="6"/>
  <c r="F22" i="28"/>
  <c r="D62" i="15"/>
  <c r="BV23" i="3"/>
  <c r="BN64" i="3"/>
  <c r="CU30" i="3"/>
  <c r="I11" i="4"/>
  <c r="BH23" i="3"/>
  <c r="AC8" i="3"/>
  <c r="I19" i="29"/>
  <c r="F9" i="11"/>
  <c r="AI64" i="3"/>
  <c r="Y21" i="3"/>
  <c r="BV26" i="3"/>
  <c r="BE60" i="3"/>
  <c r="CB52" i="3"/>
  <c r="BR42" i="3"/>
  <c r="I61" i="14"/>
  <c r="J42" i="6"/>
  <c r="D51" i="15"/>
  <c r="CI66" i="3"/>
  <c r="D54" i="1"/>
  <c r="E55" i="13"/>
  <c r="D33" i="11"/>
  <c r="C91" i="1"/>
  <c r="I47" i="4"/>
  <c r="L14" i="4"/>
  <c r="BD52" i="3"/>
  <c r="BX9" i="3"/>
  <c r="BO53" i="3"/>
  <c r="AE42" i="3"/>
  <c r="CH8" i="3"/>
  <c r="F42" i="15"/>
  <c r="G49" i="4"/>
  <c r="I67" i="6"/>
  <c r="E67" i="19"/>
  <c r="F30" i="1"/>
  <c r="Q11" i="14"/>
  <c r="L45" i="3"/>
  <c r="O60" i="4"/>
  <c r="V52" i="3"/>
  <c r="I19" i="6"/>
  <c r="AI36" i="3"/>
  <c r="AL14" i="3"/>
  <c r="H33" i="2"/>
  <c r="D61" i="17"/>
  <c r="G16" i="6"/>
  <c r="M8" i="3"/>
  <c r="BF72" i="3"/>
  <c r="AL69" i="3"/>
  <c r="J51" i="3"/>
  <c r="BU47" i="3"/>
  <c r="D10" i="8"/>
  <c r="BU26" i="3"/>
  <c r="D19" i="12"/>
  <c r="AT40" i="3"/>
  <c r="J42" i="22"/>
  <c r="AV40" i="3"/>
  <c r="F18" i="6"/>
  <c r="AC11" i="3"/>
  <c r="I25" i="14"/>
  <c r="P20" i="4"/>
  <c r="N55" i="3"/>
  <c r="E61" i="1"/>
  <c r="D65" i="7"/>
  <c r="E22" i="2"/>
  <c r="O9" i="14"/>
  <c r="E7" i="1"/>
  <c r="BR47" i="3"/>
  <c r="D71" i="16"/>
  <c r="CA41" i="3"/>
  <c r="CU69" i="3"/>
  <c r="L12" i="4"/>
  <c r="N28" i="14"/>
  <c r="R40" i="3"/>
  <c r="H40" i="20"/>
  <c r="D108" i="1"/>
  <c r="G37" i="19"/>
  <c r="F38" i="22"/>
  <c r="E14" i="2"/>
  <c r="Q39" i="19"/>
  <c r="D31" i="2"/>
  <c r="G58" i="5"/>
  <c r="CQ51" i="3"/>
  <c r="G64" i="13"/>
  <c r="L63" i="3"/>
  <c r="D71" i="5"/>
  <c r="D7" i="1"/>
  <c r="BC57" i="3"/>
  <c r="AW60" i="3"/>
  <c r="CD67" i="3"/>
  <c r="D22" i="26"/>
  <c r="G21" i="13"/>
  <c r="I39" i="13"/>
  <c r="L21" i="4"/>
  <c r="J38" i="28"/>
  <c r="U60" i="3"/>
  <c r="BR54" i="3"/>
  <c r="E28" i="1"/>
  <c r="BS63" i="3"/>
  <c r="E77" i="1"/>
  <c r="AC43" i="3"/>
  <c r="L36" i="4"/>
  <c r="AW45" i="3"/>
  <c r="BU60" i="3"/>
  <c r="I20" i="6"/>
  <c r="BR67" i="3"/>
  <c r="F47" i="1"/>
  <c r="E29" i="16"/>
  <c r="BC7" i="3"/>
  <c r="CA33" i="3"/>
  <c r="L69" i="14"/>
  <c r="AJ16" i="3"/>
  <c r="I49" i="6"/>
  <c r="BS47" i="3"/>
  <c r="BF53" i="3"/>
  <c r="BL14" i="3"/>
  <c r="M56" i="3"/>
  <c r="J21" i="6"/>
  <c r="E68" i="29"/>
  <c r="BO65" i="3"/>
  <c r="X38" i="3"/>
  <c r="S19" i="3"/>
  <c r="AR40" i="3"/>
  <c r="CD10" i="3"/>
  <c r="G34" i="1"/>
  <c r="P39" i="19"/>
  <c r="E39" i="29"/>
  <c r="E60" i="2"/>
  <c r="E52" i="29"/>
  <c r="BW13" i="3"/>
  <c r="E66" i="4"/>
  <c r="CO49" i="3"/>
  <c r="AZ34" i="3"/>
  <c r="BA52" i="3"/>
  <c r="BF30" i="3"/>
  <c r="AB12" i="3"/>
  <c r="AN70" i="3"/>
  <c r="K60" i="25"/>
  <c r="CG23" i="3"/>
  <c r="G47" i="15"/>
  <c r="CI72" i="3"/>
  <c r="E59" i="1"/>
  <c r="I67" i="20"/>
  <c r="AI10" i="3"/>
  <c r="E54" i="12"/>
  <c r="Q72" i="14"/>
  <c r="BW9" i="3"/>
  <c r="AG19" i="3"/>
  <c r="AB14" i="3"/>
  <c r="CR15" i="3"/>
  <c r="BX42" i="3"/>
  <c r="C98" i="1"/>
  <c r="P11" i="3"/>
  <c r="Q9" i="3"/>
  <c r="CH16" i="3"/>
  <c r="E12" i="14"/>
  <c r="AR49" i="3"/>
  <c r="CT36" i="3"/>
  <c r="E21" i="24"/>
  <c r="P28" i="14"/>
  <c r="H53" i="4"/>
  <c r="H7" i="3"/>
  <c r="BX48" i="3"/>
  <c r="BP15" i="3"/>
  <c r="BN58" i="3"/>
  <c r="BP13" i="3"/>
  <c r="E60" i="1"/>
  <c r="F13" i="11"/>
  <c r="CF69" i="3"/>
  <c r="W39" i="3"/>
  <c r="F23" i="6"/>
  <c r="X33" i="3"/>
  <c r="C62" i="1"/>
  <c r="AV59" i="3"/>
  <c r="G58" i="14"/>
  <c r="V66" i="3"/>
  <c r="K29" i="13"/>
  <c r="AK68" i="3"/>
  <c r="AA10" i="3"/>
  <c r="J51" i="14"/>
  <c r="G71" i="6"/>
  <c r="AR22" i="3"/>
  <c r="AI63" i="3"/>
  <c r="G18" i="14"/>
  <c r="AW9" i="3"/>
  <c r="V10" i="3"/>
  <c r="H38" i="2"/>
  <c r="CR46" i="3"/>
  <c r="K67" i="13"/>
  <c r="CL39" i="3"/>
  <c r="CI35" i="3"/>
  <c r="BV8" i="3"/>
  <c r="E18" i="20"/>
  <c r="F10" i="6"/>
  <c r="J10" i="28"/>
  <c r="J47" i="14"/>
  <c r="V23" i="3"/>
  <c r="AJ64" i="3"/>
  <c r="BZ28" i="3"/>
  <c r="R7" i="4"/>
  <c r="W23" i="3"/>
  <c r="CK7" i="3"/>
  <c r="E17" i="27"/>
  <c r="G58" i="6"/>
  <c r="AE63" i="3"/>
  <c r="C46" i="1"/>
  <c r="BU24" i="3"/>
  <c r="X30" i="3"/>
  <c r="L19" i="4"/>
  <c r="H39" i="2"/>
  <c r="BS72" i="3"/>
  <c r="K31" i="14"/>
  <c r="N21" i="3"/>
  <c r="BB41" i="3"/>
  <c r="AR52" i="3"/>
  <c r="N51" i="14"/>
  <c r="E70" i="1"/>
  <c r="G40" i="22"/>
  <c r="BO57" i="3"/>
  <c r="AQ26" i="3"/>
  <c r="H18" i="3"/>
  <c r="M18" i="14"/>
  <c r="CH25" i="3"/>
  <c r="D11" i="8"/>
  <c r="D12" i="14"/>
  <c r="F62" i="4"/>
  <c r="AW70" i="3"/>
  <c r="F40" i="19"/>
  <c r="AQ56" i="3"/>
  <c r="BB21" i="3"/>
  <c r="D60" i="9"/>
  <c r="CF15" i="3"/>
  <c r="K16" i="14"/>
  <c r="J27" i="3"/>
  <c r="E24" i="21"/>
  <c r="E31" i="11"/>
  <c r="M47" i="3"/>
  <c r="Z19" i="3"/>
  <c r="D9" i="2"/>
  <c r="C47" i="1"/>
  <c r="E31" i="3"/>
  <c r="BF35" i="3"/>
  <c r="BS10" i="3"/>
  <c r="E59" i="13"/>
  <c r="CN64" i="3"/>
  <c r="E34" i="15"/>
  <c r="AO19" i="3"/>
  <c r="AO41" i="3"/>
  <c r="BT23" i="3"/>
  <c r="AL36" i="3"/>
  <c r="BV68" i="3"/>
  <c r="E48" i="14"/>
  <c r="I33" i="6"/>
  <c r="BT16" i="3"/>
  <c r="G68" i="6"/>
  <c r="L52" i="6"/>
  <c r="BB68" i="3"/>
  <c r="AQ43" i="3"/>
  <c r="Z7" i="3"/>
  <c r="BD10" i="3"/>
  <c r="F43" i="3"/>
  <c r="D72" i="1"/>
  <c r="L27" i="3"/>
  <c r="BH48" i="3"/>
  <c r="N57" i="3"/>
  <c r="CT24" i="3"/>
  <c r="E64" i="11"/>
  <c r="J32" i="6"/>
  <c r="E51" i="21"/>
  <c r="CH62" i="3"/>
  <c r="F36" i="4"/>
  <c r="BK45" i="3"/>
  <c r="D40" i="9"/>
  <c r="W48" i="3"/>
  <c r="BE29" i="3"/>
  <c r="F57" i="6"/>
  <c r="D44" i="7"/>
  <c r="D58" i="11"/>
  <c r="E23" i="11"/>
  <c r="AJ70" i="3"/>
  <c r="M33" i="19"/>
  <c r="E40" i="12"/>
  <c r="AC33" i="3"/>
  <c r="D51" i="20"/>
  <c r="L63" i="28"/>
  <c r="D15" i="5"/>
  <c r="D29" i="20"/>
  <c r="BL17" i="3"/>
  <c r="J19" i="6"/>
  <c r="H34" i="2"/>
  <c r="AU63" i="3"/>
  <c r="M35" i="3"/>
  <c r="AS28" i="3"/>
  <c r="D23" i="1"/>
  <c r="Y17" i="3"/>
  <c r="AA33" i="3"/>
  <c r="E113" i="1"/>
  <c r="E25" i="2"/>
  <c r="BY33" i="3"/>
  <c r="BK17" i="3"/>
  <c r="D62" i="21"/>
  <c r="E26" i="4"/>
  <c r="E37" i="14"/>
  <c r="P51" i="19"/>
  <c r="E10" i="12"/>
  <c r="E32" i="21"/>
  <c r="N27" i="13"/>
  <c r="C79" i="1"/>
  <c r="U65" i="3"/>
  <c r="BV36" i="3"/>
  <c r="L23" i="3"/>
  <c r="AR27" i="3"/>
  <c r="BE11" i="3"/>
  <c r="M30" i="19"/>
  <c r="BK19" i="3"/>
  <c r="AY34" i="3"/>
  <c r="O47" i="14"/>
  <c r="W17" i="3"/>
  <c r="CA19" i="3"/>
  <c r="K61" i="3"/>
  <c r="F124" i="1"/>
  <c r="E56" i="3"/>
  <c r="N65" i="14"/>
  <c r="D57" i="28"/>
  <c r="E64" i="4"/>
  <c r="F25" i="15"/>
  <c r="J33" i="4"/>
  <c r="AU29" i="3"/>
  <c r="D43" i="8"/>
  <c r="CO65" i="3"/>
  <c r="BV38" i="3"/>
  <c r="BN70" i="3"/>
  <c r="J53" i="13"/>
  <c r="AL61" i="3"/>
  <c r="J61" i="13"/>
  <c r="BW23" i="3"/>
  <c r="BO54" i="3"/>
  <c r="E65" i="5"/>
  <c r="Q52" i="3"/>
  <c r="G67" i="19"/>
  <c r="BL30" i="3"/>
  <c r="D102" i="1"/>
  <c r="AP43" i="3"/>
  <c r="E31" i="2"/>
  <c r="F53" i="15"/>
  <c r="I17" i="4"/>
  <c r="CI45" i="3"/>
  <c r="BQ21" i="3"/>
  <c r="CO39" i="3"/>
  <c r="G22" i="5"/>
  <c r="CS27" i="3"/>
  <c r="K45" i="19"/>
  <c r="L25" i="6"/>
  <c r="AE11" i="3"/>
  <c r="BQ61" i="3"/>
  <c r="F56" i="6"/>
  <c r="CT44" i="3"/>
  <c r="M33" i="13"/>
  <c r="J45" i="25"/>
  <c r="P14" i="4"/>
  <c r="N52" i="14"/>
  <c r="D15" i="15"/>
  <c r="K57" i="14"/>
  <c r="AD16" i="3"/>
  <c r="AO58" i="3"/>
  <c r="C44" i="1"/>
  <c r="Y61" i="3"/>
  <c r="AU59" i="3"/>
  <c r="BC63" i="3"/>
  <c r="CC42" i="3"/>
  <c r="H16" i="3"/>
  <c r="I38" i="19"/>
  <c r="L26" i="14"/>
  <c r="J51" i="4"/>
  <c r="E72" i="2"/>
  <c r="AT48" i="3"/>
  <c r="AE15" i="3"/>
  <c r="BI57" i="3"/>
  <c r="AF13" i="3"/>
  <c r="D55" i="1"/>
  <c r="F59" i="6"/>
  <c r="CA68" i="3"/>
  <c r="V38" i="3"/>
  <c r="F67" i="5"/>
  <c r="BR24" i="3"/>
  <c r="M17" i="13"/>
  <c r="BK25" i="3"/>
  <c r="E62" i="4"/>
  <c r="O42" i="3"/>
  <c r="I53" i="20"/>
  <c r="O62" i="4"/>
  <c r="CA69" i="3"/>
  <c r="L59" i="3"/>
  <c r="AS42" i="3"/>
  <c r="F13" i="5"/>
  <c r="G20" i="2"/>
  <c r="E26" i="1"/>
  <c r="AJ62" i="3"/>
  <c r="L19" i="14"/>
  <c r="AX24" i="3"/>
  <c r="F72" i="4"/>
  <c r="D62" i="1"/>
  <c r="BK46" i="3"/>
  <c r="V18" i="3"/>
  <c r="BQ37" i="3"/>
  <c r="BX68" i="3"/>
  <c r="BZ33" i="3"/>
  <c r="D118" i="1"/>
  <c r="F32" i="4"/>
  <c r="D14" i="2"/>
  <c r="D39" i="5"/>
  <c r="AX14" i="3"/>
  <c r="K60" i="13"/>
  <c r="H16" i="5"/>
  <c r="CH21" i="3"/>
  <c r="CU37" i="3"/>
  <c r="I59" i="4"/>
  <c r="BE72" i="3"/>
  <c r="AT15" i="3"/>
  <c r="G21" i="4"/>
  <c r="AC40" i="3"/>
  <c r="CB49" i="3"/>
  <c r="H37" i="2"/>
  <c r="E56" i="20"/>
  <c r="AU16" i="3"/>
  <c r="AI39" i="3"/>
  <c r="W40" i="3"/>
  <c r="AV69" i="3"/>
  <c r="CR63" i="3"/>
  <c r="V63" i="3"/>
  <c r="D10" i="14"/>
  <c r="CL40" i="3"/>
  <c r="W34" i="3"/>
  <c r="BX29" i="3"/>
  <c r="O58" i="4"/>
  <c r="AF37" i="3"/>
  <c r="AR12" i="3"/>
  <c r="CL70" i="3"/>
  <c r="S55" i="3"/>
  <c r="AW48" i="3"/>
  <c r="J52" i="6"/>
  <c r="BW15" i="3"/>
  <c r="AL19" i="3"/>
  <c r="I14" i="14"/>
  <c r="CU8" i="3"/>
  <c r="F16" i="6"/>
  <c r="S61" i="14"/>
  <c r="BY52" i="3"/>
  <c r="D61" i="11"/>
  <c r="H57" i="2"/>
  <c r="BT64" i="3"/>
  <c r="E9" i="13"/>
  <c r="AS50" i="3"/>
  <c r="AP24" i="3"/>
  <c r="AK9" i="3"/>
  <c r="L46" i="6"/>
  <c r="CF52" i="3"/>
  <c r="G28" i="13"/>
  <c r="CD38" i="3"/>
  <c r="BW57" i="3"/>
  <c r="C82" i="1"/>
  <c r="CE24" i="3"/>
  <c r="CN52" i="3"/>
  <c r="E36" i="1"/>
  <c r="S53" i="4"/>
  <c r="E67" i="22"/>
  <c r="BX65" i="3"/>
  <c r="E28" i="12"/>
  <c r="I29" i="4"/>
  <c r="I16" i="14"/>
  <c r="F51" i="3"/>
  <c r="AW24" i="3"/>
  <c r="CA14" i="3"/>
  <c r="BH8" i="3"/>
  <c r="C18" i="1"/>
  <c r="CK53" i="3"/>
  <c r="BO50" i="3"/>
  <c r="BW49" i="3"/>
  <c r="D68" i="29"/>
  <c r="N71" i="3"/>
  <c r="L42" i="13"/>
  <c r="F57" i="13"/>
  <c r="CU48" i="3"/>
  <c r="Q15" i="19"/>
  <c r="BP17" i="3"/>
  <c r="E61" i="20"/>
  <c r="CQ9" i="3"/>
  <c r="BD18" i="3"/>
  <c r="D52" i="1"/>
  <c r="L26" i="6"/>
  <c r="BB40" i="3"/>
  <c r="E41" i="3"/>
  <c r="BK33" i="3"/>
  <c r="C58" i="1"/>
  <c r="E23" i="3"/>
  <c r="L17" i="6"/>
  <c r="BN28" i="3"/>
  <c r="E56" i="1"/>
  <c r="H17" i="2"/>
  <c r="BM58" i="3"/>
  <c r="L22" i="3"/>
  <c r="F28" i="11"/>
  <c r="AI16" i="3"/>
  <c r="S29" i="14"/>
  <c r="S28" i="3"/>
  <c r="I10" i="25"/>
  <c r="N19" i="13"/>
  <c r="AH49" i="3"/>
  <c r="Z24" i="3"/>
  <c r="F35" i="2"/>
  <c r="D88" i="1"/>
  <c r="CA39" i="3"/>
  <c r="AA43" i="3"/>
  <c r="V49" i="3"/>
  <c r="D36" i="29"/>
  <c r="BE65" i="3"/>
  <c r="CU22" i="3"/>
  <c r="BY57" i="3"/>
  <c r="C81" i="1"/>
  <c r="J51" i="6"/>
  <c r="BA70" i="3"/>
  <c r="BN7" i="3"/>
  <c r="CN16" i="3"/>
  <c r="G55" i="20"/>
  <c r="AQ8" i="3"/>
  <c r="AE38" i="3"/>
  <c r="CF34" i="3"/>
  <c r="CA54" i="3"/>
  <c r="BY9" i="3"/>
  <c r="H49" i="2"/>
  <c r="H39" i="4"/>
  <c r="D26" i="15"/>
  <c r="D33" i="10"/>
  <c r="AY54" i="3"/>
  <c r="G62" i="5"/>
  <c r="CC51" i="3"/>
  <c r="D64" i="17"/>
  <c r="AE30" i="3"/>
  <c r="C97" i="1"/>
  <c r="AH42" i="3"/>
  <c r="E13" i="2"/>
  <c r="G25" i="15"/>
  <c r="L10" i="4"/>
  <c r="CI44" i="3"/>
  <c r="R19" i="3"/>
  <c r="CF37" i="3"/>
  <c r="F26" i="4"/>
  <c r="AW7" i="3"/>
  <c r="E65" i="11"/>
  <c r="AF31" i="3"/>
  <c r="AY13" i="3"/>
  <c r="BS14" i="3"/>
  <c r="AO22" i="3"/>
  <c r="BV7" i="3"/>
  <c r="L24" i="19"/>
  <c r="F68" i="11"/>
  <c r="D19" i="9"/>
  <c r="BJ22" i="3"/>
  <c r="CC41" i="3"/>
  <c r="D23" i="9"/>
  <c r="J18" i="13"/>
  <c r="P46" i="4"/>
  <c r="W13" i="3"/>
  <c r="CC27" i="3"/>
  <c r="T15" i="14"/>
  <c r="J60" i="13"/>
  <c r="BR50" i="3"/>
  <c r="BJ18" i="3"/>
  <c r="AG12" i="3"/>
  <c r="L7" i="13"/>
  <c r="BX57" i="3"/>
  <c r="M9" i="19"/>
  <c r="BC62" i="3"/>
  <c r="D112" i="1"/>
  <c r="L28" i="6"/>
  <c r="CA66" i="3"/>
  <c r="E106" i="1"/>
  <c r="P25" i="14"/>
  <c r="BW69" i="3"/>
  <c r="BQ48" i="3"/>
  <c r="CE25" i="3"/>
  <c r="F125" i="1"/>
  <c r="E63" i="12"/>
  <c r="AP64" i="3"/>
  <c r="CB62" i="3"/>
  <c r="CG70" i="3"/>
  <c r="CN43" i="3"/>
  <c r="D65" i="5"/>
  <c r="E23" i="12"/>
  <c r="CL9" i="3"/>
  <c r="CD13" i="3"/>
  <c r="H22" i="22"/>
  <c r="J22" i="25"/>
  <c r="E80" i="1"/>
  <c r="G16" i="2"/>
  <c r="H51" i="14"/>
  <c r="D83" i="1"/>
  <c r="F34" i="19"/>
  <c r="C16" i="1"/>
  <c r="M61" i="28"/>
  <c r="H38" i="3"/>
  <c r="R13" i="14"/>
  <c r="BX20" i="3"/>
  <c r="L58" i="4"/>
  <c r="R46" i="3"/>
  <c r="D54" i="12"/>
  <c r="T64" i="14"/>
  <c r="AW17" i="3"/>
  <c r="BX8" i="3"/>
  <c r="BM35" i="3"/>
  <c r="L50" i="13"/>
  <c r="H20" i="2"/>
  <c r="E53" i="16"/>
  <c r="AC7" i="3"/>
  <c r="D11" i="2"/>
  <c r="F37" i="2"/>
  <c r="AF67" i="3"/>
  <c r="CS24" i="3"/>
  <c r="E44" i="1"/>
  <c r="X24" i="3"/>
  <c r="BH13" i="3"/>
  <c r="L60" i="4"/>
  <c r="P30" i="19"/>
  <c r="BI25" i="3"/>
  <c r="L14" i="6"/>
  <c r="F72" i="5"/>
  <c r="AC71" i="3"/>
  <c r="CI9" i="3"/>
  <c r="G15" i="6"/>
  <c r="BN27" i="3"/>
  <c r="L54" i="4"/>
  <c r="P37" i="19"/>
  <c r="BY28" i="3"/>
  <c r="J69" i="4"/>
  <c r="AI37" i="3"/>
  <c r="M15" i="3"/>
  <c r="C34" i="1"/>
  <c r="AZ66" i="3"/>
  <c r="I64" i="6"/>
  <c r="D7" i="10"/>
  <c r="AN69" i="3"/>
  <c r="AX70" i="3"/>
  <c r="AN7" i="3"/>
  <c r="Z22" i="3"/>
  <c r="AC56" i="3"/>
  <c r="E41" i="1"/>
  <c r="J41" i="3"/>
  <c r="G72" i="13"/>
  <c r="BT45" i="3"/>
  <c r="I69" i="4"/>
  <c r="AE53" i="3"/>
  <c r="L29" i="6"/>
  <c r="CN37" i="3"/>
  <c r="I17" i="3"/>
  <c r="D42" i="2"/>
  <c r="D48" i="24"/>
  <c r="I36" i="6"/>
  <c r="O11" i="3"/>
  <c r="H64" i="5"/>
  <c r="BF60" i="3"/>
  <c r="AV62" i="3"/>
  <c r="CU32" i="3"/>
  <c r="CE60" i="3"/>
  <c r="U24" i="3"/>
  <c r="O52" i="14"/>
  <c r="T52" i="3"/>
  <c r="BM43" i="3"/>
  <c r="F123" i="1"/>
  <c r="AX55" i="3"/>
  <c r="BY17" i="3"/>
  <c r="I63" i="20"/>
  <c r="BV24" i="3"/>
  <c r="E88" i="1"/>
  <c r="AQ20" i="3"/>
  <c r="CG69" i="3"/>
  <c r="AL55" i="3"/>
  <c r="D67" i="1"/>
  <c r="AG53" i="3"/>
  <c r="E55" i="1"/>
  <c r="D16" i="10"/>
  <c r="O69" i="3"/>
  <c r="BU34" i="3"/>
  <c r="C125" i="1"/>
  <c r="I49" i="4"/>
  <c r="F48" i="2"/>
  <c r="E60" i="5"/>
  <c r="AA15" i="3"/>
  <c r="S10" i="14"/>
  <c r="E37" i="5"/>
  <c r="BA23" i="3"/>
  <c r="BW7" i="3"/>
  <c r="G24" i="14"/>
  <c r="F46" i="15"/>
  <c r="C108" i="1"/>
  <c r="AD14" i="3"/>
  <c r="S46" i="14"/>
  <c r="BJ56" i="3"/>
  <c r="D101" i="1"/>
  <c r="D42" i="16"/>
  <c r="D33" i="14"/>
  <c r="CT56" i="3"/>
  <c r="CH26" i="3"/>
  <c r="Q58" i="14"/>
  <c r="AJ36" i="3"/>
  <c r="BM42" i="3"/>
  <c r="F122" i="1"/>
  <c r="CL54" i="3"/>
  <c r="CK57" i="3"/>
  <c r="N51" i="13"/>
  <c r="D21" i="1"/>
  <c r="O36" i="3"/>
  <c r="E61" i="2"/>
  <c r="G7" i="6"/>
  <c r="BZ54" i="3"/>
  <c r="AL21" i="3"/>
  <c r="K54" i="22"/>
  <c r="CA56" i="3"/>
  <c r="CG21" i="3"/>
  <c r="D24" i="10"/>
  <c r="N16" i="3"/>
  <c r="P22" i="14"/>
  <c r="BO27" i="3"/>
  <c r="H20" i="22"/>
  <c r="E58" i="12"/>
  <c r="N48" i="3"/>
  <c r="E57" i="1"/>
  <c r="AA48" i="3"/>
  <c r="BV20" i="3"/>
  <c r="F52" i="11"/>
  <c r="BA54" i="3"/>
  <c r="CE46" i="3"/>
  <c r="AU22" i="3"/>
  <c r="CG32" i="3"/>
  <c r="E91" i="1"/>
  <c r="H21" i="2"/>
  <c r="J16" i="19"/>
  <c r="R57" i="4"/>
  <c r="AZ68" i="3"/>
  <c r="I69" i="6"/>
  <c r="D12" i="2"/>
  <c r="BW25" i="3"/>
  <c r="I53" i="3"/>
  <c r="L31" i="13"/>
  <c r="F8" i="15"/>
  <c r="M57" i="19"/>
  <c r="V54" i="3"/>
  <c r="BC15" i="3"/>
  <c r="E52" i="12"/>
  <c r="H69" i="2"/>
  <c r="BW61" i="3"/>
  <c r="F48" i="4"/>
  <c r="AI23" i="3"/>
  <c r="AU50" i="3"/>
  <c r="I10" i="6"/>
  <c r="L52" i="4"/>
  <c r="E9" i="1"/>
  <c r="Q56" i="3"/>
  <c r="U62" i="3"/>
  <c r="D15" i="2"/>
  <c r="BD62" i="3"/>
  <c r="J36" i="6"/>
  <c r="L14" i="3"/>
  <c r="BQ65" i="3"/>
  <c r="H28" i="3"/>
  <c r="H50" i="2"/>
  <c r="D9" i="12"/>
  <c r="CK46" i="3"/>
  <c r="AK44" i="3"/>
  <c r="AB46" i="3"/>
  <c r="G33" i="4"/>
  <c r="AB21" i="3"/>
  <c r="M9" i="13"/>
  <c r="S18" i="3"/>
  <c r="BL34" i="3"/>
  <c r="D45" i="18"/>
  <c r="AE14" i="3"/>
  <c r="E15" i="14"/>
  <c r="BH26" i="3"/>
  <c r="CR64" i="3"/>
  <c r="R33" i="3"/>
  <c r="O14" i="4"/>
  <c r="I24" i="3"/>
  <c r="BR8" i="3"/>
  <c r="D11" i="1"/>
  <c r="D43" i="11"/>
  <c r="AN65" i="3"/>
  <c r="AV48" i="3"/>
  <c r="R31" i="3"/>
  <c r="M19" i="13"/>
  <c r="K7" i="14"/>
  <c r="L45" i="14"/>
  <c r="BJ13" i="3"/>
  <c r="G60" i="2"/>
  <c r="D45" i="12"/>
  <c r="C48" i="1"/>
  <c r="CH34" i="3"/>
  <c r="AB7" i="3"/>
  <c r="D67" i="18"/>
  <c r="CT58" i="3"/>
  <c r="S45" i="3"/>
  <c r="E52" i="4"/>
  <c r="D65" i="1"/>
  <c r="D25" i="8"/>
  <c r="Q29" i="3"/>
  <c r="D127" i="1"/>
  <c r="AZ16" i="3"/>
  <c r="Y69" i="3"/>
  <c r="CA9" i="3"/>
  <c r="CT14" i="3"/>
  <c r="BI24" i="3"/>
  <c r="CI15" i="3"/>
  <c r="E36" i="13"/>
  <c r="AP58" i="3"/>
  <c r="M24" i="19"/>
  <c r="BO63" i="3"/>
  <c r="D21" i="2"/>
  <c r="F39" i="6"/>
  <c r="CA67" i="3"/>
  <c r="BK8" i="3"/>
  <c r="M65" i="14"/>
  <c r="J29" i="4"/>
  <c r="R55" i="3"/>
  <c r="BI36" i="3"/>
  <c r="O8" i="3"/>
  <c r="E66" i="20"/>
  <c r="I27" i="19"/>
  <c r="G18" i="15"/>
  <c r="AA45" i="3"/>
  <c r="CC50" i="3"/>
  <c r="Y13" i="3"/>
  <c r="E12" i="2"/>
  <c r="F19" i="19"/>
  <c r="H22" i="14"/>
  <c r="AS53" i="3"/>
  <c r="Q70" i="3"/>
  <c r="E67" i="16"/>
  <c r="D57" i="7"/>
  <c r="G65" i="6"/>
  <c r="S21" i="3"/>
  <c r="BZ56" i="3"/>
  <c r="E103" i="1"/>
  <c r="CC28" i="3"/>
  <c r="C122" i="1"/>
  <c r="O26" i="4"/>
  <c r="CN68" i="3"/>
  <c r="CT33" i="3"/>
  <c r="E123" i="1"/>
  <c r="L47" i="4"/>
  <c r="E19" i="2"/>
  <c r="E50" i="5"/>
  <c r="CF14" i="3"/>
  <c r="L67" i="13"/>
  <c r="H26" i="5"/>
  <c r="BS22" i="3"/>
  <c r="D58" i="2"/>
  <c r="T12" i="14"/>
  <c r="I9" i="14"/>
  <c r="D77" i="1"/>
  <c r="M36" i="4"/>
  <c r="E43" i="12"/>
  <c r="CT45" i="3"/>
  <c r="BJ71" i="3"/>
  <c r="U36" i="3"/>
  <c r="AV9" i="3"/>
  <c r="BJ21" i="3"/>
  <c r="M29" i="14"/>
  <c r="BG51" i="3"/>
  <c r="F30" i="26"/>
  <c r="N7" i="3"/>
  <c r="M19" i="3"/>
  <c r="R16" i="3"/>
  <c r="F38" i="19"/>
  <c r="E35" i="11"/>
  <c r="BP31" i="3"/>
  <c r="G15" i="2"/>
  <c r="H45" i="4"/>
  <c r="CK15" i="3"/>
  <c r="H68" i="29"/>
  <c r="Q33" i="14"/>
  <c r="E46" i="16"/>
  <c r="CQ47" i="3"/>
  <c r="AW19" i="3"/>
  <c r="H68" i="5"/>
  <c r="BD26" i="3"/>
  <c r="D51" i="11"/>
  <c r="AM61" i="3"/>
  <c r="AL44" i="3"/>
  <c r="CG68" i="3"/>
  <c r="CG45" i="3"/>
  <c r="O25" i="3"/>
  <c r="K51" i="13"/>
  <c r="F32" i="6"/>
  <c r="E14" i="19"/>
  <c r="N35" i="14"/>
  <c r="F16" i="15"/>
  <c r="I58" i="13"/>
  <c r="CC40" i="3"/>
  <c r="BL53" i="3"/>
  <c r="CL8" i="3"/>
  <c r="E10" i="15"/>
  <c r="K9" i="3"/>
  <c r="E51" i="15"/>
  <c r="O27" i="14"/>
  <c r="BC21" i="3"/>
  <c r="BE30" i="3"/>
  <c r="E49" i="11"/>
  <c r="CH71" i="3"/>
  <c r="L64" i="4"/>
  <c r="AS39" i="3"/>
  <c r="CC53" i="3"/>
  <c r="R43" i="4"/>
  <c r="AL48" i="3"/>
  <c r="BN30" i="3"/>
  <c r="AI12" i="3"/>
  <c r="D37" i="12"/>
  <c r="BC53" i="3"/>
  <c r="E58" i="14"/>
  <c r="BD41" i="3"/>
  <c r="BE38" i="3"/>
  <c r="BN66" i="3"/>
  <c r="G8" i="14"/>
  <c r="G67" i="1"/>
  <c r="CR27" i="3"/>
  <c r="CB68" i="3"/>
  <c r="AE65" i="3"/>
  <c r="F15" i="13"/>
  <c r="S41" i="3"/>
  <c r="D59" i="2"/>
  <c r="BD54" i="3"/>
  <c r="E32" i="5"/>
  <c r="BL19" i="3"/>
  <c r="G23" i="21"/>
  <c r="CQ70" i="3"/>
  <c r="I15" i="6"/>
  <c r="R55" i="4"/>
  <c r="CE17" i="3"/>
  <c r="BS41" i="3"/>
  <c r="H19" i="2"/>
  <c r="AB35" i="3"/>
  <c r="K14" i="14"/>
  <c r="CI22" i="3"/>
  <c r="J7" i="4"/>
  <c r="D84" i="1"/>
  <c r="BF51" i="3"/>
  <c r="AT17" i="3"/>
  <c r="D47" i="1"/>
  <c r="L9" i="4"/>
  <c r="AL23" i="3"/>
  <c r="F12" i="3"/>
  <c r="D22" i="2"/>
  <c r="CG62" i="3"/>
  <c r="J14" i="13"/>
  <c r="L16" i="14"/>
  <c r="BR15" i="3"/>
  <c r="S13" i="3"/>
  <c r="BF67" i="3"/>
  <c r="F34" i="1"/>
  <c r="D9" i="16"/>
  <c r="AD7" i="3"/>
  <c r="I49" i="3"/>
  <c r="G16" i="3"/>
  <c r="Y59" i="3"/>
  <c r="H14" i="3"/>
  <c r="C73" i="1"/>
  <c r="D58" i="12"/>
  <c r="CR70" i="3"/>
  <c r="BK43" i="3"/>
  <c r="L43" i="6"/>
  <c r="F44" i="3"/>
  <c r="C83" i="1"/>
  <c r="E24" i="13"/>
  <c r="BK58" i="3"/>
  <c r="D15" i="11"/>
  <c r="D16" i="1"/>
  <c r="D51" i="21"/>
  <c r="CI30" i="3"/>
  <c r="BC67" i="3"/>
  <c r="R67" i="14"/>
  <c r="CO21" i="3"/>
  <c r="C49" i="1"/>
  <c r="CK58" i="3"/>
  <c r="BI21" i="3"/>
  <c r="CB32" i="3"/>
  <c r="P59" i="19"/>
  <c r="F24" i="6"/>
  <c r="CN50" i="3"/>
  <c r="BF36" i="3"/>
  <c r="CG11" i="3"/>
  <c r="J69" i="6"/>
  <c r="H30" i="3"/>
  <c r="G7" i="1"/>
  <c r="J52" i="19"/>
  <c r="G41" i="4"/>
  <c r="BP38" i="3"/>
  <c r="M42" i="13"/>
  <c r="P45" i="3"/>
  <c r="P15" i="19"/>
  <c r="R27" i="4"/>
  <c r="AO57" i="3"/>
  <c r="U52" i="14"/>
  <c r="H23" i="4"/>
  <c r="AF52" i="3"/>
  <c r="AQ7" i="3"/>
  <c r="BT62" i="3"/>
  <c r="D17" i="2"/>
  <c r="CR14" i="3"/>
  <c r="BP52" i="3"/>
  <c r="AR18" i="3"/>
  <c r="BT36" i="3"/>
  <c r="F42" i="14"/>
  <c r="D34" i="10"/>
  <c r="F26" i="28"/>
  <c r="G68" i="3"/>
  <c r="BL58" i="3"/>
  <c r="AY66" i="3"/>
  <c r="N29" i="14"/>
  <c r="BY35" i="3"/>
  <c r="E64" i="1"/>
  <c r="E48" i="20"/>
  <c r="AP54" i="3"/>
  <c r="J23" i="13"/>
  <c r="E18" i="3"/>
  <c r="I21" i="6"/>
  <c r="AW39" i="3"/>
  <c r="D71" i="12"/>
  <c r="AT24" i="3"/>
  <c r="AX13" i="3"/>
  <c r="I10" i="13"/>
  <c r="L58" i="3"/>
  <c r="E19" i="19"/>
  <c r="K63" i="3"/>
  <c r="D125" i="1"/>
  <c r="G34" i="6"/>
  <c r="AA67" i="3"/>
  <c r="D53" i="2"/>
  <c r="T51" i="14"/>
  <c r="BX70" i="3"/>
  <c r="CH50" i="3"/>
  <c r="Q32" i="3"/>
  <c r="P62" i="14"/>
  <c r="BH21" i="3"/>
  <c r="BY67" i="3"/>
  <c r="CF38" i="3"/>
  <c r="I40" i="6"/>
  <c r="F37" i="5"/>
  <c r="F49" i="2"/>
  <c r="K34" i="19"/>
  <c r="E45" i="1"/>
  <c r="AM18" i="3"/>
  <c r="T65" i="14"/>
  <c r="BD50" i="3"/>
  <c r="AS41" i="3"/>
  <c r="F121" i="1"/>
  <c r="BP18" i="3"/>
  <c r="E16" i="7"/>
  <c r="AC22" i="3"/>
  <c r="BQ62" i="3"/>
  <c r="P60" i="3"/>
  <c r="I43" i="3"/>
  <c r="N69" i="3"/>
  <c r="H17" i="19"/>
  <c r="F61" i="26"/>
  <c r="D47" i="2"/>
  <c r="G59" i="21"/>
  <c r="BG12" i="3"/>
  <c r="J45" i="4"/>
  <c r="X48" i="3"/>
  <c r="AR32" i="3"/>
  <c r="BO42" i="3"/>
  <c r="AH27" i="3"/>
  <c r="BP7" i="3"/>
  <c r="AJ57" i="3"/>
  <c r="D7" i="21"/>
  <c r="BN68" i="3"/>
  <c r="BY59" i="3"/>
  <c r="AM15" i="3"/>
  <c r="D36" i="10"/>
  <c r="E55" i="14"/>
  <c r="CQ10" i="3"/>
  <c r="AI17" i="3"/>
  <c r="AT16" i="3"/>
  <c r="BM70" i="3"/>
  <c r="E24" i="5"/>
  <c r="G16" i="19"/>
  <c r="J39" i="6"/>
  <c r="AI65" i="3"/>
  <c r="D72" i="2"/>
  <c r="D57" i="2"/>
  <c r="D18" i="1"/>
  <c r="I54" i="3"/>
  <c r="D54" i="8"/>
  <c r="J57" i="6"/>
  <c r="K27" i="3"/>
  <c r="I32" i="14"/>
  <c r="CF22" i="3"/>
  <c r="I52" i="6"/>
  <c r="AK39" i="3"/>
  <c r="CG26" i="3"/>
  <c r="E8" i="24"/>
  <c r="E22" i="1"/>
  <c r="D54" i="2"/>
  <c r="D27" i="24"/>
  <c r="G19" i="4"/>
  <c r="AK49" i="3"/>
  <c r="H70" i="2"/>
  <c r="E128" i="1"/>
  <c r="L23" i="6"/>
  <c r="D50" i="28"/>
  <c r="Y11" i="3"/>
  <c r="P68" i="3"/>
  <c r="F31" i="11"/>
  <c r="BP61" i="3"/>
  <c r="AO21" i="3"/>
  <c r="L50" i="3"/>
  <c r="D56" i="1"/>
  <c r="AC19" i="3"/>
  <c r="E15" i="12"/>
  <c r="BQ63" i="3"/>
  <c r="AB8" i="3"/>
  <c r="F20" i="3"/>
  <c r="K35" i="13"/>
  <c r="L37" i="4"/>
  <c r="CD25" i="3"/>
  <c r="AU46" i="3"/>
  <c r="D17" i="7"/>
  <c r="D7" i="9"/>
  <c r="AL62" i="3"/>
  <c r="K26" i="3"/>
  <c r="E27" i="21"/>
  <c r="AQ23" i="3"/>
  <c r="E58" i="1"/>
  <c r="K49" i="19"/>
  <c r="H41" i="3"/>
  <c r="S57" i="4"/>
  <c r="E17" i="14"/>
  <c r="O34" i="3"/>
  <c r="AN48" i="3"/>
  <c r="P72" i="4"/>
  <c r="BM28" i="3"/>
  <c r="D60" i="1"/>
  <c r="BD29" i="3"/>
  <c r="BA55" i="3"/>
  <c r="CL22" i="3"/>
  <c r="BQ25" i="3"/>
  <c r="E66" i="2"/>
  <c r="AE66" i="3"/>
  <c r="BT8" i="3"/>
  <c r="G20" i="22"/>
  <c r="E65" i="1"/>
  <c r="R30" i="4"/>
  <c r="S16" i="3"/>
  <c r="AD55" i="3"/>
  <c r="D68" i="2"/>
  <c r="G33" i="13"/>
  <c r="I22" i="14"/>
  <c r="AV38" i="3"/>
  <c r="E9" i="3"/>
  <c r="L13" i="13"/>
  <c r="AJ51" i="3"/>
  <c r="H63" i="2"/>
  <c r="F67" i="19"/>
  <c r="E20" i="4"/>
  <c r="E7" i="5"/>
  <c r="L37" i="6"/>
  <c r="D45" i="10"/>
  <c r="D8" i="10"/>
  <c r="Q34" i="14"/>
  <c r="D52" i="16"/>
  <c r="I28" i="28"/>
  <c r="P54" i="4"/>
  <c r="E8" i="20"/>
  <c r="AW33" i="3"/>
  <c r="E107" i="1"/>
  <c r="CT43" i="3"/>
  <c r="E34" i="2"/>
  <c r="G13" i="19"/>
  <c r="F24" i="4"/>
  <c r="CQ46" i="3"/>
  <c r="BA22" i="3"/>
  <c r="P42" i="3"/>
  <c r="F62" i="6"/>
  <c r="AL34" i="3"/>
  <c r="BQ30" i="3"/>
  <c r="C52" i="1"/>
  <c r="T54" i="3"/>
  <c r="BL48" i="3"/>
  <c r="H51" i="4"/>
  <c r="D38" i="18"/>
  <c r="G57" i="2"/>
  <c r="CI36" i="3"/>
  <c r="J70" i="6"/>
  <c r="L29" i="4"/>
  <c r="P22" i="19"/>
  <c r="AK72" i="3"/>
  <c r="BA65" i="3"/>
  <c r="CC39" i="3"/>
  <c r="V39" i="3"/>
  <c r="X61" i="3"/>
  <c r="F25" i="11"/>
  <c r="G11" i="4"/>
  <c r="AL25" i="3"/>
  <c r="AO69" i="3"/>
  <c r="D36" i="14"/>
  <c r="E36" i="19"/>
  <c r="AH54" i="3"/>
  <c r="G20" i="3"/>
  <c r="J18" i="6"/>
  <c r="BQ27" i="3"/>
  <c r="E18" i="12"/>
  <c r="AQ62" i="3"/>
  <c r="BG46" i="3"/>
  <c r="I72" i="3"/>
  <c r="AU53" i="3"/>
  <c r="S27" i="3"/>
  <c r="D67" i="19"/>
  <c r="N40" i="13"/>
  <c r="H61" i="4"/>
  <c r="G40" i="3"/>
  <c r="D53" i="1"/>
  <c r="Y24" i="3"/>
  <c r="G24" i="21"/>
  <c r="AD58" i="3"/>
  <c r="BO29" i="3"/>
  <c r="H67" i="4"/>
  <c r="L53" i="6"/>
  <c r="E62" i="16"/>
  <c r="CN29" i="3"/>
  <c r="I61" i="28"/>
  <c r="D40" i="1"/>
  <c r="J46" i="6"/>
  <c r="CT69" i="3"/>
  <c r="D22" i="16"/>
  <c r="CK13" i="3"/>
  <c r="I50" i="13"/>
  <c r="CO38" i="3"/>
  <c r="G36" i="13"/>
  <c r="F44" i="5"/>
  <c r="F57" i="29"/>
  <c r="I48" i="19"/>
  <c r="I39" i="4"/>
  <c r="AL38" i="3"/>
  <c r="L39" i="13"/>
  <c r="BD44" i="3"/>
  <c r="D56" i="18"/>
  <c r="L24" i="4"/>
  <c r="AG55" i="3"/>
  <c r="S39" i="14"/>
  <c r="J9" i="4"/>
  <c r="W51" i="3"/>
  <c r="D67" i="2"/>
  <c r="AV47" i="3"/>
  <c r="L25" i="19"/>
  <c r="F66" i="4"/>
  <c r="H58" i="2"/>
  <c r="S8" i="3"/>
  <c r="J30" i="3"/>
  <c r="CL32" i="3"/>
  <c r="U31" i="3"/>
  <c r="AW14" i="3"/>
  <c r="BM18" i="3"/>
  <c r="AL68" i="3"/>
  <c r="E72" i="11"/>
  <c r="H16" i="14"/>
  <c r="AG52" i="3"/>
  <c r="BE21" i="3"/>
  <c r="CR49" i="3"/>
  <c r="D59" i="1"/>
  <c r="D31" i="10"/>
  <c r="J30" i="22"/>
  <c r="BV55" i="3"/>
  <c r="S44" i="14"/>
  <c r="AI40" i="3"/>
  <c r="H35" i="22"/>
  <c r="E51" i="7"/>
  <c r="E10" i="19"/>
  <c r="D39" i="11"/>
  <c r="E40" i="1"/>
  <c r="BI63" i="3"/>
  <c r="N35" i="3"/>
  <c r="BD20" i="3"/>
  <c r="BN22" i="3"/>
  <c r="AD9" i="3"/>
  <c r="D23" i="11"/>
  <c r="E15" i="3"/>
  <c r="C72" i="1"/>
  <c r="L58" i="6"/>
  <c r="X10" i="3"/>
  <c r="AT42" i="3"/>
  <c r="F51" i="25"/>
  <c r="M68" i="3"/>
  <c r="BE64" i="3"/>
  <c r="E34" i="19"/>
  <c r="BY29" i="3"/>
  <c r="BI20" i="3"/>
  <c r="I50" i="22"/>
  <c r="BE36" i="3"/>
  <c r="CO43" i="3"/>
  <c r="E42" i="5"/>
  <c r="U61" i="14"/>
  <c r="AC35" i="3"/>
  <c r="Y51" i="3"/>
  <c r="J14" i="19"/>
  <c r="BT34" i="3"/>
  <c r="BO17" i="3"/>
  <c r="E14" i="29"/>
  <c r="Z50" i="3"/>
  <c r="AP39" i="3"/>
  <c r="D61" i="28"/>
  <c r="AO7" i="3"/>
  <c r="L72" i="4"/>
  <c r="W14" i="3"/>
  <c r="J25" i="14"/>
  <c r="H68" i="2"/>
  <c r="G12" i="13"/>
  <c r="AF7" i="3"/>
  <c r="CB64" i="3"/>
  <c r="G62" i="13"/>
  <c r="Q23" i="3"/>
  <c r="G65" i="15"/>
  <c r="AM47" i="3"/>
  <c r="D9" i="5"/>
  <c r="CD40" i="3"/>
  <c r="C96" i="1"/>
  <c r="M28" i="14"/>
  <c r="U64" i="3"/>
  <c r="P18" i="3"/>
  <c r="U38" i="3"/>
  <c r="N70" i="3"/>
  <c r="O12" i="4"/>
  <c r="N70" i="13"/>
  <c r="N50" i="14"/>
  <c r="CH18" i="3"/>
  <c r="G38" i="2"/>
  <c r="BR39" i="3"/>
  <c r="E9" i="2"/>
  <c r="AN41" i="3"/>
  <c r="I49" i="29"/>
  <c r="I26" i="14"/>
  <c r="BS7" i="3"/>
  <c r="L51" i="19"/>
  <c r="BO7" i="3"/>
  <c r="AY47" i="3"/>
  <c r="CH58" i="3"/>
  <c r="CI21" i="3"/>
  <c r="G68" i="1"/>
  <c r="F36" i="13"/>
  <c r="G46" i="22"/>
  <c r="G42" i="14"/>
  <c r="I23" i="4"/>
  <c r="Q67" i="3"/>
  <c r="BG14" i="3"/>
  <c r="L56" i="4"/>
  <c r="CL17" i="3"/>
  <c r="AF29" i="3"/>
  <c r="AD66" i="3"/>
  <c r="CD17" i="3"/>
  <c r="R37" i="4"/>
  <c r="D9" i="22"/>
  <c r="BX33" i="3"/>
  <c r="G13" i="4"/>
  <c r="AJ45" i="3"/>
  <c r="AL35" i="3"/>
  <c r="E68" i="1"/>
  <c r="K61" i="22"/>
  <c r="J47" i="13"/>
  <c r="BQ55" i="3"/>
  <c r="BH25" i="3"/>
  <c r="D44" i="19"/>
  <c r="G26" i="3"/>
  <c r="E71" i="21"/>
  <c r="O32" i="4"/>
  <c r="L34" i="6"/>
  <c r="AY24" i="3"/>
  <c r="E83" i="1"/>
  <c r="G31" i="4"/>
  <c r="AR28" i="3"/>
  <c r="G63" i="15"/>
  <c r="BF59" i="3"/>
  <c r="E43" i="16"/>
  <c r="AX8" i="3"/>
  <c r="G64" i="14"/>
  <c r="D50" i="10"/>
  <c r="D53" i="9"/>
  <c r="BV34" i="3"/>
  <c r="J14" i="6"/>
  <c r="I41" i="14"/>
  <c r="AU52" i="3"/>
  <c r="F35" i="11"/>
  <c r="AM17" i="3"/>
  <c r="U62" i="14"/>
  <c r="BS28" i="3"/>
  <c r="J62" i="25"/>
  <c r="G25" i="13"/>
  <c r="AH50" i="3"/>
  <c r="AI27" i="3"/>
  <c r="H46" i="2"/>
  <c r="G67" i="2"/>
  <c r="T44" i="3"/>
  <c r="BI49" i="3"/>
  <c r="M31" i="13"/>
  <c r="Q45" i="3"/>
  <c r="T20" i="3"/>
  <c r="BE16" i="3"/>
  <c r="E109" i="1"/>
  <c r="M71" i="3"/>
  <c r="I41" i="22"/>
  <c r="AQ66" i="3"/>
  <c r="BA44" i="3"/>
  <c r="E39" i="11"/>
  <c r="CK21" i="3"/>
  <c r="CD35" i="3"/>
  <c r="N24" i="14"/>
  <c r="BU58" i="3"/>
  <c r="F38" i="14"/>
  <c r="C60" i="1"/>
  <c r="X11" i="3"/>
  <c r="X22" i="3"/>
  <c r="O44" i="4"/>
  <c r="G61" i="4"/>
  <c r="CU72" i="3"/>
  <c r="M22" i="19"/>
  <c r="G52" i="28"/>
  <c r="E58" i="2"/>
  <c r="E30" i="26"/>
  <c r="AI13" i="3"/>
  <c r="H59" i="4"/>
  <c r="AJ49" i="3"/>
  <c r="AV33" i="3"/>
  <c r="T49" i="3"/>
  <c r="AT29" i="3"/>
  <c r="W9" i="3"/>
  <c r="AA68" i="3"/>
  <c r="BO38" i="3"/>
  <c r="CB38" i="3"/>
  <c r="F39" i="3"/>
  <c r="AL31" i="3"/>
  <c r="CT35" i="3"/>
  <c r="G23" i="2"/>
  <c r="D45" i="1"/>
  <c r="F40" i="20"/>
  <c r="R20" i="14"/>
  <c r="J49" i="4"/>
  <c r="AP56" i="3"/>
  <c r="I62" i="19"/>
  <c r="G43" i="19"/>
  <c r="BS29" i="3"/>
  <c r="I9" i="19"/>
  <c r="M21" i="3"/>
  <c r="AQ18" i="3"/>
  <c r="G62" i="6"/>
  <c r="D46" i="9"/>
  <c r="E48" i="24"/>
  <c r="CD51" i="3"/>
  <c r="R34" i="14"/>
  <c r="N32" i="19"/>
  <c r="T50" i="3"/>
  <c r="BY19" i="3"/>
  <c r="J13" i="6"/>
  <c r="D68" i="11"/>
  <c r="CF61" i="3"/>
  <c r="CU45" i="3"/>
  <c r="CS69" i="3"/>
  <c r="P26" i="3"/>
  <c r="E30" i="12"/>
  <c r="BN42" i="3"/>
  <c r="E11" i="1"/>
  <c r="K58" i="3"/>
  <c r="M62" i="3"/>
  <c r="BA48" i="3"/>
  <c r="E41" i="11"/>
  <c r="BS11" i="3"/>
  <c r="AT20" i="3"/>
  <c r="BG72" i="3"/>
  <c r="D38" i="9"/>
  <c r="E11" i="14"/>
  <c r="C121" i="1"/>
  <c r="X9" i="3"/>
  <c r="E27" i="7"/>
  <c r="J69" i="14"/>
  <c r="CU71" i="3"/>
  <c r="K48" i="3"/>
  <c r="F8" i="13"/>
  <c r="F27" i="6"/>
  <c r="BJ49" i="3"/>
  <c r="Y15" i="3"/>
  <c r="BQ19" i="3"/>
  <c r="CD66" i="3"/>
  <c r="O20" i="19"/>
  <c r="BN9" i="3"/>
  <c r="I69" i="28"/>
  <c r="AT30" i="3"/>
  <c r="G63" i="21"/>
  <c r="AZ14" i="3"/>
  <c r="R52" i="3"/>
  <c r="AU9" i="3"/>
  <c r="CB55" i="3"/>
  <c r="J16" i="6"/>
  <c r="AF15" i="3"/>
  <c r="S31" i="3"/>
  <c r="BK60" i="3"/>
  <c r="D41" i="11"/>
  <c r="P53" i="3"/>
  <c r="L7" i="6"/>
  <c r="D75" i="1"/>
  <c r="E10" i="3"/>
  <c r="J38" i="14"/>
  <c r="D34" i="21"/>
  <c r="D32" i="12"/>
  <c r="E39" i="12"/>
  <c r="AQ54" i="3"/>
  <c r="F18" i="4"/>
  <c r="AR14" i="3"/>
  <c r="N53" i="19"/>
  <c r="AP51" i="3"/>
  <c r="AE9" i="3"/>
  <c r="D11" i="5"/>
  <c r="AT13" i="3"/>
  <c r="X14" i="3"/>
  <c r="M22" i="3"/>
  <c r="E51" i="11"/>
  <c r="AB18" i="3"/>
  <c r="AO43" i="3"/>
  <c r="D69" i="5"/>
  <c r="BU9" i="3"/>
  <c r="G12" i="6"/>
  <c r="J24" i="3"/>
  <c r="O52" i="4"/>
  <c r="F50" i="2"/>
  <c r="H70" i="5"/>
  <c r="BH15" i="3"/>
  <c r="M15" i="14"/>
  <c r="D47" i="5"/>
  <c r="AS27" i="3"/>
  <c r="BC8" i="3"/>
  <c r="R37" i="14"/>
  <c r="F11" i="19"/>
  <c r="E118" i="1"/>
  <c r="CC18" i="3"/>
  <c r="CO26" i="3"/>
  <c r="E32" i="4"/>
  <c r="L38" i="6"/>
  <c r="C36" i="1"/>
  <c r="R15" i="3"/>
  <c r="AB22" i="3"/>
  <c r="E59" i="11"/>
  <c r="AY57" i="3"/>
  <c r="D65" i="11"/>
  <c r="J10" i="6"/>
  <c r="T48" i="14"/>
  <c r="CE65" i="3"/>
  <c r="I13" i="3"/>
  <c r="F16" i="19"/>
  <c r="M63" i="3"/>
  <c r="BY56" i="3"/>
  <c r="D34" i="22"/>
  <c r="R43" i="14"/>
  <c r="J37" i="6"/>
  <c r="D31" i="18"/>
  <c r="BS40" i="3"/>
  <c r="G56" i="22"/>
  <c r="F70" i="11"/>
  <c r="G70" i="20"/>
  <c r="F72" i="11"/>
  <c r="D48" i="1"/>
  <c r="BM64" i="3"/>
  <c r="Z36" i="3"/>
  <c r="AP21" i="3"/>
  <c r="X26" i="3"/>
  <c r="CB10" i="3"/>
  <c r="D36" i="16"/>
  <c r="J18" i="3"/>
  <c r="BA20" i="3"/>
  <c r="AC45" i="3"/>
  <c r="I45" i="6"/>
  <c r="P53" i="19"/>
  <c r="BP68" i="3"/>
  <c r="BA30" i="3"/>
  <c r="BI44" i="3"/>
  <c r="BP42" i="3"/>
  <c r="AR20" i="3"/>
  <c r="D68" i="1"/>
  <c r="CH12" i="3"/>
  <c r="D17" i="10"/>
  <c r="E46" i="4"/>
  <c r="G69" i="4"/>
  <c r="AI70" i="3"/>
  <c r="I13" i="19"/>
  <c r="J34" i="6"/>
  <c r="S26" i="3"/>
  <c r="G36" i="20"/>
  <c r="F41" i="5"/>
  <c r="BR14" i="3"/>
  <c r="P72" i="14"/>
  <c r="AD69" i="3"/>
  <c r="P19" i="19"/>
  <c r="E69" i="27"/>
  <c r="F56" i="2"/>
  <c r="G41" i="22"/>
  <c r="CU12" i="3"/>
  <c r="P48" i="4"/>
  <c r="CC48" i="3"/>
  <c r="CK32" i="3"/>
  <c r="BX43" i="3"/>
  <c r="AO28" i="3"/>
  <c r="AR8" i="3"/>
  <c r="F66" i="3"/>
  <c r="Z11" i="3"/>
  <c r="CI70" i="3"/>
  <c r="E47" i="7"/>
  <c r="BU44" i="3"/>
  <c r="BH52" i="3"/>
  <c r="AI25" i="3"/>
  <c r="BV19" i="3"/>
  <c r="C118" i="1"/>
  <c r="AY35" i="3"/>
  <c r="CD30" i="3"/>
  <c r="E108" i="1"/>
  <c r="G39" i="3"/>
  <c r="E10" i="16"/>
  <c r="D19" i="2"/>
  <c r="D64" i="11"/>
  <c r="AH8" i="3"/>
  <c r="P32" i="4"/>
  <c r="H60" i="14"/>
  <c r="J64" i="3"/>
  <c r="C13" i="1"/>
  <c r="D65" i="19"/>
  <c r="F23" i="1"/>
  <c r="E8" i="14"/>
  <c r="BX44" i="3"/>
  <c r="L50" i="4"/>
  <c r="BO51" i="3"/>
  <c r="F14" i="6"/>
  <c r="BX35" i="3"/>
  <c r="G14" i="3"/>
  <c r="D28" i="2"/>
  <c r="E69" i="15"/>
  <c r="O70" i="4"/>
  <c r="F72" i="2"/>
  <c r="CC63" i="3"/>
  <c r="BS49" i="3"/>
  <c r="C111" i="1"/>
  <c r="BN34" i="3"/>
  <c r="AQ33" i="3"/>
  <c r="O60" i="14"/>
  <c r="AY37" i="3"/>
  <c r="G34" i="5"/>
  <c r="H68" i="20"/>
  <c r="CS57" i="3"/>
  <c r="BB10" i="3"/>
  <c r="Z14" i="3"/>
  <c r="Q57" i="3"/>
  <c r="CH55" i="3"/>
  <c r="F63" i="6"/>
  <c r="I48" i="6"/>
  <c r="BH57" i="3"/>
  <c r="BM25" i="3"/>
  <c r="J23" i="14"/>
  <c r="AY17" i="3"/>
  <c r="BM56" i="3"/>
  <c r="G23" i="13"/>
  <c r="AS63" i="3"/>
  <c r="R70" i="3"/>
  <c r="E55" i="2"/>
  <c r="G53" i="15"/>
  <c r="D17" i="27"/>
  <c r="D44" i="10"/>
  <c r="CR18" i="3"/>
  <c r="AR56" i="3"/>
  <c r="J25" i="19"/>
  <c r="F62" i="2"/>
  <c r="M48" i="3"/>
  <c r="CN12" i="3"/>
  <c r="E47" i="1"/>
  <c r="J37" i="3"/>
  <c r="AV16" i="3"/>
  <c r="R42" i="3"/>
  <c r="T37" i="3"/>
  <c r="CO36" i="3"/>
  <c r="BA67" i="3"/>
  <c r="E44" i="11"/>
  <c r="CE61" i="3"/>
  <c r="L10" i="6"/>
  <c r="AR68" i="3"/>
  <c r="P29" i="3"/>
  <c r="CQ7" i="3"/>
  <c r="E30" i="3"/>
  <c r="D8" i="2"/>
  <c r="L67" i="14"/>
  <c r="BK35" i="3"/>
  <c r="G11" i="15"/>
  <c r="R22" i="3"/>
  <c r="BF14" i="3"/>
  <c r="D61" i="27"/>
  <c r="CC17" i="3"/>
  <c r="AL13" i="3"/>
  <c r="I28" i="13"/>
  <c r="L53" i="13"/>
  <c r="J52" i="29"/>
  <c r="E39" i="7"/>
  <c r="P32" i="3"/>
  <c r="I40" i="3"/>
  <c r="J35" i="3"/>
  <c r="BJ37" i="3"/>
  <c r="V16" i="3"/>
  <c r="E44" i="5"/>
  <c r="D67" i="16"/>
  <c r="F44" i="2"/>
  <c r="C80" i="1"/>
  <c r="E24" i="12"/>
  <c r="H80" i="1" l="1"/>
  <c r="F67" i="16"/>
  <c r="F61" i="27"/>
  <c r="I8" i="2"/>
  <c r="D30" i="3"/>
  <c r="CQ73" i="3"/>
  <c r="CP7" i="3"/>
  <c r="K10" i="6"/>
  <c r="CM12" i="3"/>
  <c r="F17" i="27"/>
  <c r="H48" i="6"/>
  <c r="H111" i="1"/>
  <c r="N70" i="4"/>
  <c r="I28" i="2"/>
  <c r="R65" i="19"/>
  <c r="H13" i="1"/>
  <c r="G64" i="11"/>
  <c r="I19" i="2"/>
  <c r="C120" i="1"/>
  <c r="H118" i="1"/>
  <c r="H45" i="6"/>
  <c r="F36" i="16"/>
  <c r="M34" i="22"/>
  <c r="G65" i="11"/>
  <c r="C38" i="1"/>
  <c r="H36" i="1"/>
  <c r="K38" i="6"/>
  <c r="E120" i="1"/>
  <c r="I47" i="5"/>
  <c r="N52" i="4"/>
  <c r="I69" i="5"/>
  <c r="I11" i="5"/>
  <c r="AQ74" i="3"/>
  <c r="F32" i="12"/>
  <c r="H34" i="21"/>
  <c r="D10" i="3"/>
  <c r="D76" i="1"/>
  <c r="K7" i="6"/>
  <c r="L73" i="6"/>
  <c r="G41" i="11"/>
  <c r="H69" i="28"/>
  <c r="H121" i="1"/>
  <c r="C130" i="1"/>
  <c r="G68" i="11"/>
  <c r="N44" i="4"/>
  <c r="H60" i="1"/>
  <c r="K34" i="6"/>
  <c r="N32" i="4"/>
  <c r="K32" i="4" s="1"/>
  <c r="U32" i="4" s="1"/>
  <c r="R44" i="19"/>
  <c r="M9" i="22"/>
  <c r="Q37" i="4"/>
  <c r="BO73" i="3"/>
  <c r="BS73" i="3"/>
  <c r="N12" i="4"/>
  <c r="H96" i="1"/>
  <c r="I9" i="5"/>
  <c r="AF73" i="3"/>
  <c r="AO73" i="3"/>
  <c r="K58" i="6"/>
  <c r="H72" i="1"/>
  <c r="D15" i="3"/>
  <c r="G23" i="11"/>
  <c r="E39" i="1"/>
  <c r="E50" i="1" s="1"/>
  <c r="G39" i="11"/>
  <c r="I67" i="2"/>
  <c r="F22" i="16"/>
  <c r="D39" i="1"/>
  <c r="D50" i="1" s="1"/>
  <c r="H61" i="28"/>
  <c r="CM29" i="3"/>
  <c r="K53" i="6"/>
  <c r="R67" i="19"/>
  <c r="AH74" i="3"/>
  <c r="V36" i="14"/>
  <c r="T74" i="3"/>
  <c r="H52" i="1"/>
  <c r="CP46" i="3"/>
  <c r="P74" i="4"/>
  <c r="H28" i="28"/>
  <c r="F52" i="16"/>
  <c r="K37" i="6"/>
  <c r="E73" i="5"/>
  <c r="D9" i="3"/>
  <c r="I68" i="2"/>
  <c r="Q30" i="4"/>
  <c r="D73" i="9"/>
  <c r="F17" i="7"/>
  <c r="K23" i="6"/>
  <c r="F27" i="24"/>
  <c r="D74" i="2"/>
  <c r="I54" i="2"/>
  <c r="H52" i="6"/>
  <c r="D74" i="8"/>
  <c r="I74" i="3"/>
  <c r="D17" i="1"/>
  <c r="I57" i="2"/>
  <c r="I72" i="2"/>
  <c r="CP10" i="3"/>
  <c r="H7" i="21"/>
  <c r="D73" i="21"/>
  <c r="BP73" i="3"/>
  <c r="I47" i="2"/>
  <c r="F130" i="1"/>
  <c r="F132" i="1" s="1"/>
  <c r="H40" i="6"/>
  <c r="I53" i="2"/>
  <c r="F71" i="12"/>
  <c r="H21" i="6"/>
  <c r="D18" i="3"/>
  <c r="AP74" i="3"/>
  <c r="I17" i="2"/>
  <c r="AQ73" i="3"/>
  <c r="Q27" i="4"/>
  <c r="G12" i="1"/>
  <c r="CM50" i="3"/>
  <c r="H49" i="1"/>
  <c r="H51" i="21"/>
  <c r="G15" i="11"/>
  <c r="D24" i="13"/>
  <c r="O24" i="13" s="1"/>
  <c r="H83" i="1"/>
  <c r="K43" i="6"/>
  <c r="F58" i="12"/>
  <c r="H73" i="1"/>
  <c r="AD73" i="3"/>
  <c r="F9" i="16"/>
  <c r="I22" i="2"/>
  <c r="J73" i="4"/>
  <c r="Q55" i="4"/>
  <c r="H15" i="6"/>
  <c r="CP70" i="3"/>
  <c r="BD74" i="3"/>
  <c r="I59" i="2"/>
  <c r="F37" i="12"/>
  <c r="Q43" i="4"/>
  <c r="G51" i="11"/>
  <c r="CP47" i="3"/>
  <c r="N73" i="3"/>
  <c r="D78" i="1"/>
  <c r="I58" i="2"/>
  <c r="CM68" i="3"/>
  <c r="N26" i="4"/>
  <c r="H122" i="1"/>
  <c r="F57" i="7"/>
  <c r="I21" i="2"/>
  <c r="D36" i="13"/>
  <c r="O36" i="13" s="1"/>
  <c r="AB73" i="3"/>
  <c r="H48" i="1"/>
  <c r="F45" i="12"/>
  <c r="K73" i="14"/>
  <c r="G43" i="11"/>
  <c r="N14" i="4"/>
  <c r="F9" i="12"/>
  <c r="I15" i="2"/>
  <c r="H10" i="6"/>
  <c r="E10" i="6" s="1"/>
  <c r="O10" i="6" s="1"/>
  <c r="V74" i="3"/>
  <c r="I12" i="2"/>
  <c r="H69" i="6"/>
  <c r="Q57" i="4"/>
  <c r="BA74" i="3"/>
  <c r="K74" i="22"/>
  <c r="BZ74" i="3"/>
  <c r="G73" i="6"/>
  <c r="D20" i="1"/>
  <c r="CL74" i="3"/>
  <c r="V33" i="14"/>
  <c r="F42" i="16"/>
  <c r="H108" i="1"/>
  <c r="BW73" i="3"/>
  <c r="H125" i="1"/>
  <c r="H36" i="6"/>
  <c r="F48" i="24"/>
  <c r="I42" i="2"/>
  <c r="CM37" i="3"/>
  <c r="K29" i="6"/>
  <c r="AN73" i="3"/>
  <c r="D73" i="10"/>
  <c r="H64" i="6"/>
  <c r="H34" i="1"/>
  <c r="L74" i="4"/>
  <c r="K14" i="6"/>
  <c r="I11" i="2"/>
  <c r="AC73" i="3"/>
  <c r="F54" i="12"/>
  <c r="D74" i="12"/>
  <c r="H16" i="1"/>
  <c r="I65" i="5"/>
  <c r="CM43" i="3"/>
  <c r="E115" i="1"/>
  <c r="K28" i="6"/>
  <c r="L73" i="13"/>
  <c r="BV73" i="3"/>
  <c r="AW73" i="3"/>
  <c r="H97" i="1"/>
  <c r="AY74" i="3"/>
  <c r="H26" i="15"/>
  <c r="CA74" i="3"/>
  <c r="CM16" i="3"/>
  <c r="BN73" i="3"/>
  <c r="H81" i="1"/>
  <c r="K36" i="29"/>
  <c r="K17" i="6"/>
  <c r="D23" i="3"/>
  <c r="H58" i="1"/>
  <c r="D41" i="3"/>
  <c r="K26" i="6"/>
  <c r="CP9" i="3"/>
  <c r="K68" i="29"/>
  <c r="C17" i="1"/>
  <c r="H18" i="1"/>
  <c r="E38" i="1"/>
  <c r="CM52" i="3"/>
  <c r="H82" i="1"/>
  <c r="K46" i="6"/>
  <c r="E46" i="6" s="1"/>
  <c r="O46" i="6" s="1"/>
  <c r="D9" i="13"/>
  <c r="O9" i="13" s="1"/>
  <c r="G61" i="11"/>
  <c r="N58" i="4"/>
  <c r="V10" i="14"/>
  <c r="I39" i="5"/>
  <c r="I14" i="2"/>
  <c r="D120" i="1"/>
  <c r="N62" i="4"/>
  <c r="H44" i="1"/>
  <c r="H15" i="15"/>
  <c r="K25" i="6"/>
  <c r="E25" i="6" s="1"/>
  <c r="O25" i="6" s="1"/>
  <c r="BO74" i="3"/>
  <c r="D56" i="3"/>
  <c r="H79" i="1"/>
  <c r="C93" i="1"/>
  <c r="H62" i="21"/>
  <c r="J29" i="20"/>
  <c r="I15" i="5"/>
  <c r="K63" i="28"/>
  <c r="J51" i="20"/>
  <c r="G58" i="11"/>
  <c r="F44" i="7"/>
  <c r="Z73" i="3"/>
  <c r="K52" i="6"/>
  <c r="H33" i="6"/>
  <c r="CM64" i="3"/>
  <c r="D59" i="13"/>
  <c r="O59" i="13" s="1"/>
  <c r="D31" i="3"/>
  <c r="H47" i="1"/>
  <c r="I9" i="2"/>
  <c r="V12" i="14"/>
  <c r="E74" i="1"/>
  <c r="H46" i="1"/>
  <c r="CK73" i="3"/>
  <c r="R73" i="4"/>
  <c r="Q7" i="4"/>
  <c r="H62" i="1"/>
  <c r="H73" i="3"/>
  <c r="H98" i="1"/>
  <c r="E74" i="12"/>
  <c r="H49" i="6"/>
  <c r="BC73" i="3"/>
  <c r="H20" i="6"/>
  <c r="E78" i="1"/>
  <c r="E29" i="1"/>
  <c r="BR74" i="3"/>
  <c r="H22" i="26"/>
  <c r="D12" i="1"/>
  <c r="I71" i="5"/>
  <c r="CP51" i="3"/>
  <c r="I31" i="2"/>
  <c r="F71" i="16"/>
  <c r="E12" i="1"/>
  <c r="F65" i="7"/>
  <c r="F19" i="12"/>
  <c r="H19" i="6"/>
  <c r="N60" i="4"/>
  <c r="F31" i="1"/>
  <c r="H67" i="6"/>
  <c r="H91" i="1"/>
  <c r="G33" i="11"/>
  <c r="D55" i="13"/>
  <c r="O55" i="13" s="1"/>
  <c r="H51" i="15"/>
  <c r="H62" i="15"/>
  <c r="H54" i="1"/>
  <c r="D64" i="3"/>
  <c r="K20" i="6"/>
  <c r="F74" i="5"/>
  <c r="R74" i="3"/>
  <c r="BC74" i="3"/>
  <c r="F41" i="12"/>
  <c r="BL74" i="3"/>
  <c r="D35" i="3"/>
  <c r="D65" i="3"/>
  <c r="L36" i="25"/>
  <c r="V21" i="14"/>
  <c r="H110" i="1"/>
  <c r="H31" i="6"/>
  <c r="I7" i="2"/>
  <c r="D73" i="2"/>
  <c r="H73" i="4"/>
  <c r="F73" i="21"/>
  <c r="BU73" i="3"/>
  <c r="G73" i="4"/>
  <c r="C115" i="1"/>
  <c r="H106" i="1"/>
  <c r="D57" i="3"/>
  <c r="H59" i="1"/>
  <c r="I73" i="3"/>
  <c r="CP49" i="3"/>
  <c r="H33" i="1"/>
  <c r="CU73" i="3"/>
  <c r="AP73" i="3"/>
  <c r="H32" i="21"/>
  <c r="I23" i="5"/>
  <c r="H24" i="6"/>
  <c r="F35" i="1"/>
  <c r="G19" i="11"/>
  <c r="V61" i="14"/>
  <c r="D8" i="13"/>
  <c r="O8" i="13" s="1"/>
  <c r="CM8" i="3"/>
  <c r="J74" i="13"/>
  <c r="N42" i="4"/>
  <c r="I57" i="5"/>
  <c r="F19" i="27"/>
  <c r="N22" i="4"/>
  <c r="D20" i="3"/>
  <c r="H11" i="1"/>
  <c r="H74" i="3"/>
  <c r="F62" i="12"/>
  <c r="H61" i="6"/>
  <c r="F26" i="12"/>
  <c r="H71" i="1"/>
  <c r="BX74" i="3"/>
  <c r="E31" i="1"/>
  <c r="H11" i="21"/>
  <c r="G74" i="3"/>
  <c r="D20" i="13"/>
  <c r="O20" i="13" s="1"/>
  <c r="AE74" i="3"/>
  <c r="H9" i="6"/>
  <c r="H103" i="1"/>
  <c r="CM25" i="3"/>
  <c r="C29" i="1"/>
  <c r="H28" i="1"/>
  <c r="I33" i="2"/>
  <c r="K16" i="6"/>
  <c r="V24" i="14"/>
  <c r="F50" i="24"/>
  <c r="G55" i="11"/>
  <c r="H28" i="6"/>
  <c r="D21" i="3"/>
  <c r="H43" i="1"/>
  <c r="R15" i="19"/>
  <c r="AA73" i="3"/>
  <c r="H63" i="1"/>
  <c r="K49" i="6"/>
  <c r="F13" i="24"/>
  <c r="CE73" i="3"/>
  <c r="Q25" i="4"/>
  <c r="H32" i="28"/>
  <c r="H70" i="1"/>
  <c r="C74" i="1"/>
  <c r="V20" i="14"/>
  <c r="L74" i="14"/>
  <c r="Q17" i="4"/>
  <c r="M74" i="14"/>
  <c r="CI74" i="3"/>
  <c r="I23" i="2"/>
  <c r="D74" i="17"/>
  <c r="Q15" i="4"/>
  <c r="G26" i="11"/>
  <c r="H26" i="1"/>
  <c r="H90" i="1"/>
  <c r="F74" i="4"/>
  <c r="D66" i="3"/>
  <c r="H23" i="1"/>
  <c r="H57" i="6"/>
  <c r="H19" i="1"/>
  <c r="Q49" i="4"/>
  <c r="D37" i="13"/>
  <c r="O37" i="13" s="1"/>
  <c r="Q63" i="4"/>
  <c r="Q31" i="4"/>
  <c r="V13" i="14"/>
  <c r="H84" i="1"/>
  <c r="F7" i="12"/>
  <c r="D73" i="12"/>
  <c r="D75" i="12" s="1"/>
  <c r="I73" i="4"/>
  <c r="D43" i="3"/>
  <c r="CT73" i="3"/>
  <c r="H42" i="6"/>
  <c r="D29" i="1"/>
  <c r="D35" i="13"/>
  <c r="O35" i="13" s="1"/>
  <c r="H114" i="1"/>
  <c r="D38" i="13"/>
  <c r="O38" i="13" s="1"/>
  <c r="H51" i="6"/>
  <c r="K50" i="6"/>
  <c r="Q67" i="4"/>
  <c r="F49" i="12"/>
  <c r="Y73" i="3"/>
  <c r="F60" i="27"/>
  <c r="I27" i="5"/>
  <c r="H14" i="15"/>
  <c r="F23" i="12"/>
  <c r="D32" i="13"/>
  <c r="O32" i="13" s="1"/>
  <c r="O74" i="3"/>
  <c r="D25" i="13"/>
  <c r="O25" i="13" s="1"/>
  <c r="H109" i="1"/>
  <c r="CC73" i="3"/>
  <c r="J73" i="6"/>
  <c r="BB74" i="3"/>
  <c r="H102" i="1"/>
  <c r="Q74" i="3"/>
  <c r="O73" i="3"/>
  <c r="H9" i="1"/>
  <c r="D67" i="13"/>
  <c r="O67" i="13" s="1"/>
  <c r="CP14" i="3"/>
  <c r="K64" i="6"/>
  <c r="E64" i="6" s="1"/>
  <c r="O64" i="6" s="1"/>
  <c r="H55" i="6"/>
  <c r="J61" i="20"/>
  <c r="E74" i="2"/>
  <c r="N50" i="4"/>
  <c r="K74" i="14"/>
  <c r="E73" i="4"/>
  <c r="F56" i="7"/>
  <c r="H37" i="6"/>
  <c r="F15" i="12"/>
  <c r="C100" i="1"/>
  <c r="H94" i="1"/>
  <c r="H25" i="1"/>
  <c r="C27" i="1"/>
  <c r="H104" i="1"/>
  <c r="C105" i="1"/>
  <c r="V58" i="14"/>
  <c r="H57" i="1"/>
  <c r="D69" i="1"/>
  <c r="H126" i="1"/>
  <c r="H70" i="6"/>
  <c r="E70" i="6" s="1"/>
  <c r="O70" i="6" s="1"/>
  <c r="I70" i="2"/>
  <c r="AD74" i="3"/>
  <c r="K13" i="6"/>
  <c r="K55" i="6"/>
  <c r="N20" i="4"/>
  <c r="CM44" i="3"/>
  <c r="CP40" i="3"/>
  <c r="H41" i="1"/>
  <c r="D13" i="3"/>
  <c r="H127" i="1"/>
  <c r="R24" i="19"/>
  <c r="N10" i="4"/>
  <c r="D93" i="1"/>
  <c r="N72" i="4"/>
  <c r="J74" i="6"/>
  <c r="CP41" i="3"/>
  <c r="E93" i="1"/>
  <c r="V15" i="14"/>
  <c r="I43" i="2"/>
  <c r="H119" i="1"/>
  <c r="I21" i="5"/>
  <c r="H42" i="1"/>
  <c r="I65" i="2"/>
  <c r="AA74" i="3"/>
  <c r="F13" i="16"/>
  <c r="K32" i="28"/>
  <c r="E32" i="28" s="1"/>
  <c r="N32" i="28" s="1"/>
  <c r="H22" i="1"/>
  <c r="Q51" i="4"/>
  <c r="H86" i="1"/>
  <c r="F73" i="5"/>
  <c r="D117" i="1"/>
  <c r="V64" i="14"/>
  <c r="V62" i="14"/>
  <c r="I17" i="5"/>
  <c r="E130" i="1"/>
  <c r="E132" i="1" s="1"/>
  <c r="Q13" i="4"/>
  <c r="F10" i="16"/>
  <c r="CO74" i="3"/>
  <c r="K11" i="6"/>
  <c r="CM51" i="3"/>
  <c r="CJ51" i="3" s="1"/>
  <c r="H13" i="6"/>
  <c r="CB74" i="3"/>
  <c r="M26" i="22"/>
  <c r="H46" i="6"/>
  <c r="H85" i="1"/>
  <c r="CM19" i="3"/>
  <c r="F52" i="12"/>
  <c r="E117" i="1"/>
  <c r="F47" i="16"/>
  <c r="AZ73" i="3"/>
  <c r="CP38" i="3"/>
  <c r="F29" i="24"/>
  <c r="CM28" i="3"/>
  <c r="F46" i="27"/>
  <c r="E20" i="1"/>
  <c r="P73" i="3"/>
  <c r="N38" i="4"/>
  <c r="I45" i="2"/>
  <c r="N46" i="4"/>
  <c r="H28" i="21"/>
  <c r="D46" i="13"/>
  <c r="O46" i="13" s="1"/>
  <c r="K47" i="6"/>
  <c r="D31" i="1"/>
  <c r="H34" i="15"/>
  <c r="H22" i="15"/>
  <c r="CK74" i="3"/>
  <c r="I25" i="2"/>
  <c r="H21" i="1"/>
  <c r="C20" i="1"/>
  <c r="C14" i="1" s="1"/>
  <c r="C24" i="1" s="1"/>
  <c r="D23" i="13"/>
  <c r="O23" i="13" s="1"/>
  <c r="D69" i="13"/>
  <c r="O69" i="13" s="1"/>
  <c r="R33" i="19"/>
  <c r="F20" i="1"/>
  <c r="F33" i="7"/>
  <c r="M73" i="3"/>
  <c r="D31" i="13"/>
  <c r="O31" i="13" s="1"/>
  <c r="CI73" i="3"/>
  <c r="F51" i="16"/>
  <c r="CM20" i="3"/>
  <c r="I48" i="2"/>
  <c r="K10" i="28"/>
  <c r="G74" i="1"/>
  <c r="I74" i="6"/>
  <c r="H54" i="6"/>
  <c r="D72" i="13"/>
  <c r="O72" i="13" s="1"/>
  <c r="D52" i="3"/>
  <c r="I46" i="2"/>
  <c r="F11" i="12"/>
  <c r="H16" i="6"/>
  <c r="F78" i="1"/>
  <c r="K70" i="6"/>
  <c r="H56" i="1"/>
  <c r="V65" i="14"/>
  <c r="N36" i="4"/>
  <c r="CP39" i="3"/>
  <c r="CJ39" i="3" s="1"/>
  <c r="H62" i="26"/>
  <c r="M40" i="22"/>
  <c r="H72" i="6"/>
  <c r="AN74" i="3"/>
  <c r="H8" i="15"/>
  <c r="D56" i="13"/>
  <c r="O56" i="13" s="1"/>
  <c r="E105" i="1"/>
  <c r="D29" i="3"/>
  <c r="AS73" i="3"/>
  <c r="E35" i="1"/>
  <c r="H31" i="15"/>
  <c r="D14" i="13"/>
  <c r="O14" i="13" s="1"/>
  <c r="D59" i="3"/>
  <c r="AE73" i="3"/>
  <c r="AE75" i="3" s="1"/>
  <c r="K59" i="6"/>
  <c r="M42" i="22"/>
  <c r="I55" i="2"/>
  <c r="I10" i="2"/>
  <c r="I20" i="2"/>
  <c r="F63" i="16"/>
  <c r="I71" i="2"/>
  <c r="L12" i="25"/>
  <c r="CM62" i="3"/>
  <c r="N68" i="4"/>
  <c r="CM56" i="3"/>
  <c r="D58" i="3"/>
  <c r="Q73" i="3"/>
  <c r="D16" i="3"/>
  <c r="Q19" i="4"/>
  <c r="AR74" i="3"/>
  <c r="E74" i="5"/>
  <c r="N34" i="4"/>
  <c r="R13" i="19"/>
  <c r="M52" i="22"/>
  <c r="H10" i="1"/>
  <c r="F53" i="7"/>
  <c r="CP62" i="3"/>
  <c r="CJ62" i="3" s="1"/>
  <c r="K67" i="6"/>
  <c r="E67" i="6" s="1"/>
  <c r="O67" i="6" s="1"/>
  <c r="N16" i="4"/>
  <c r="Q39" i="4"/>
  <c r="AM73" i="3"/>
  <c r="BW74" i="3"/>
  <c r="G73" i="25"/>
  <c r="K65" i="6"/>
  <c r="K25" i="29"/>
  <c r="M16" i="22"/>
  <c r="E17" i="1"/>
  <c r="D38" i="1"/>
  <c r="E74" i="4"/>
  <c r="D69" i="3"/>
  <c r="I16" i="2"/>
  <c r="CP59" i="3"/>
  <c r="H37" i="1"/>
  <c r="M74" i="13"/>
  <c r="S74" i="3"/>
  <c r="F65" i="12"/>
  <c r="F17" i="12"/>
  <c r="Q33" i="4"/>
  <c r="F61" i="16"/>
  <c r="AC74" i="3"/>
  <c r="H23" i="6"/>
  <c r="E23" i="6" s="1"/>
  <c r="O23" i="6" s="1"/>
  <c r="K68" i="6"/>
  <c r="F34" i="16"/>
  <c r="F39" i="12"/>
  <c r="CM13" i="3"/>
  <c r="H25" i="6"/>
  <c r="BM74" i="3"/>
  <c r="H29" i="6"/>
  <c r="E29" i="6" s="1"/>
  <c r="O29" i="6" s="1"/>
  <c r="H68" i="1"/>
  <c r="H99" i="1"/>
  <c r="L74" i="19"/>
  <c r="H50" i="28"/>
  <c r="H56" i="26"/>
  <c r="CM42" i="3"/>
  <c r="Q35" i="4"/>
  <c r="K41" i="29"/>
  <c r="D45" i="13"/>
  <c r="O45" i="13" s="1"/>
  <c r="H35" i="21"/>
  <c r="I24" i="2"/>
  <c r="F10" i="12"/>
  <c r="F69" i="1"/>
  <c r="Q32" i="4"/>
  <c r="Q69" i="4"/>
  <c r="CM63" i="3"/>
  <c r="I30" i="2"/>
  <c r="D33" i="3"/>
  <c r="F70" i="27"/>
  <c r="K44" i="28"/>
  <c r="F37" i="16"/>
  <c r="K8" i="6"/>
  <c r="D105" i="1"/>
  <c r="J58" i="20"/>
  <c r="W73" i="3"/>
  <c r="G9" i="11"/>
  <c r="D43" i="13"/>
  <c r="O43" i="13" s="1"/>
  <c r="H124" i="1"/>
  <c r="F69" i="7"/>
  <c r="CP19" i="3"/>
  <c r="J18" i="20"/>
  <c r="H116" i="1"/>
  <c r="C117" i="1"/>
  <c r="F25" i="16"/>
  <c r="M74" i="4"/>
  <c r="I41" i="2"/>
  <c r="BA73" i="3"/>
  <c r="BA75" i="3" s="1"/>
  <c r="H30" i="26"/>
  <c r="J8" i="20"/>
  <c r="N8" i="4"/>
  <c r="K67" i="28"/>
  <c r="S73" i="4"/>
  <c r="C78" i="1"/>
  <c r="H77" i="1"/>
  <c r="I44" i="2"/>
  <c r="H22" i="6"/>
  <c r="T74" i="14"/>
  <c r="H44" i="28"/>
  <c r="H53" i="6"/>
  <c r="K74" i="13"/>
  <c r="H18" i="6"/>
  <c r="H107" i="1"/>
  <c r="N48" i="4"/>
  <c r="N56" i="4"/>
  <c r="H58" i="6"/>
  <c r="F19" i="16"/>
  <c r="G74" i="5"/>
  <c r="H64" i="1"/>
  <c r="F40" i="27"/>
  <c r="I74" i="14"/>
  <c r="E100" i="1"/>
  <c r="H61" i="1"/>
  <c r="CC74" i="3"/>
  <c r="H32" i="6"/>
  <c r="I73" i="19"/>
  <c r="F36" i="12"/>
  <c r="K41" i="6"/>
  <c r="F13" i="12"/>
  <c r="F8" i="7"/>
  <c r="H57" i="15"/>
  <c r="D74" i="21"/>
  <c r="H54" i="21"/>
  <c r="CP72" i="3"/>
  <c r="G69" i="11"/>
  <c r="M70" i="22"/>
  <c r="BI73" i="3"/>
  <c r="J19" i="20"/>
  <c r="CP26" i="3"/>
  <c r="CP17" i="3"/>
  <c r="C35" i="1"/>
  <c r="H32" i="1"/>
  <c r="H129" i="1"/>
  <c r="N74" i="13"/>
  <c r="E73" i="2"/>
  <c r="E75" i="2" s="1"/>
  <c r="N28" i="4"/>
  <c r="D74" i="1"/>
  <c r="R73" i="3"/>
  <c r="R75" i="3" s="1"/>
  <c r="F24" i="12"/>
  <c r="F26" i="27"/>
  <c r="E76" i="1"/>
  <c r="F64" i="7"/>
  <c r="J73" i="14"/>
  <c r="CP53" i="3"/>
  <c r="R62" i="19"/>
  <c r="L20" i="25"/>
  <c r="H60" i="6"/>
  <c r="F70" i="12"/>
  <c r="H40" i="28"/>
  <c r="F100" i="1"/>
  <c r="K44" i="6"/>
  <c r="D22" i="3"/>
  <c r="H123" i="1"/>
  <c r="F24" i="16"/>
  <c r="K31" i="6"/>
  <c r="E31" i="6" s="1"/>
  <c r="O31" i="6" s="1"/>
  <c r="Q61" i="4"/>
  <c r="H67" i="1"/>
  <c r="H55" i="1"/>
  <c r="F20" i="12"/>
  <c r="V46" i="14"/>
  <c r="V53" i="14"/>
  <c r="F61" i="12"/>
  <c r="H66" i="1"/>
  <c r="H87" i="1"/>
  <c r="F62" i="16"/>
  <c r="F60" i="7"/>
  <c r="H8" i="1"/>
  <c r="Q23" i="4"/>
  <c r="F53" i="16"/>
  <c r="H95" i="1"/>
  <c r="H30" i="1"/>
  <c r="C31" i="1"/>
  <c r="I26" i="2"/>
  <c r="AG74" i="3"/>
  <c r="R40" i="19"/>
  <c r="D71" i="3"/>
  <c r="I36" i="2"/>
  <c r="N18" i="4"/>
  <c r="F12" i="16"/>
  <c r="G105" i="1"/>
  <c r="K36" i="28"/>
  <c r="V31" i="14"/>
  <c r="F18" i="12"/>
  <c r="D7" i="13"/>
  <c r="E73" i="13"/>
  <c r="F29" i="16"/>
  <c r="G22" i="11"/>
  <c r="Q34" i="4"/>
  <c r="D50" i="13"/>
  <c r="O50" i="13" s="1"/>
  <c r="CB73" i="3"/>
  <c r="F74" i="6"/>
  <c r="H45" i="1"/>
  <c r="R41" i="19"/>
  <c r="U73" i="14"/>
  <c r="D27" i="1"/>
  <c r="I73" i="14"/>
  <c r="F45" i="7"/>
  <c r="Q59" i="4"/>
  <c r="BY73" i="3"/>
  <c r="AB74" i="3"/>
  <c r="K69" i="29"/>
  <c r="G73" i="14"/>
  <c r="D13" i="13"/>
  <c r="O13" i="13" s="1"/>
  <c r="N40" i="4"/>
  <c r="H30" i="6"/>
  <c r="G49" i="11"/>
  <c r="R38" i="19"/>
  <c r="G38" i="1"/>
  <c r="F28" i="12"/>
  <c r="Q53" i="4"/>
  <c r="K22" i="6"/>
  <c r="E22" i="6" s="1"/>
  <c r="O22" i="6" s="1"/>
  <c r="AS74" i="3"/>
  <c r="H26" i="6"/>
  <c r="CM65" i="3"/>
  <c r="G39" i="1"/>
  <c r="G50" i="1" s="1"/>
  <c r="H88" i="1"/>
  <c r="R42" i="19"/>
  <c r="CM32" i="3"/>
  <c r="D44" i="3"/>
  <c r="D28" i="3"/>
  <c r="I35" i="2"/>
  <c r="BE73" i="3"/>
  <c r="I59" i="5"/>
  <c r="CM17" i="3"/>
  <c r="I60" i="2"/>
  <c r="H51" i="1"/>
  <c r="C69" i="1"/>
  <c r="I29" i="2"/>
  <c r="D130" i="1"/>
  <c r="D132" i="1" s="1"/>
  <c r="I34" i="2"/>
  <c r="H69" i="15"/>
  <c r="R69" i="19"/>
  <c r="I29" i="5"/>
  <c r="I53" i="5"/>
  <c r="H128" i="1"/>
  <c r="H9" i="28"/>
  <c r="G115" i="1"/>
  <c r="F31" i="12"/>
  <c r="CS73" i="3"/>
  <c r="L73" i="4"/>
  <c r="H27" i="6"/>
  <c r="K74" i="19"/>
  <c r="Q41" i="4"/>
  <c r="G76" i="1"/>
  <c r="V48" i="14"/>
  <c r="G30" i="11"/>
  <c r="F44" i="24"/>
  <c r="V55" i="14"/>
  <c r="C12" i="1"/>
  <c r="H7" i="1"/>
  <c r="J65" i="20"/>
  <c r="I33" i="5"/>
  <c r="R22" i="19"/>
  <c r="V49" i="14"/>
  <c r="BK73" i="3"/>
  <c r="H39" i="6"/>
  <c r="K19" i="6"/>
  <c r="E19" i="6" s="1"/>
  <c r="O19" i="6" s="1"/>
  <c r="F62" i="24"/>
  <c r="F70" i="7"/>
  <c r="Q29" i="4"/>
  <c r="BQ73" i="3"/>
  <c r="BF74" i="3"/>
  <c r="D73" i="17"/>
  <c r="I35" i="5"/>
  <c r="H89" i="1"/>
  <c r="M22" i="22"/>
  <c r="M57" i="22"/>
  <c r="F38" i="1"/>
  <c r="F48" i="7"/>
  <c r="M31" i="22"/>
  <c r="I45" i="5"/>
  <c r="F115" i="1"/>
  <c r="F72" i="12"/>
  <c r="K45" i="29"/>
  <c r="F34" i="24"/>
  <c r="Q56" i="4"/>
  <c r="V25" i="14"/>
  <c r="G20" i="1"/>
  <c r="R36" i="19"/>
  <c r="F51" i="24"/>
  <c r="BY74" i="3"/>
  <c r="F58" i="16"/>
  <c r="G71" i="11"/>
  <c r="R74" i="4"/>
  <c r="Q54" i="4"/>
  <c r="K61" i="6"/>
  <c r="E61" i="6" s="1"/>
  <c r="O61" i="6" s="1"/>
  <c r="E27" i="1"/>
  <c r="H53" i="1"/>
  <c r="R39" i="19"/>
  <c r="V37" i="14"/>
  <c r="K36" i="6"/>
  <c r="R23" i="19"/>
  <c r="F17" i="24"/>
  <c r="F20" i="7"/>
  <c r="H113" i="1"/>
  <c r="F93" i="1"/>
  <c r="K30" i="6"/>
  <c r="K11" i="28"/>
  <c r="D22" i="13"/>
  <c r="O22" i="13" s="1"/>
  <c r="G74" i="15"/>
  <c r="L68" i="25"/>
  <c r="N64" i="4"/>
  <c r="K35" i="6"/>
  <c r="F28" i="7"/>
  <c r="H23" i="15"/>
  <c r="H54" i="15"/>
  <c r="D74" i="15"/>
  <c r="H101" i="1"/>
  <c r="D11" i="3"/>
  <c r="N73" i="13"/>
  <c r="J34" i="20"/>
  <c r="F66" i="7"/>
  <c r="H24" i="28"/>
  <c r="CM41" i="3"/>
  <c r="CM10" i="3"/>
  <c r="CJ10" i="3" s="1"/>
  <c r="G45" i="11"/>
  <c r="E74" i="22"/>
  <c r="D47" i="3"/>
  <c r="P73" i="19"/>
  <c r="D71" i="13"/>
  <c r="O71" i="13" s="1"/>
  <c r="Q21" i="4"/>
  <c r="N66" i="4"/>
  <c r="D100" i="1"/>
  <c r="F105" i="1"/>
  <c r="K73" i="13"/>
  <c r="H66" i="6"/>
  <c r="F74" i="3"/>
  <c r="R20" i="19"/>
  <c r="F33" i="16"/>
  <c r="Q45" i="4"/>
  <c r="D35" i="1"/>
  <c r="F9" i="7"/>
  <c r="H7" i="6"/>
  <c r="E7" i="6" s="1"/>
  <c r="O7" i="6" s="1"/>
  <c r="I73" i="6"/>
  <c r="H13" i="15"/>
  <c r="N30" i="4"/>
  <c r="E73" i="29"/>
  <c r="F66" i="12"/>
  <c r="H32" i="26"/>
  <c r="D49" i="3"/>
  <c r="H12" i="6"/>
  <c r="CP34" i="3"/>
  <c r="I32" i="2"/>
  <c r="I69" i="2"/>
  <c r="CP13" i="3"/>
  <c r="F13" i="27"/>
  <c r="CM26" i="3"/>
  <c r="H25" i="15"/>
  <c r="K72" i="29"/>
  <c r="K56" i="6"/>
  <c r="H15" i="1"/>
  <c r="I27" i="2"/>
  <c r="CH73" i="3"/>
  <c r="K32" i="6"/>
  <c r="D44" i="13"/>
  <c r="O44" i="13" s="1"/>
  <c r="G20" i="11"/>
  <c r="V39" i="14"/>
  <c r="H18" i="28"/>
  <c r="N24" i="4"/>
  <c r="K73" i="3"/>
  <c r="H35" i="26"/>
  <c r="H58" i="15"/>
  <c r="F21" i="7"/>
  <c r="K63" i="29"/>
  <c r="H11" i="15"/>
  <c r="H43" i="6"/>
  <c r="L49" i="25"/>
  <c r="J53" i="20"/>
  <c r="D10" i="13"/>
  <c r="O10" i="13" s="1"/>
  <c r="I41" i="5"/>
  <c r="F43" i="16"/>
  <c r="H40" i="15"/>
  <c r="L42" i="25"/>
  <c r="C76" i="1"/>
  <c r="H75" i="1"/>
  <c r="CM49" i="3"/>
  <c r="CJ49" i="3" s="1"/>
  <c r="CV49" i="3" s="1"/>
  <c r="I40" i="2"/>
  <c r="H19" i="15"/>
  <c r="CM57" i="3"/>
  <c r="H40" i="1"/>
  <c r="C39" i="1"/>
  <c r="I18" i="2"/>
  <c r="H63" i="6"/>
  <c r="CN74" i="3"/>
  <c r="CM54" i="3"/>
  <c r="L41" i="25"/>
  <c r="L61" i="25"/>
  <c r="I13" i="2"/>
  <c r="CP48" i="3"/>
  <c r="AM74" i="3"/>
  <c r="V34" i="14"/>
  <c r="G10" i="11"/>
  <c r="F66" i="16"/>
  <c r="Q71" i="4"/>
  <c r="D115" i="1"/>
  <c r="H71" i="21"/>
  <c r="CM39" i="3"/>
  <c r="J44" i="20"/>
  <c r="F32" i="7"/>
  <c r="D60" i="13"/>
  <c r="O60" i="13" s="1"/>
  <c r="D19" i="3"/>
  <c r="D58" i="13"/>
  <c r="O58" i="13" s="1"/>
  <c r="F46" i="16"/>
  <c r="V45" i="14"/>
  <c r="F57" i="24"/>
  <c r="F31" i="27"/>
  <c r="H22" i="21"/>
  <c r="Q65" i="4"/>
  <c r="H92" i="1"/>
  <c r="G29" i="11"/>
  <c r="H14" i="21"/>
  <c r="L18" i="25"/>
  <c r="E74" i="3"/>
  <c r="D54" i="3"/>
  <c r="M74" i="19"/>
  <c r="D73" i="15"/>
  <c r="H7" i="15"/>
  <c r="R66" i="19"/>
  <c r="F42" i="7"/>
  <c r="G12" i="11"/>
  <c r="F50" i="12"/>
  <c r="F43" i="24"/>
  <c r="K62" i="6"/>
  <c r="K52" i="29"/>
  <c r="K34" i="28"/>
  <c r="G17" i="1"/>
  <c r="R18" i="19"/>
  <c r="H10" i="21"/>
  <c r="M39" i="22"/>
  <c r="J38" i="20"/>
  <c r="G36" i="11"/>
  <c r="K40" i="6"/>
  <c r="AL73" i="3"/>
  <c r="H61" i="26"/>
  <c r="N73" i="14"/>
  <c r="CU74" i="3"/>
  <c r="F52" i="7"/>
  <c r="F44" i="12"/>
  <c r="L34" i="25"/>
  <c r="H14" i="28"/>
  <c r="BK74" i="3"/>
  <c r="N73" i="19"/>
  <c r="I62" i="2"/>
  <c r="I63" i="5"/>
  <c r="AR73" i="3"/>
  <c r="AR75" i="3" s="1"/>
  <c r="G16" i="11"/>
  <c r="F27" i="16"/>
  <c r="R68" i="19"/>
  <c r="H34" i="6"/>
  <c r="D8" i="3"/>
  <c r="D61" i="13"/>
  <c r="O61" i="13" s="1"/>
  <c r="F60" i="16"/>
  <c r="F73" i="25"/>
  <c r="D74" i="27"/>
  <c r="F54" i="27"/>
  <c r="K71" i="6"/>
  <c r="BQ74" i="3"/>
  <c r="CP27" i="3"/>
  <c r="O73" i="19"/>
  <c r="M73" i="13"/>
  <c r="M75" i="13" s="1"/>
  <c r="H25" i="28"/>
  <c r="CP61" i="3"/>
  <c r="J63" i="20"/>
  <c r="H112" i="1"/>
  <c r="BB73" i="3"/>
  <c r="H23" i="21"/>
  <c r="F18" i="16"/>
  <c r="H15" i="21"/>
  <c r="J14" i="20"/>
  <c r="T73" i="4"/>
  <c r="CM22" i="3"/>
  <c r="K40" i="28"/>
  <c r="L29" i="25"/>
  <c r="AO74" i="3"/>
  <c r="H66" i="15"/>
  <c r="D48" i="13"/>
  <c r="O48" i="13" s="1"/>
  <c r="L73" i="14"/>
  <c r="L75" i="14" s="1"/>
  <c r="I51" i="5"/>
  <c r="H52" i="28"/>
  <c r="G25" i="11"/>
  <c r="D67" i="3"/>
  <c r="CM67" i="3"/>
  <c r="V56" i="14"/>
  <c r="F29" i="7"/>
  <c r="Q58" i="4"/>
  <c r="F62" i="7"/>
  <c r="F74" i="14"/>
  <c r="F12" i="1"/>
  <c r="R16" i="19"/>
  <c r="Q47" i="4"/>
  <c r="E69" i="1"/>
  <c r="K33" i="6"/>
  <c r="CP58" i="3"/>
  <c r="CP28" i="3"/>
  <c r="CJ28" i="3" s="1"/>
  <c r="F39" i="1"/>
  <c r="F50" i="1" s="1"/>
  <c r="Q8" i="4"/>
  <c r="F14" i="24"/>
  <c r="BG73" i="3"/>
  <c r="H45" i="15"/>
  <c r="K42" i="6"/>
  <c r="F74" i="11"/>
  <c r="H39" i="15"/>
  <c r="L44" i="25"/>
  <c r="BE74" i="3"/>
  <c r="CP12" i="3"/>
  <c r="H36" i="28"/>
  <c r="V70" i="14"/>
  <c r="L10" i="25"/>
  <c r="U74" i="14"/>
  <c r="H69" i="26"/>
  <c r="AU73" i="3"/>
  <c r="Q42" i="4"/>
  <c r="BZ73" i="3"/>
  <c r="BZ75" i="3" s="1"/>
  <c r="K50" i="29"/>
  <c r="V44" i="14"/>
  <c r="E73" i="22"/>
  <c r="F74" i="2"/>
  <c r="H10" i="26"/>
  <c r="F54" i="7"/>
  <c r="D74" i="7"/>
  <c r="F73" i="29"/>
  <c r="CM30" i="3"/>
  <c r="H59" i="21"/>
  <c r="K46" i="29"/>
  <c r="H68" i="26"/>
  <c r="H52" i="15"/>
  <c r="V40" i="14"/>
  <c r="K15" i="29"/>
  <c r="BJ73" i="3"/>
  <c r="CM7" i="3"/>
  <c r="CN73" i="3"/>
  <c r="R21" i="19"/>
  <c r="F29" i="1"/>
  <c r="K72" i="6"/>
  <c r="H62" i="6"/>
  <c r="D45" i="3"/>
  <c r="K30" i="28"/>
  <c r="H71" i="15"/>
  <c r="Q70" i="4"/>
  <c r="K70" i="4" s="1"/>
  <c r="U70" i="4" s="1"/>
  <c r="F57" i="16"/>
  <c r="H8" i="21"/>
  <c r="F76" i="1"/>
  <c r="G74" i="14"/>
  <c r="F57" i="12"/>
  <c r="G78" i="1"/>
  <c r="K66" i="6"/>
  <c r="H56" i="6"/>
  <c r="H39" i="21"/>
  <c r="CP29" i="3"/>
  <c r="CJ29" i="3" s="1"/>
  <c r="CV29" i="3" s="1"/>
  <c r="G28" i="11"/>
  <c r="CP23" i="3"/>
  <c r="F73" i="2"/>
  <c r="CM40" i="3"/>
  <c r="CJ40" i="3" s="1"/>
  <c r="CP15" i="3"/>
  <c r="L25" i="25"/>
  <c r="L17" i="25"/>
  <c r="D34" i="3"/>
  <c r="F27" i="1"/>
  <c r="G42" i="11"/>
  <c r="G93" i="1"/>
  <c r="K69" i="6"/>
  <c r="J74" i="28"/>
  <c r="G59" i="11"/>
  <c r="I51" i="2"/>
  <c r="K39" i="6"/>
  <c r="M73" i="19"/>
  <c r="F17" i="1"/>
  <c r="E74" i="7"/>
  <c r="H56" i="28"/>
  <c r="L58" i="25"/>
  <c r="CP16" i="3"/>
  <c r="CJ16" i="3" s="1"/>
  <c r="K46" i="28"/>
  <c r="G100" i="1"/>
  <c r="O74" i="19"/>
  <c r="F48" i="16"/>
  <c r="D68" i="13"/>
  <c r="O68" i="13" s="1"/>
  <c r="Q11" i="4"/>
  <c r="J48" i="20"/>
  <c r="Q10" i="4"/>
  <c r="L21" i="25"/>
  <c r="Q9" i="4"/>
  <c r="N54" i="4"/>
  <c r="O74" i="4"/>
  <c r="H65" i="1"/>
  <c r="F41" i="7"/>
  <c r="K63" i="6"/>
  <c r="K51" i="29"/>
  <c r="D46" i="3"/>
  <c r="V8" i="14"/>
  <c r="H62" i="28"/>
  <c r="F16" i="7"/>
  <c r="H9" i="26"/>
  <c r="CD74" i="3"/>
  <c r="F73" i="4"/>
  <c r="F71" i="7"/>
  <c r="CM15" i="3"/>
  <c r="F12" i="7"/>
  <c r="G74" i="2"/>
  <c r="F10" i="27"/>
  <c r="G35" i="11"/>
  <c r="H25" i="21"/>
  <c r="H66" i="28"/>
  <c r="D41" i="13"/>
  <c r="O41" i="13" s="1"/>
  <c r="G46" i="11"/>
  <c r="G73" i="22"/>
  <c r="I25" i="5"/>
  <c r="F58" i="7"/>
  <c r="K71" i="28"/>
  <c r="AK73" i="3"/>
  <c r="D33" i="13"/>
  <c r="O33" i="13" s="1"/>
  <c r="H74" i="14"/>
  <c r="AT74" i="3"/>
  <c r="H42" i="21"/>
  <c r="F63" i="12"/>
  <c r="J74" i="14"/>
  <c r="F24" i="27"/>
  <c r="Q73" i="19"/>
  <c r="H38" i="21"/>
  <c r="E37" i="6"/>
  <c r="O37" i="6" s="1"/>
  <c r="R19" i="19"/>
  <c r="D55" i="3"/>
  <c r="F37" i="24"/>
  <c r="F7" i="7"/>
  <c r="D73" i="7"/>
  <c r="D70" i="13"/>
  <c r="O70" i="13" s="1"/>
  <c r="I66" i="2"/>
  <c r="D11" i="13"/>
  <c r="O11" i="13" s="1"/>
  <c r="E74" i="11"/>
  <c r="CG73" i="3"/>
  <c r="O73" i="14"/>
  <c r="R11" i="19"/>
  <c r="F68" i="27"/>
  <c r="I52" i="2"/>
  <c r="H49" i="15"/>
  <c r="D25" i="3"/>
  <c r="I19" i="5"/>
  <c r="R17" i="19"/>
  <c r="D72" i="3"/>
  <c r="CP64" i="3"/>
  <c r="CP22" i="3"/>
  <c r="BN74" i="3"/>
  <c r="F32" i="16"/>
  <c r="CP36" i="3"/>
  <c r="H65" i="28"/>
  <c r="U73" i="3"/>
  <c r="F36" i="7"/>
  <c r="H17" i="6"/>
  <c r="CP65" i="3"/>
  <c r="Q20" i="4"/>
  <c r="K20" i="4" s="1"/>
  <c r="U20" i="4" s="1"/>
  <c r="H73" i="2"/>
  <c r="K61" i="29"/>
  <c r="CL73" i="3"/>
  <c r="CL75" i="3" s="1"/>
  <c r="K14" i="29"/>
  <c r="G69" i="1"/>
  <c r="H55" i="26"/>
  <c r="I56" i="2"/>
  <c r="F36" i="24"/>
  <c r="G29" i="1"/>
  <c r="Q44" i="4"/>
  <c r="I38" i="2"/>
  <c r="D17" i="3"/>
  <c r="R37" i="19"/>
  <c r="L74" i="13"/>
  <c r="I74" i="22"/>
  <c r="BL73" i="3"/>
  <c r="BL75" i="3" s="1"/>
  <c r="K42" i="28"/>
  <c r="CM31" i="3"/>
  <c r="F70" i="16"/>
  <c r="Q18" i="4"/>
  <c r="BD73" i="3"/>
  <c r="G73" i="3"/>
  <c r="G75" i="3" s="1"/>
  <c r="H43" i="15"/>
  <c r="Q68" i="4"/>
  <c r="F15" i="7"/>
  <c r="H68" i="6"/>
  <c r="K57" i="28"/>
  <c r="G31" i="1"/>
  <c r="CM58" i="3"/>
  <c r="G66" i="11"/>
  <c r="R52" i="19"/>
  <c r="F19" i="7"/>
  <c r="J43" i="20"/>
  <c r="F120" i="1"/>
  <c r="K64" i="29"/>
  <c r="K44" i="29"/>
  <c r="K48" i="6"/>
  <c r="F58" i="24"/>
  <c r="K64" i="28"/>
  <c r="R57" i="19"/>
  <c r="G48" i="11"/>
  <c r="H52" i="21"/>
  <c r="N43" i="4"/>
  <c r="Q26" i="4"/>
  <c r="K26" i="4" s="1"/>
  <c r="U26" i="4" s="1"/>
  <c r="CP24" i="3"/>
  <c r="F34" i="27"/>
  <c r="Q28" i="4"/>
  <c r="M49" i="22"/>
  <c r="Q66" i="4"/>
  <c r="F15" i="16"/>
  <c r="G73" i="28"/>
  <c r="F50" i="7"/>
  <c r="F74" i="1"/>
  <c r="H67" i="21"/>
  <c r="G21" i="11"/>
  <c r="BX73" i="3"/>
  <c r="F24" i="7"/>
  <c r="CM55" i="3"/>
  <c r="H65" i="6"/>
  <c r="E65" i="6" s="1"/>
  <c r="O65" i="6" s="1"/>
  <c r="F117" i="1"/>
  <c r="CO73" i="3"/>
  <c r="G74" i="6"/>
  <c r="I39" i="2"/>
  <c r="D73" i="18"/>
  <c r="H27" i="26"/>
  <c r="M50" i="22"/>
  <c r="H73" i="5"/>
  <c r="D40" i="13"/>
  <c r="O40" i="13" s="1"/>
  <c r="Q38" i="4"/>
  <c r="H46" i="26"/>
  <c r="CP71" i="3"/>
  <c r="M27" i="22"/>
  <c r="Q40" i="4"/>
  <c r="F40" i="7"/>
  <c r="AG73" i="3"/>
  <c r="AG75" i="3" s="1"/>
  <c r="F39" i="7"/>
  <c r="E73" i="16"/>
  <c r="D73" i="11"/>
  <c r="G7" i="11"/>
  <c r="K53" i="28"/>
  <c r="K15" i="6"/>
  <c r="E15" i="6" s="1"/>
  <c r="O15" i="6" s="1"/>
  <c r="M18" i="22"/>
  <c r="D57" i="13"/>
  <c r="O57" i="13" s="1"/>
  <c r="Q50" i="4"/>
  <c r="H8" i="6"/>
  <c r="E8" i="6" s="1"/>
  <c r="O8" i="6" s="1"/>
  <c r="I55" i="5"/>
  <c r="H32" i="15"/>
  <c r="G17" i="11"/>
  <c r="Q52" i="4"/>
  <c r="K52" i="4" s="1"/>
  <c r="U52" i="4" s="1"/>
  <c r="AX73" i="3"/>
  <c r="AZ74" i="3"/>
  <c r="G73" i="15"/>
  <c r="G75" i="15" s="1"/>
  <c r="J22" i="20"/>
  <c r="G35" i="1"/>
  <c r="CM18" i="3"/>
  <c r="M68" i="22"/>
  <c r="R26" i="19"/>
  <c r="F27" i="27"/>
  <c r="CM27" i="3"/>
  <c r="D40" i="3"/>
  <c r="K9" i="6"/>
  <c r="E9" i="6" s="1"/>
  <c r="O9" i="6" s="1"/>
  <c r="N74" i="14"/>
  <c r="F14" i="12"/>
  <c r="H38" i="6"/>
  <c r="E38" i="6" s="1"/>
  <c r="O38" i="6" s="1"/>
  <c r="H42" i="15"/>
  <c r="D74" i="18"/>
  <c r="K51" i="6"/>
  <c r="H39" i="26"/>
  <c r="D32" i="3"/>
  <c r="J68" i="20"/>
  <c r="V17" i="14"/>
  <c r="H74" i="22"/>
  <c r="K68" i="28"/>
  <c r="Q62" i="4"/>
  <c r="K62" i="4" s="1"/>
  <c r="U62" i="4" s="1"/>
  <c r="H11" i="6"/>
  <c r="D74" i="4"/>
  <c r="F74" i="26"/>
  <c r="N45" i="4"/>
  <c r="K24" i="6"/>
  <c r="H14" i="6"/>
  <c r="K71" i="29"/>
  <c r="AY73" i="3"/>
  <c r="K45" i="6"/>
  <c r="H35" i="6"/>
  <c r="E35" i="6" s="1"/>
  <c r="O35" i="6" s="1"/>
  <c r="K18" i="29"/>
  <c r="F27" i="12"/>
  <c r="H48" i="28"/>
  <c r="E48" i="28" s="1"/>
  <c r="N48" i="28" s="1"/>
  <c r="H46" i="15"/>
  <c r="K55" i="29"/>
  <c r="E73" i="12"/>
  <c r="K18" i="6"/>
  <c r="G32" i="11"/>
  <c r="I61" i="5"/>
  <c r="F41" i="27"/>
  <c r="D42" i="13"/>
  <c r="O42" i="13" s="1"/>
  <c r="L65" i="25"/>
  <c r="I64" i="2"/>
  <c r="F73" i="19"/>
  <c r="D12" i="13"/>
  <c r="O12" i="13" s="1"/>
  <c r="CP60" i="3"/>
  <c r="H71" i="6"/>
  <c r="CM38" i="3"/>
  <c r="I43" i="5"/>
  <c r="H47" i="21"/>
  <c r="G52" i="11"/>
  <c r="J21" i="20"/>
  <c r="H41" i="6"/>
  <c r="CP63" i="3"/>
  <c r="CJ63" i="3" s="1"/>
  <c r="L74" i="6"/>
  <c r="K54" i="6"/>
  <c r="J32" i="20"/>
  <c r="K23" i="29"/>
  <c r="I31" i="5"/>
  <c r="M44" i="22"/>
  <c r="G72" i="11"/>
  <c r="F8" i="24"/>
  <c r="H61" i="15"/>
  <c r="I50" i="2"/>
  <c r="G62" i="11"/>
  <c r="D47" i="13"/>
  <c r="O47" i="13" s="1"/>
  <c r="V68" i="14"/>
  <c r="CP52" i="3"/>
  <c r="G27" i="1"/>
  <c r="H59" i="6"/>
  <c r="G56" i="11"/>
  <c r="F12" i="27"/>
  <c r="D42" i="3"/>
  <c r="D70" i="3"/>
  <c r="M13" i="22"/>
  <c r="R35" i="19"/>
  <c r="Q22" i="4"/>
  <c r="H23" i="26"/>
  <c r="F71" i="24"/>
  <c r="H74" i="2"/>
  <c r="D68" i="3"/>
  <c r="F35" i="7"/>
  <c r="J73" i="22"/>
  <c r="K26" i="29"/>
  <c r="F73" i="3"/>
  <c r="P74" i="19"/>
  <c r="F40" i="12"/>
  <c r="K21" i="6"/>
  <c r="H12" i="28"/>
  <c r="D7" i="3"/>
  <c r="E73" i="3"/>
  <c r="V72" i="14"/>
  <c r="Q46" i="4"/>
  <c r="H9" i="15"/>
  <c r="F20" i="24"/>
  <c r="CP43" i="3"/>
  <c r="N41" i="4"/>
  <c r="K41" i="4" s="1"/>
  <c r="U41" i="4" s="1"/>
  <c r="Q36" i="4"/>
  <c r="F23" i="16"/>
  <c r="H58" i="26"/>
  <c r="K7" i="29"/>
  <c r="D73" i="29"/>
  <c r="D60" i="3"/>
  <c r="K42" i="29"/>
  <c r="P74" i="3"/>
  <c r="R45" i="19"/>
  <c r="V43" i="14"/>
  <c r="G130" i="1"/>
  <c r="G132" i="1" s="1"/>
  <c r="J74" i="3"/>
  <c r="K27" i="6"/>
  <c r="H68" i="15"/>
  <c r="K7" i="28"/>
  <c r="L73" i="28"/>
  <c r="CM61" i="3"/>
  <c r="L48" i="25"/>
  <c r="Q48" i="4"/>
  <c r="K37" i="29"/>
  <c r="H64" i="21"/>
  <c r="AI73" i="3"/>
  <c r="F72" i="16"/>
  <c r="K55" i="28"/>
  <c r="Q60" i="4"/>
  <c r="K60" i="4" s="1"/>
  <c r="U60" i="4" s="1"/>
  <c r="H33" i="15"/>
  <c r="F13" i="7"/>
  <c r="G117" i="1"/>
  <c r="M55" i="22"/>
  <c r="F46" i="12"/>
  <c r="F19" i="24"/>
  <c r="S73" i="3"/>
  <c r="S75" i="3" s="1"/>
  <c r="U74" i="3"/>
  <c r="F59" i="12"/>
  <c r="F61" i="7"/>
  <c r="G11" i="11"/>
  <c r="V26" i="14"/>
  <c r="Q74" i="19"/>
  <c r="F39" i="16"/>
  <c r="D19" i="13"/>
  <c r="O19" i="13" s="1"/>
  <c r="AF74" i="3"/>
  <c r="H43" i="21"/>
  <c r="V19" i="14"/>
  <c r="G120" i="1"/>
  <c r="BP74" i="3"/>
  <c r="R53" i="19"/>
  <c r="H13" i="26"/>
  <c r="Q12" i="4"/>
  <c r="I49" i="2"/>
  <c r="R12" i="19"/>
  <c r="F74" i="15"/>
  <c r="F16" i="12"/>
  <c r="K53" i="29"/>
  <c r="H18" i="15"/>
  <c r="H55" i="21"/>
  <c r="CP35" i="3"/>
  <c r="N65" i="4"/>
  <c r="K65" i="4" s="1"/>
  <c r="U65" i="4" s="1"/>
  <c r="J49" i="20"/>
  <c r="CP37" i="3"/>
  <c r="CJ37" i="3" s="1"/>
  <c r="CM53" i="3"/>
  <c r="G63" i="11"/>
  <c r="H61" i="21"/>
  <c r="V27" i="14"/>
  <c r="H26" i="26"/>
  <c r="Q24" i="4"/>
  <c r="I49" i="5"/>
  <c r="K59" i="28"/>
  <c r="M36" i="22"/>
  <c r="H28" i="15"/>
  <c r="CP25" i="3"/>
  <c r="F20" i="16"/>
  <c r="Q16" i="4"/>
  <c r="I13" i="5"/>
  <c r="K10" i="29"/>
  <c r="H64" i="15"/>
  <c r="M73" i="14"/>
  <c r="CP30" i="3"/>
  <c r="I67" i="5"/>
  <c r="H67" i="26"/>
  <c r="F44" i="16"/>
  <c r="H67" i="15"/>
  <c r="H16" i="15"/>
  <c r="R60" i="19"/>
  <c r="J55" i="20"/>
  <c r="CA73" i="3"/>
  <c r="CA75" i="3" s="1"/>
  <c r="H29" i="28"/>
  <c r="F8" i="16"/>
  <c r="L72" i="25"/>
  <c r="V50" i="14"/>
  <c r="CP55" i="3"/>
  <c r="I63" i="2"/>
  <c r="Q72" i="4"/>
  <c r="CM45" i="3"/>
  <c r="G73" i="2"/>
  <c r="H73" i="25"/>
  <c r="J28" i="20"/>
  <c r="J50" i="20"/>
  <c r="CP50" i="3"/>
  <c r="CJ50" i="3" s="1"/>
  <c r="G74" i="26"/>
  <c r="R14" i="19"/>
  <c r="M63" i="22"/>
  <c r="M8" i="22"/>
  <c r="E58" i="6"/>
  <c r="O58" i="6" s="1"/>
  <c r="L60" i="25"/>
  <c r="J66" i="20"/>
  <c r="H35" i="15"/>
  <c r="D73" i="26"/>
  <c r="H7" i="26"/>
  <c r="K48" i="28"/>
  <c r="F20" i="27"/>
  <c r="H21" i="21"/>
  <c r="K12" i="6"/>
  <c r="E73" i="7"/>
  <c r="E75" i="7" s="1"/>
  <c r="H20" i="26"/>
  <c r="H37" i="15"/>
  <c r="F25" i="7"/>
  <c r="H52" i="26"/>
  <c r="Q14" i="4"/>
  <c r="D26" i="13"/>
  <c r="O26" i="13" s="1"/>
  <c r="I61" i="2"/>
  <c r="L13" i="25"/>
  <c r="CM34" i="3"/>
  <c r="K57" i="6"/>
  <c r="H47" i="6"/>
  <c r="I7" i="5"/>
  <c r="D73" i="5"/>
  <c r="AJ74" i="3"/>
  <c r="K60" i="6"/>
  <c r="H49" i="21"/>
  <c r="F22" i="12"/>
  <c r="F39" i="27"/>
  <c r="F48" i="27"/>
  <c r="I74" i="28"/>
  <c r="H54" i="28"/>
  <c r="CP18" i="3"/>
  <c r="G27" i="11"/>
  <c r="D17" i="13"/>
  <c r="O17" i="13" s="1"/>
  <c r="CM14" i="3"/>
  <c r="L66" i="25"/>
  <c r="M24" i="22"/>
  <c r="AT73" i="3"/>
  <c r="V52" i="14"/>
  <c r="H14" i="26"/>
  <c r="F68" i="12"/>
  <c r="L37" i="25"/>
  <c r="G13" i="11"/>
  <c r="L53" i="25"/>
  <c r="I37" i="5"/>
  <c r="F30" i="12"/>
  <c r="D21" i="13"/>
  <c r="O21" i="13" s="1"/>
  <c r="M14" i="22"/>
  <c r="K17" i="29"/>
  <c r="CH74" i="3"/>
  <c r="F63" i="27"/>
  <c r="V22" i="14"/>
  <c r="R58" i="19"/>
  <c r="D37" i="3"/>
  <c r="V57" i="14"/>
  <c r="F14" i="16"/>
  <c r="F72" i="27"/>
  <c r="L8" i="25"/>
  <c r="H44" i="6"/>
  <c r="E44" i="6" s="1"/>
  <c r="O44" i="6" s="1"/>
  <c r="J73" i="19"/>
  <c r="F23" i="24"/>
  <c r="Q64" i="4"/>
  <c r="H63" i="15"/>
  <c r="H66" i="26"/>
  <c r="F25" i="27"/>
  <c r="K23" i="28"/>
  <c r="R59" i="19"/>
  <c r="K24" i="29"/>
  <c r="F65" i="27"/>
  <c r="F49" i="7"/>
  <c r="R9" i="19"/>
  <c r="F49" i="27"/>
  <c r="D73" i="23"/>
  <c r="J36" i="20"/>
  <c r="R55" i="19"/>
  <c r="H49" i="26"/>
  <c r="CE74" i="3"/>
  <c r="F56" i="24"/>
  <c r="L56" i="25"/>
  <c r="D27" i="3"/>
  <c r="CP11" i="3"/>
  <c r="J16" i="20"/>
  <c r="F64" i="27"/>
  <c r="F26" i="16"/>
  <c r="CM66" i="3"/>
  <c r="H20" i="15"/>
  <c r="R61" i="19"/>
  <c r="K34" i="29"/>
  <c r="F11" i="16"/>
  <c r="F18" i="7"/>
  <c r="CP54" i="3"/>
  <c r="CQ74" i="3"/>
  <c r="J46" i="20"/>
  <c r="F24" i="24"/>
  <c r="CM70" i="3"/>
  <c r="CJ70" i="3" s="1"/>
  <c r="M54" i="22"/>
  <c r="D74" i="22"/>
  <c r="F56" i="16"/>
  <c r="T73" i="3"/>
  <c r="T75" i="3" s="1"/>
  <c r="H7" i="28"/>
  <c r="I73" i="28"/>
  <c r="E74" i="15"/>
  <c r="H40" i="26"/>
  <c r="H74" i="5"/>
  <c r="H50" i="6"/>
  <c r="E50" i="6" s="1"/>
  <c r="O50" i="6" s="1"/>
  <c r="F60" i="24"/>
  <c r="AV74" i="3"/>
  <c r="F37" i="7"/>
  <c r="H73" i="19"/>
  <c r="D74" i="19"/>
  <c r="R54" i="19"/>
  <c r="G73" i="21"/>
  <c r="F35" i="12"/>
  <c r="K8" i="28"/>
  <c r="H68" i="21"/>
  <c r="F10" i="7"/>
  <c r="BF73" i="3"/>
  <c r="K28" i="29"/>
  <c r="L64" i="25"/>
  <c r="G14" i="11"/>
  <c r="F22" i="7"/>
  <c r="H33" i="26"/>
  <c r="F42" i="12"/>
  <c r="N29" i="4"/>
  <c r="F7" i="24"/>
  <c r="D73" i="24"/>
  <c r="F28" i="16"/>
  <c r="G40" i="11"/>
  <c r="K72" i="28"/>
  <c r="N53" i="4"/>
  <c r="K53" i="4" s="1"/>
  <c r="U53" i="4" s="1"/>
  <c r="V7" i="14"/>
  <c r="D73" i="14"/>
  <c r="F55" i="27"/>
  <c r="N19" i="4"/>
  <c r="D30" i="13"/>
  <c r="O30" i="13" s="1"/>
  <c r="G73" i="19"/>
  <c r="F49" i="16"/>
  <c r="F9" i="24"/>
  <c r="J31" i="20"/>
  <c r="J33" i="20"/>
  <c r="J73" i="28"/>
  <c r="N17" i="4"/>
  <c r="K17" i="4" s="1"/>
  <c r="U17" i="4" s="1"/>
  <c r="BV74" i="3"/>
  <c r="F55" i="24"/>
  <c r="F72" i="24"/>
  <c r="F48" i="12"/>
  <c r="H15" i="26"/>
  <c r="K12" i="28"/>
  <c r="N67" i="4"/>
  <c r="K67" i="4" s="1"/>
  <c r="U67" i="4" s="1"/>
  <c r="F21" i="16"/>
  <c r="H27" i="21"/>
  <c r="V28" i="14"/>
  <c r="S74" i="4"/>
  <c r="F50" i="27"/>
  <c r="I73" i="13"/>
  <c r="H29" i="21"/>
  <c r="V9" i="14"/>
  <c r="K28" i="28"/>
  <c r="H55" i="15"/>
  <c r="F53" i="12"/>
  <c r="R64" i="19"/>
  <c r="D62" i="13"/>
  <c r="O62" i="13" s="1"/>
  <c r="K9" i="29"/>
  <c r="F51" i="12"/>
  <c r="F41" i="24"/>
  <c r="F65" i="24"/>
  <c r="F33" i="12"/>
  <c r="E74" i="19"/>
  <c r="D65" i="13"/>
  <c r="O65" i="13" s="1"/>
  <c r="F60" i="12"/>
  <c r="BM73" i="3"/>
  <c r="H16" i="28"/>
  <c r="AU74" i="3"/>
  <c r="J73" i="13"/>
  <c r="J75" i="13" s="1"/>
  <c r="D53" i="3"/>
  <c r="D49" i="13"/>
  <c r="O49" i="13" s="1"/>
  <c r="P73" i="14"/>
  <c r="M73" i="28"/>
  <c r="D36" i="3"/>
  <c r="CM46" i="3"/>
  <c r="CJ46" i="3" s="1"/>
  <c r="CV46" i="3" s="1"/>
  <c r="R28" i="19"/>
  <c r="N69" i="4"/>
  <c r="H58" i="21"/>
  <c r="G24" i="11"/>
  <c r="F73" i="11"/>
  <c r="D61" i="3"/>
  <c r="F64" i="12"/>
  <c r="F10" i="24"/>
  <c r="F73" i="22"/>
  <c r="F16" i="16"/>
  <c r="F38" i="16"/>
  <c r="F74" i="20"/>
  <c r="K74" i="3"/>
  <c r="H20" i="28"/>
  <c r="BG74" i="3"/>
  <c r="I74" i="29"/>
  <c r="F29" i="27"/>
  <c r="CP42" i="3"/>
  <c r="F68" i="16"/>
  <c r="K8" i="29"/>
  <c r="I37" i="2"/>
  <c r="M28" i="22"/>
  <c r="V63" i="14"/>
  <c r="F43" i="27"/>
  <c r="CM69" i="3"/>
  <c r="F73" i="6"/>
  <c r="CD73" i="3"/>
  <c r="K27" i="29"/>
  <c r="D34" i="13"/>
  <c r="O34" i="13" s="1"/>
  <c r="F35" i="16"/>
  <c r="F26" i="7"/>
  <c r="V73" i="3"/>
  <c r="D62" i="3"/>
  <c r="CM21" i="3"/>
  <c r="F73" i="13"/>
  <c r="H20" i="21"/>
  <c r="H31" i="28"/>
  <c r="H17" i="21"/>
  <c r="G38" i="11"/>
  <c r="L24" i="25"/>
  <c r="CP8" i="3"/>
  <c r="J73" i="29"/>
  <c r="I74" i="4"/>
  <c r="M73" i="4"/>
  <c r="M75" i="4" s="1"/>
  <c r="CR74" i="3"/>
  <c r="N31" i="4"/>
  <c r="K31" i="4" s="1"/>
  <c r="U31" i="4" s="1"/>
  <c r="H43" i="28"/>
  <c r="E43" i="28" s="1"/>
  <c r="N43" i="28" s="1"/>
  <c r="F14" i="7"/>
  <c r="D74" i="16"/>
  <c r="F54" i="16"/>
  <c r="D24" i="3"/>
  <c r="M37" i="22"/>
  <c r="H33" i="21"/>
  <c r="H59" i="15"/>
  <c r="F67" i="12"/>
  <c r="H43" i="26"/>
  <c r="E73" i="14"/>
  <c r="J73" i="3"/>
  <c r="L73" i="3"/>
  <c r="M43" i="22"/>
  <c r="W74" i="3"/>
  <c r="D48" i="3"/>
  <c r="F34" i="7"/>
  <c r="H74" i="20"/>
  <c r="J74" i="22"/>
  <c r="J57" i="20"/>
  <c r="K59" i="29"/>
  <c r="L16" i="25"/>
  <c r="F61" i="24"/>
  <c r="D73" i="25"/>
  <c r="L7" i="25"/>
  <c r="K58" i="28"/>
  <c r="G60" i="11"/>
  <c r="Q73" i="14"/>
  <c r="N23" i="4"/>
  <c r="F25" i="12"/>
  <c r="H64" i="26"/>
  <c r="K41" i="28"/>
  <c r="AI74" i="3"/>
  <c r="E73" i="11"/>
  <c r="E75" i="11" s="1"/>
  <c r="G50" i="11"/>
  <c r="H41" i="28"/>
  <c r="F55" i="16"/>
  <c r="N47" i="4"/>
  <c r="K47" i="4" s="1"/>
  <c r="U47" i="4" s="1"/>
  <c r="H27" i="28"/>
  <c r="G74" i="20"/>
  <c r="X73" i="3"/>
  <c r="CP44" i="3"/>
  <c r="CJ44" i="3" s="1"/>
  <c r="CV44" i="3" s="1"/>
  <c r="V32" i="14"/>
  <c r="L52" i="25"/>
  <c r="AV73" i="3"/>
  <c r="CP67" i="3"/>
  <c r="N71" i="4"/>
  <c r="F33" i="24"/>
  <c r="H74" i="4"/>
  <c r="R72" i="19"/>
  <c r="D74" i="9"/>
  <c r="N21" i="4"/>
  <c r="F22" i="24"/>
  <c r="F70" i="24"/>
  <c r="G74" i="4"/>
  <c r="K17" i="28"/>
  <c r="J30" i="20"/>
  <c r="AH73" i="3"/>
  <c r="D18" i="13"/>
  <c r="O18" i="13" s="1"/>
  <c r="H27" i="15"/>
  <c r="BI74" i="3"/>
  <c r="I60" i="5"/>
  <c r="K60" i="29"/>
  <c r="L70" i="25"/>
  <c r="H37" i="28"/>
  <c r="CM47" i="3"/>
  <c r="CJ47" i="3" s="1"/>
  <c r="H21" i="15"/>
  <c r="K73" i="19"/>
  <c r="K75" i="19" s="1"/>
  <c r="N57" i="4"/>
  <c r="CM35" i="3"/>
  <c r="CM9" i="3"/>
  <c r="H18" i="21"/>
  <c r="M72" i="22"/>
  <c r="CP66" i="3"/>
  <c r="F38" i="7"/>
  <c r="CP45" i="3"/>
  <c r="D26" i="3"/>
  <c r="F31" i="24"/>
  <c r="D66" i="13"/>
  <c r="O66" i="13" s="1"/>
  <c r="AK74" i="3"/>
  <c r="I42" i="5"/>
  <c r="M32" i="22"/>
  <c r="G70" i="11"/>
  <c r="J62" i="20"/>
  <c r="F12" i="12"/>
  <c r="R71" i="19"/>
  <c r="R73" i="14"/>
  <c r="J64" i="20"/>
  <c r="F51" i="7"/>
  <c r="H44" i="21"/>
  <c r="H38" i="15"/>
  <c r="L28" i="25"/>
  <c r="CG74" i="3"/>
  <c r="CR73" i="3"/>
  <c r="L45" i="25"/>
  <c r="J74" i="19"/>
  <c r="G74" i="25"/>
  <c r="F30" i="7"/>
  <c r="K21" i="28"/>
  <c r="L33" i="25"/>
  <c r="L74" i="22"/>
  <c r="M21" i="22"/>
  <c r="K29" i="28"/>
  <c r="BH73" i="3"/>
  <c r="L32" i="25"/>
  <c r="I10" i="5"/>
  <c r="H74" i="25"/>
  <c r="M45" i="22"/>
  <c r="K15" i="28"/>
  <c r="F47" i="24"/>
  <c r="K51" i="28"/>
  <c r="R25" i="19"/>
  <c r="D53" i="13"/>
  <c r="O53" i="13" s="1"/>
  <c r="R27" i="19"/>
  <c r="K70" i="28"/>
  <c r="F74" i="13"/>
  <c r="G57" i="11"/>
  <c r="H53" i="28"/>
  <c r="D12" i="3"/>
  <c r="F55" i="12"/>
  <c r="AJ73" i="3"/>
  <c r="N7" i="4"/>
  <c r="O73" i="4"/>
  <c r="H70" i="21"/>
  <c r="H63" i="28"/>
  <c r="E63" i="28" s="1"/>
  <c r="N63" i="28" s="1"/>
  <c r="K16" i="29"/>
  <c r="L50" i="25"/>
  <c r="BT73" i="3"/>
  <c r="F26" i="24"/>
  <c r="H47" i="26"/>
  <c r="F67" i="7"/>
  <c r="V67" i="14"/>
  <c r="M74" i="28"/>
  <c r="R30" i="19"/>
  <c r="H33" i="28"/>
  <c r="BT74" i="3"/>
  <c r="M74" i="3"/>
  <c r="I38" i="5"/>
  <c r="M74" i="6"/>
  <c r="CF74" i="3"/>
  <c r="Y74" i="3"/>
  <c r="G74" i="13"/>
  <c r="I40" i="5"/>
  <c r="CM33" i="3"/>
  <c r="M73" i="6"/>
  <c r="H50" i="26"/>
  <c r="G73" i="13"/>
  <c r="F74" i="19"/>
  <c r="CM11" i="3"/>
  <c r="N55" i="4"/>
  <c r="I74" i="25"/>
  <c r="D54" i="13"/>
  <c r="E74" i="13"/>
  <c r="CM71" i="3"/>
  <c r="CJ71" i="3" s="1"/>
  <c r="CV71" i="3" s="1"/>
  <c r="I66" i="5"/>
  <c r="G37" i="11"/>
  <c r="E73" i="27"/>
  <c r="V41" i="14"/>
  <c r="G73" i="5"/>
  <c r="K12" i="29"/>
  <c r="K19" i="29"/>
  <c r="N11" i="4"/>
  <c r="K11" i="4" s="1"/>
  <c r="U11" i="4" s="1"/>
  <c r="D73" i="20"/>
  <c r="J7" i="20"/>
  <c r="F29" i="12"/>
  <c r="G34" i="11"/>
  <c r="F68" i="24"/>
  <c r="AW74" i="3"/>
  <c r="I44" i="5"/>
  <c r="BS74" i="3"/>
  <c r="N35" i="4"/>
  <c r="F47" i="7"/>
  <c r="F45" i="16"/>
  <c r="G53" i="11"/>
  <c r="E74" i="16"/>
  <c r="I73" i="22"/>
  <c r="I75" i="22" s="1"/>
  <c r="F46" i="24"/>
  <c r="J17" i="20"/>
  <c r="N73" i="6"/>
  <c r="F30" i="16"/>
  <c r="N59" i="4"/>
  <c r="K59" i="4" s="1"/>
  <c r="U59" i="4" s="1"/>
  <c r="D15" i="13"/>
  <c r="O15" i="13" s="1"/>
  <c r="F7" i="27"/>
  <c r="D73" i="27"/>
  <c r="L74" i="3"/>
  <c r="M10" i="22"/>
  <c r="K32" i="29"/>
  <c r="V69" i="14"/>
  <c r="F22" i="27"/>
  <c r="D28" i="13"/>
  <c r="O28" i="13" s="1"/>
  <c r="Q74" i="14"/>
  <c r="CF73" i="3"/>
  <c r="L57" i="25"/>
  <c r="CP68" i="3"/>
  <c r="F40" i="16"/>
  <c r="H10" i="15"/>
  <c r="L69" i="25"/>
  <c r="N13" i="4"/>
  <c r="D64" i="13"/>
  <c r="O64" i="13" s="1"/>
  <c r="D74" i="29"/>
  <c r="K54" i="29"/>
  <c r="H50" i="15"/>
  <c r="F15" i="24"/>
  <c r="I34" i="5"/>
  <c r="J56" i="20"/>
  <c r="K33" i="28"/>
  <c r="H44" i="15"/>
  <c r="H45" i="28"/>
  <c r="BU74" i="3"/>
  <c r="CM24" i="3"/>
  <c r="I62" i="5"/>
  <c r="F69" i="16"/>
  <c r="F32" i="24"/>
  <c r="CP32" i="3"/>
  <c r="N25" i="4"/>
  <c r="K25" i="4" s="1"/>
  <c r="U25" i="4" s="1"/>
  <c r="R10" i="19"/>
  <c r="K69" i="28"/>
  <c r="G67" i="11"/>
  <c r="CP56" i="3"/>
  <c r="M64" i="22"/>
  <c r="R7" i="19"/>
  <c r="D73" i="19"/>
  <c r="V16" i="14"/>
  <c r="H25" i="26"/>
  <c r="M23" i="22"/>
  <c r="I12" i="5"/>
  <c r="L40" i="25"/>
  <c r="X74" i="3"/>
  <c r="K19" i="28"/>
  <c r="N37" i="4"/>
  <c r="K37" i="4" s="1"/>
  <c r="U37" i="4" s="1"/>
  <c r="H64" i="28"/>
  <c r="I28" i="5"/>
  <c r="R47" i="19"/>
  <c r="N63" i="4"/>
  <c r="K43" i="29"/>
  <c r="N9" i="4"/>
  <c r="K9" i="4" s="1"/>
  <c r="U9" i="4" s="1"/>
  <c r="F46" i="7"/>
  <c r="CP31" i="3"/>
  <c r="D50" i="3"/>
  <c r="M62" i="22"/>
  <c r="CS74" i="3"/>
  <c r="I68" i="5"/>
  <c r="J25" i="20"/>
  <c r="N49" i="4"/>
  <c r="G74" i="19"/>
  <c r="M35" i="22"/>
  <c r="F53" i="24"/>
  <c r="N33" i="4"/>
  <c r="K33" i="4" s="1"/>
  <c r="U33" i="4" s="1"/>
  <c r="BR73" i="3"/>
  <c r="BR75" i="3" s="1"/>
  <c r="F36" i="27"/>
  <c r="D39" i="3"/>
  <c r="D29" i="13"/>
  <c r="O29" i="13" s="1"/>
  <c r="F59" i="16"/>
  <c r="D14" i="3"/>
  <c r="F38" i="24"/>
  <c r="H59" i="26"/>
  <c r="G73" i="20"/>
  <c r="N61" i="4"/>
  <c r="V38" i="14"/>
  <c r="D63" i="3"/>
  <c r="G54" i="11"/>
  <c r="D74" i="11"/>
  <c r="J15" i="20"/>
  <c r="V29" i="14"/>
  <c r="H56" i="15"/>
  <c r="I14" i="5"/>
  <c r="D73" i="8"/>
  <c r="J37" i="20"/>
  <c r="K62" i="29"/>
  <c r="F63" i="7"/>
  <c r="L35" i="25"/>
  <c r="E73" i="25"/>
  <c r="CM23" i="3"/>
  <c r="CJ23" i="3" s="1"/>
  <c r="CV23" i="3" s="1"/>
  <c r="G47" i="11"/>
  <c r="L26" i="25"/>
  <c r="F67" i="24"/>
  <c r="I52" i="5"/>
  <c r="K66" i="28"/>
  <c r="T74" i="4"/>
  <c r="J72" i="20"/>
  <c r="V60" i="14"/>
  <c r="D63" i="13"/>
  <c r="O63" i="13" s="1"/>
  <c r="CM60" i="3"/>
  <c r="Z74" i="3"/>
  <c r="F44" i="27"/>
  <c r="F35" i="27"/>
  <c r="M58" i="22"/>
  <c r="F15" i="27"/>
  <c r="K66" i="29"/>
  <c r="H63" i="26"/>
  <c r="K70" i="29"/>
  <c r="F38" i="12"/>
  <c r="F34" i="12"/>
  <c r="E74" i="14"/>
  <c r="F72" i="7"/>
  <c r="J12" i="20"/>
  <c r="F55" i="7"/>
  <c r="M60" i="22"/>
  <c r="D16" i="13"/>
  <c r="O16" i="13" s="1"/>
  <c r="F50" i="16"/>
  <c r="K57" i="29"/>
  <c r="O74" i="14"/>
  <c r="H42" i="26"/>
  <c r="CM48" i="3"/>
  <c r="R8" i="19"/>
  <c r="F51" i="27"/>
  <c r="P73" i="4"/>
  <c r="P75" i="4" s="1"/>
  <c r="H70" i="15"/>
  <c r="D51" i="3"/>
  <c r="I73" i="20"/>
  <c r="R31" i="19"/>
  <c r="I20" i="5"/>
  <c r="R46" i="19"/>
  <c r="H47" i="15"/>
  <c r="S74" i="14"/>
  <c r="H15" i="28"/>
  <c r="G73" i="26"/>
  <c r="J40" i="20"/>
  <c r="CP21" i="3"/>
  <c r="S73" i="14"/>
  <c r="H49" i="28"/>
  <c r="F11" i="27"/>
  <c r="L46" i="25"/>
  <c r="H40" i="21"/>
  <c r="J74" i="4"/>
  <c r="K60" i="28"/>
  <c r="J27" i="20"/>
  <c r="K58" i="29"/>
  <c r="D39" i="13"/>
  <c r="O39" i="13" s="1"/>
  <c r="V35" i="14"/>
  <c r="M65" i="22"/>
  <c r="H12" i="15"/>
  <c r="BH74" i="3"/>
  <c r="N74" i="6"/>
  <c r="CP20" i="3"/>
  <c r="CJ20" i="3" s="1"/>
  <c r="CV20" i="3" s="1"/>
  <c r="G8" i="11"/>
  <c r="H60" i="15"/>
  <c r="H16" i="26"/>
  <c r="F31" i="16"/>
  <c r="K37" i="28"/>
  <c r="E37" i="28" s="1"/>
  <c r="N37" i="28" s="1"/>
  <c r="H16" i="21"/>
  <c r="H38" i="26"/>
  <c r="F56" i="12"/>
  <c r="K31" i="29"/>
  <c r="I30" i="5"/>
  <c r="F12" i="24"/>
  <c r="H12" i="21"/>
  <c r="V47" i="14"/>
  <c r="D74" i="10"/>
  <c r="I74" i="13"/>
  <c r="R63" i="19"/>
  <c r="K49" i="28"/>
  <c r="G74" i="28"/>
  <c r="N15" i="4"/>
  <c r="K15" i="4" s="1"/>
  <c r="U15" i="4" s="1"/>
  <c r="N74" i="3"/>
  <c r="AL74" i="3"/>
  <c r="F8" i="12"/>
  <c r="K20" i="29"/>
  <c r="R29" i="19"/>
  <c r="F30" i="27"/>
  <c r="F59" i="7"/>
  <c r="H30" i="21"/>
  <c r="R74" i="14"/>
  <c r="H19" i="21"/>
  <c r="D27" i="13"/>
  <c r="O27" i="13" s="1"/>
  <c r="F11" i="24"/>
  <c r="I64" i="5"/>
  <c r="K33" i="29"/>
  <c r="H26" i="28"/>
  <c r="H48" i="21"/>
  <c r="F73" i="15"/>
  <c r="F75" i="15" s="1"/>
  <c r="K48" i="29"/>
  <c r="D38" i="3"/>
  <c r="N27" i="4"/>
  <c r="K27" i="4" s="1"/>
  <c r="U27" i="4" s="1"/>
  <c r="F58" i="27"/>
  <c r="K35" i="29"/>
  <c r="CM36" i="3"/>
  <c r="E73" i="20"/>
  <c r="H39" i="28"/>
  <c r="CP33" i="3"/>
  <c r="I18" i="5"/>
  <c r="M67" i="22"/>
  <c r="K29" i="29"/>
  <c r="H44" i="26"/>
  <c r="I24" i="5"/>
  <c r="F43" i="12"/>
  <c r="H30" i="15"/>
  <c r="J73" i="25"/>
  <c r="E73" i="19"/>
  <c r="M66" i="22"/>
  <c r="F18" i="27"/>
  <c r="L22" i="25"/>
  <c r="H35" i="28"/>
  <c r="N39" i="4"/>
  <c r="K39" i="4" s="1"/>
  <c r="U39" i="4" s="1"/>
  <c r="R51" i="19"/>
  <c r="M20" i="22"/>
  <c r="AX74" i="3"/>
  <c r="K22" i="29"/>
  <c r="I58" i="5"/>
  <c r="E74" i="29"/>
  <c r="F73" i="14"/>
  <c r="F64" i="16"/>
  <c r="F23" i="7"/>
  <c r="V18" i="14"/>
  <c r="F23" i="27"/>
  <c r="I48" i="5"/>
  <c r="F7" i="16"/>
  <c r="D73" i="16"/>
  <c r="L15" i="25"/>
  <c r="H57" i="21"/>
  <c r="CP69" i="3"/>
  <c r="L59" i="25"/>
  <c r="F28" i="24"/>
  <c r="H30" i="28"/>
  <c r="K35" i="28"/>
  <c r="F25" i="24"/>
  <c r="H17" i="26"/>
  <c r="CM59" i="3"/>
  <c r="CJ59" i="3" s="1"/>
  <c r="N51" i="4"/>
  <c r="K51" i="4" s="1"/>
  <c r="U51" i="4" s="1"/>
  <c r="M19" i="22"/>
  <c r="F16" i="27"/>
  <c r="L23" i="25"/>
  <c r="H19" i="28"/>
  <c r="L31" i="25"/>
  <c r="J9" i="20"/>
  <c r="F14" i="27"/>
  <c r="J74" i="25"/>
  <c r="R50" i="19"/>
  <c r="I72" i="5"/>
  <c r="L47" i="25"/>
  <c r="H73" i="14"/>
  <c r="F74" i="29"/>
  <c r="L55" i="25"/>
  <c r="H41" i="15"/>
  <c r="H36" i="26"/>
  <c r="H60" i="28"/>
  <c r="F11" i="7"/>
  <c r="CM72" i="3"/>
  <c r="CJ72" i="3" s="1"/>
  <c r="F17" i="16"/>
  <c r="M69" i="22"/>
  <c r="E74" i="24"/>
  <c r="L63" i="25"/>
  <c r="H72" i="26"/>
  <c r="H65" i="15"/>
  <c r="K20" i="28"/>
  <c r="K21" i="29"/>
  <c r="E73" i="21"/>
  <c r="V51" i="14"/>
  <c r="H60" i="26"/>
  <c r="G44" i="11"/>
  <c r="M46" i="22"/>
  <c r="F53" i="27"/>
  <c r="F21" i="27"/>
  <c r="H46" i="21"/>
  <c r="H60" i="21"/>
  <c r="F74" i="21"/>
  <c r="H24" i="15"/>
  <c r="F42" i="24"/>
  <c r="F30" i="24"/>
  <c r="K43" i="28"/>
  <c r="M25" i="22"/>
  <c r="I16" i="5"/>
  <c r="F42" i="27"/>
  <c r="J71" i="20"/>
  <c r="E73" i="24"/>
  <c r="G31" i="11"/>
  <c r="I22" i="5"/>
  <c r="K24" i="28"/>
  <c r="E24" i="28" s="1"/>
  <c r="N24" i="28" s="1"/>
  <c r="H48" i="15"/>
  <c r="H8" i="26"/>
  <c r="L9" i="25"/>
  <c r="I54" i="5"/>
  <c r="D74" i="5"/>
  <c r="F37" i="27"/>
  <c r="F68" i="7"/>
  <c r="D74" i="23"/>
  <c r="CT74" i="3"/>
  <c r="F52" i="24"/>
  <c r="I46" i="5"/>
  <c r="E74" i="21"/>
  <c r="D74" i="6"/>
  <c r="D74" i="24"/>
  <c r="F54" i="24"/>
  <c r="I50" i="5"/>
  <c r="F74" i="25"/>
  <c r="F59" i="24"/>
  <c r="F47" i="12"/>
  <c r="D52" i="13"/>
  <c r="O52" i="13" s="1"/>
  <c r="I36" i="5"/>
  <c r="G18" i="11"/>
  <c r="R34" i="19"/>
  <c r="H34" i="26"/>
  <c r="F65" i="16"/>
  <c r="J42" i="20"/>
  <c r="J69" i="20"/>
  <c r="I70" i="5"/>
  <c r="J10" i="20"/>
  <c r="D73" i="6"/>
  <c r="L67" i="25"/>
  <c r="H37" i="26"/>
  <c r="F64" i="24"/>
  <c r="BJ74" i="3"/>
  <c r="F21" i="12"/>
  <c r="I74" i="20"/>
  <c r="CP57" i="3"/>
  <c r="H45" i="21"/>
  <c r="F28" i="27"/>
  <c r="L71" i="25"/>
  <c r="F39" i="24"/>
  <c r="F27" i="7"/>
  <c r="J45" i="20"/>
  <c r="F33" i="27"/>
  <c r="V23" i="14"/>
  <c r="M53" i="22"/>
  <c r="H65" i="21"/>
  <c r="H70" i="28"/>
  <c r="M47" i="22"/>
  <c r="K26" i="28"/>
  <c r="F31" i="7"/>
  <c r="F57" i="27"/>
  <c r="L73" i="19"/>
  <c r="L75" i="19" s="1"/>
  <c r="R32" i="19"/>
  <c r="E74" i="27"/>
  <c r="K65" i="28"/>
  <c r="R43" i="19"/>
  <c r="D74" i="26"/>
  <c r="H54" i="26"/>
  <c r="F69" i="27"/>
  <c r="H72" i="15"/>
  <c r="J24" i="20"/>
  <c r="H68" i="28"/>
  <c r="V71" i="14"/>
  <c r="E74" i="20"/>
  <c r="H34" i="28"/>
  <c r="E34" i="28" s="1"/>
  <c r="N34" i="28" s="1"/>
  <c r="L14" i="25"/>
  <c r="I73" i="29"/>
  <c r="H69" i="21"/>
  <c r="K47" i="28"/>
  <c r="K25" i="28"/>
  <c r="D73" i="28"/>
  <c r="H12" i="26"/>
  <c r="H47" i="28"/>
  <c r="H72" i="21"/>
  <c r="K73" i="22"/>
  <c r="K75" i="22" s="1"/>
  <c r="V14" i="14"/>
  <c r="R48" i="19"/>
  <c r="H67" i="28"/>
  <c r="E67" i="28" s="1"/>
  <c r="N67" i="28" s="1"/>
  <c r="F8" i="27"/>
  <c r="J52" i="20"/>
  <c r="H13" i="28"/>
  <c r="H74" i="13"/>
  <c r="I73" i="25"/>
  <c r="K50" i="28"/>
  <c r="L39" i="25"/>
  <c r="K18" i="28"/>
  <c r="K39" i="28"/>
  <c r="H70" i="26"/>
  <c r="K49" i="29"/>
  <c r="M41" i="22"/>
  <c r="H46" i="28"/>
  <c r="K67" i="29"/>
  <c r="H48" i="26"/>
  <c r="P74" i="14"/>
  <c r="F69" i="24"/>
  <c r="F73" i="26"/>
  <c r="H73" i="13"/>
  <c r="V59" i="14"/>
  <c r="J13" i="20"/>
  <c r="F74" i="28"/>
  <c r="H72" i="28"/>
  <c r="K16" i="28"/>
  <c r="M15" i="22"/>
  <c r="K38" i="28"/>
  <c r="F49" i="24"/>
  <c r="M17" i="22"/>
  <c r="E73" i="15"/>
  <c r="F47" i="27"/>
  <c r="H71" i="28"/>
  <c r="K13" i="28"/>
  <c r="J20" i="20"/>
  <c r="M59" i="22"/>
  <c r="J41" i="20"/>
  <c r="H73" i="29"/>
  <c r="M33" i="22"/>
  <c r="K11" i="29"/>
  <c r="F62" i="27"/>
  <c r="H21" i="28"/>
  <c r="E21" i="28" s="1"/>
  <c r="N21" i="28" s="1"/>
  <c r="H42" i="28"/>
  <c r="M38" i="22"/>
  <c r="J23" i="20"/>
  <c r="J26" i="20"/>
  <c r="H28" i="26"/>
  <c r="H59" i="28"/>
  <c r="E73" i="26"/>
  <c r="V30" i="14"/>
  <c r="J67" i="20"/>
  <c r="H10" i="28"/>
  <c r="I26" i="5"/>
  <c r="F45" i="27"/>
  <c r="D74" i="25"/>
  <c r="L54" i="25"/>
  <c r="F43" i="7"/>
  <c r="J60" i="20"/>
  <c r="J70" i="20"/>
  <c r="E12" i="28"/>
  <c r="N12" i="28" s="1"/>
  <c r="H13" i="21"/>
  <c r="K30" i="29"/>
  <c r="L19" i="25"/>
  <c r="M11" i="22"/>
  <c r="H41" i="21"/>
  <c r="K40" i="29"/>
  <c r="H58" i="28"/>
  <c r="K56" i="28"/>
  <c r="H53" i="26"/>
  <c r="H45" i="26"/>
  <c r="F9" i="27"/>
  <c r="N74" i="19"/>
  <c r="H29" i="26"/>
  <c r="F45" i="24"/>
  <c r="M71" i="22"/>
  <c r="H74" i="19"/>
  <c r="L51" i="25"/>
  <c r="H37" i="21"/>
  <c r="K52" i="28"/>
  <c r="K56" i="29"/>
  <c r="H71" i="26"/>
  <c r="M48" i="22"/>
  <c r="D73" i="22"/>
  <c r="D75" i="22" s="1"/>
  <c r="M7" i="22"/>
  <c r="V42" i="14"/>
  <c r="H9" i="21"/>
  <c r="F59" i="27"/>
  <c r="H66" i="21"/>
  <c r="K65" i="29"/>
  <c r="H11" i="28"/>
  <c r="R49" i="19"/>
  <c r="L43" i="25"/>
  <c r="K14" i="28"/>
  <c r="H55" i="28"/>
  <c r="G74" i="29"/>
  <c r="F40" i="24"/>
  <c r="K73" i="25"/>
  <c r="F32" i="27"/>
  <c r="H17" i="28"/>
  <c r="H65" i="26"/>
  <c r="G74" i="22"/>
  <c r="H31" i="26"/>
  <c r="T73" i="14"/>
  <c r="T75" i="14" s="1"/>
  <c r="I74" i="19"/>
  <c r="R70" i="19"/>
  <c r="L11" i="25"/>
  <c r="H73" i="22"/>
  <c r="H75" i="22" s="1"/>
  <c r="M30" i="22"/>
  <c r="H50" i="21"/>
  <c r="F67" i="27"/>
  <c r="K31" i="28"/>
  <c r="H56" i="21"/>
  <c r="H73" i="20"/>
  <c r="H75" i="20" s="1"/>
  <c r="K13" i="29"/>
  <c r="H24" i="26"/>
  <c r="H36" i="15"/>
  <c r="K61" i="28"/>
  <c r="M56" i="22"/>
  <c r="H51" i="26"/>
  <c r="L27" i="25"/>
  <c r="K27" i="28"/>
  <c r="H17" i="15"/>
  <c r="H22" i="28"/>
  <c r="M29" i="22"/>
  <c r="H19" i="26"/>
  <c r="D74" i="14"/>
  <c r="V54" i="14"/>
  <c r="D73" i="4"/>
  <c r="D51" i="13"/>
  <c r="O51" i="13" s="1"/>
  <c r="H21" i="26"/>
  <c r="H18" i="26"/>
  <c r="F63" i="24"/>
  <c r="F73" i="28"/>
  <c r="E7" i="28"/>
  <c r="K39" i="29"/>
  <c r="F74" i="22"/>
  <c r="I8" i="5"/>
  <c r="L74" i="28"/>
  <c r="K54" i="28"/>
  <c r="L30" i="25"/>
  <c r="V66" i="14"/>
  <c r="M51" i="22"/>
  <c r="J47" i="20"/>
  <c r="K45" i="28"/>
  <c r="F38" i="27"/>
  <c r="H57" i="28"/>
  <c r="E57" i="28" s="1"/>
  <c r="N57" i="28" s="1"/>
  <c r="H26" i="21"/>
  <c r="H23" i="28"/>
  <c r="E23" i="28" s="1"/>
  <c r="N23" i="28" s="1"/>
  <c r="R56" i="19"/>
  <c r="F66" i="27"/>
  <c r="E74" i="25"/>
  <c r="H63" i="21"/>
  <c r="H53" i="15"/>
  <c r="H11" i="26"/>
  <c r="J11" i="20"/>
  <c r="J39" i="20"/>
  <c r="H41" i="26"/>
  <c r="M61" i="22"/>
  <c r="K47" i="29"/>
  <c r="H8" i="28"/>
  <c r="F71" i="27"/>
  <c r="I32" i="5"/>
  <c r="F69" i="12"/>
  <c r="F18" i="24"/>
  <c r="F21" i="24"/>
  <c r="H24" i="21"/>
  <c r="D74" i="20"/>
  <c r="J54" i="20"/>
  <c r="H38" i="28"/>
  <c r="V11" i="14"/>
  <c r="L62" i="25"/>
  <c r="F16" i="24"/>
  <c r="F35" i="24"/>
  <c r="H36" i="21"/>
  <c r="M12" i="22"/>
  <c r="G74" i="21"/>
  <c r="F66" i="24"/>
  <c r="E74" i="26"/>
  <c r="K74" i="25"/>
  <c r="H53" i="21"/>
  <c r="J35" i="20"/>
  <c r="F56" i="27"/>
  <c r="K22" i="28"/>
  <c r="I56" i="5"/>
  <c r="F41" i="16"/>
  <c r="H74" i="29"/>
  <c r="H31" i="21"/>
  <c r="F73" i="20"/>
  <c r="D74" i="28"/>
  <c r="L38" i="25"/>
  <c r="G73" i="29"/>
  <c r="K9" i="28"/>
  <c r="E9" i="28" s="1"/>
  <c r="N9" i="28" s="1"/>
  <c r="K38" i="29"/>
  <c r="F52" i="27"/>
  <c r="H57" i="26"/>
  <c r="J59" i="20"/>
  <c r="K62" i="28"/>
  <c r="H29" i="15"/>
  <c r="L73" i="22"/>
  <c r="H51" i="28"/>
  <c r="J74" i="29"/>
  <c r="E26" i="6" l="1"/>
  <c r="O26" i="6" s="1"/>
  <c r="M75" i="14"/>
  <c r="E61" i="28"/>
  <c r="N61" i="28" s="1"/>
  <c r="E71" i="28"/>
  <c r="N71" i="28" s="1"/>
  <c r="CJ48" i="3"/>
  <c r="CV48" i="3" s="1"/>
  <c r="E56" i="28"/>
  <c r="N56" i="28" s="1"/>
  <c r="F75" i="26"/>
  <c r="E50" i="28"/>
  <c r="N50" i="28" s="1"/>
  <c r="K49" i="4"/>
  <c r="U49" i="4" s="1"/>
  <c r="CV47" i="3"/>
  <c r="K29" i="4"/>
  <c r="U29" i="4" s="1"/>
  <c r="CO75" i="3"/>
  <c r="E48" i="6"/>
  <c r="O48" i="6" s="1"/>
  <c r="M75" i="19"/>
  <c r="E36" i="28"/>
  <c r="N36" i="28" s="1"/>
  <c r="E53" i="6"/>
  <c r="O53" i="6" s="1"/>
  <c r="E11" i="6"/>
  <c r="O11" i="6" s="1"/>
  <c r="K71" i="4"/>
  <c r="U71" i="4" s="1"/>
  <c r="J75" i="28"/>
  <c r="CR75" i="3"/>
  <c r="E43" i="6"/>
  <c r="O43" i="6" s="1"/>
  <c r="CJ34" i="3"/>
  <c r="CV34" i="3" s="1"/>
  <c r="CJ8" i="3"/>
  <c r="CV8" i="3" s="1"/>
  <c r="F14" i="1"/>
  <c r="F24" i="1" s="1"/>
  <c r="I75" i="25"/>
  <c r="E70" i="28"/>
  <c r="N70" i="28" s="1"/>
  <c r="D75" i="8"/>
  <c r="E64" i="28"/>
  <c r="N64" i="28" s="1"/>
  <c r="CJ56" i="3"/>
  <c r="CV56" i="3" s="1"/>
  <c r="D75" i="27"/>
  <c r="K23" i="4"/>
  <c r="U23" i="4" s="1"/>
  <c r="K16" i="4"/>
  <c r="U16" i="4" s="1"/>
  <c r="CJ53" i="3"/>
  <c r="E14" i="6"/>
  <c r="O14" i="6" s="1"/>
  <c r="CJ12" i="3"/>
  <c r="E36" i="6"/>
  <c r="O36" i="6" s="1"/>
  <c r="CJ14" i="3"/>
  <c r="CV14" i="3" s="1"/>
  <c r="CV16" i="3"/>
  <c r="E47" i="6"/>
  <c r="O47" i="6" s="1"/>
  <c r="K57" i="4"/>
  <c r="U57" i="4" s="1"/>
  <c r="E45" i="6"/>
  <c r="O45" i="6" s="1"/>
  <c r="K55" i="4"/>
  <c r="U55" i="4" s="1"/>
  <c r="AY75" i="3"/>
  <c r="CV10" i="3"/>
  <c r="E11" i="28"/>
  <c r="N11" i="28" s="1"/>
  <c r="E25" i="28"/>
  <c r="N25" i="28" s="1"/>
  <c r="G75" i="5"/>
  <c r="K69" i="4"/>
  <c r="U69" i="4" s="1"/>
  <c r="E28" i="28"/>
  <c r="N28" i="28" s="1"/>
  <c r="K14" i="4"/>
  <c r="U14" i="4" s="1"/>
  <c r="E75" i="22"/>
  <c r="E33" i="6"/>
  <c r="O33" i="6" s="1"/>
  <c r="E40" i="6"/>
  <c r="O40" i="6" s="1"/>
  <c r="K30" i="4"/>
  <c r="U30" i="4" s="1"/>
  <c r="E75" i="24"/>
  <c r="CJ9" i="3"/>
  <c r="CV9" i="3" s="1"/>
  <c r="E59" i="28"/>
  <c r="N59" i="28" s="1"/>
  <c r="AH75" i="3"/>
  <c r="E34" i="6"/>
  <c r="O34" i="6" s="1"/>
  <c r="E18" i="28"/>
  <c r="N18" i="28" s="1"/>
  <c r="K61" i="4"/>
  <c r="U61" i="4" s="1"/>
  <c r="K63" i="4"/>
  <c r="U63" i="4" s="1"/>
  <c r="CJ24" i="3"/>
  <c r="CV24" i="3" s="1"/>
  <c r="K13" i="4"/>
  <c r="U13" i="4" s="1"/>
  <c r="E14" i="28"/>
  <c r="N14" i="28" s="1"/>
  <c r="E68" i="6"/>
  <c r="O68" i="6" s="1"/>
  <c r="CJ64" i="3"/>
  <c r="CV64" i="3" s="1"/>
  <c r="E8" i="28"/>
  <c r="N8" i="28" s="1"/>
  <c r="E69" i="28"/>
  <c r="N69" i="28" s="1"/>
  <c r="CJ68" i="3"/>
  <c r="CV68" i="3" s="1"/>
  <c r="K7" i="4"/>
  <c r="U7" i="4" s="1"/>
  <c r="CJ43" i="3"/>
  <c r="CV43" i="3" s="1"/>
  <c r="CJ38" i="3"/>
  <c r="E75" i="12"/>
  <c r="K45" i="4"/>
  <c r="U45" i="4" s="1"/>
  <c r="K44" i="4"/>
  <c r="U44" i="4" s="1"/>
  <c r="E17" i="6"/>
  <c r="O17" i="6" s="1"/>
  <c r="E52" i="28"/>
  <c r="N52" i="28" s="1"/>
  <c r="E58" i="28"/>
  <c r="N58" i="28" s="1"/>
  <c r="E42" i="28"/>
  <c r="N42" i="28" s="1"/>
  <c r="E75" i="15"/>
  <c r="F75" i="14"/>
  <c r="E75" i="19"/>
  <c r="CJ36" i="3"/>
  <c r="CV36" i="3" s="1"/>
  <c r="G75" i="26"/>
  <c r="K18" i="4"/>
  <c r="U18" i="4" s="1"/>
  <c r="E31" i="28"/>
  <c r="N31" i="28" s="1"/>
  <c r="E17" i="28"/>
  <c r="N17" i="28" s="1"/>
  <c r="E46" i="28"/>
  <c r="N46" i="28" s="1"/>
  <c r="E65" i="28"/>
  <c r="N65" i="28" s="1"/>
  <c r="H75" i="14"/>
  <c r="K35" i="4"/>
  <c r="U35" i="4" s="1"/>
  <c r="O75" i="4"/>
  <c r="K21" i="4"/>
  <c r="U21" i="4" s="1"/>
  <c r="E41" i="6"/>
  <c r="O41" i="6" s="1"/>
  <c r="CJ25" i="3"/>
  <c r="F75" i="3"/>
  <c r="E55" i="28"/>
  <c r="N55" i="28" s="1"/>
  <c r="E68" i="28"/>
  <c r="N68" i="28" s="1"/>
  <c r="J75" i="3"/>
  <c r="CJ26" i="3"/>
  <c r="G14" i="1"/>
  <c r="G24" i="1" s="1"/>
  <c r="L75" i="22"/>
  <c r="CJ35" i="3"/>
  <c r="CJ67" i="3"/>
  <c r="V75" i="3"/>
  <c r="BF75" i="3"/>
  <c r="E59" i="6"/>
  <c r="O59" i="6" s="1"/>
  <c r="BD75" i="3"/>
  <c r="E15" i="28"/>
  <c r="N15" i="28" s="1"/>
  <c r="E55" i="6"/>
  <c r="O55" i="6" s="1"/>
  <c r="CJ11" i="3"/>
  <c r="CV11" i="3" s="1"/>
  <c r="CJ18" i="3"/>
  <c r="CV18" i="3" s="1"/>
  <c r="E51" i="28"/>
  <c r="N51" i="28" s="1"/>
  <c r="F75" i="20"/>
  <c r="D75" i="16"/>
  <c r="E66" i="28"/>
  <c r="N66" i="28" s="1"/>
  <c r="F75" i="11"/>
  <c r="CJ61" i="3"/>
  <c r="CV61" i="3" s="1"/>
  <c r="E75" i="3"/>
  <c r="K43" i="4"/>
  <c r="U43" i="4" s="1"/>
  <c r="F75" i="4"/>
  <c r="I75" i="14"/>
  <c r="F75" i="5"/>
  <c r="E20" i="28"/>
  <c r="N20" i="28" s="1"/>
  <c r="CD75" i="3"/>
  <c r="CJ15" i="3"/>
  <c r="CV15" i="3" s="1"/>
  <c r="E42" i="6"/>
  <c r="O42" i="6" s="1"/>
  <c r="I75" i="6"/>
  <c r="L75" i="4"/>
  <c r="E72" i="28"/>
  <c r="N72" i="28" s="1"/>
  <c r="CV51" i="3"/>
  <c r="BM75" i="3"/>
  <c r="K54" i="4"/>
  <c r="U54" i="4" s="1"/>
  <c r="J75" i="25"/>
  <c r="BB75" i="3"/>
  <c r="D75" i="17"/>
  <c r="E35" i="28"/>
  <c r="N35" i="28" s="1"/>
  <c r="CJ22" i="3"/>
  <c r="CV22" i="3" s="1"/>
  <c r="E32" i="6"/>
  <c r="O32" i="6" s="1"/>
  <c r="E60" i="28"/>
  <c r="N60" i="28" s="1"/>
  <c r="CV70" i="3"/>
  <c r="J75" i="19"/>
  <c r="K66" i="4"/>
  <c r="U66" i="4" s="1"/>
  <c r="E14" i="1"/>
  <c r="E24" i="1" s="1"/>
  <c r="E131" i="1" s="1"/>
  <c r="E133" i="1" s="1"/>
  <c r="E66" i="6"/>
  <c r="O66" i="6" s="1"/>
  <c r="CJ41" i="3"/>
  <c r="CV41" i="3" s="1"/>
  <c r="AP75" i="3"/>
  <c r="CJ55" i="3"/>
  <c r="CV55" i="3" s="1"/>
  <c r="D75" i="4"/>
  <c r="I74" i="5"/>
  <c r="E30" i="28"/>
  <c r="N30" i="28" s="1"/>
  <c r="CV53" i="3"/>
  <c r="CJ58" i="3"/>
  <c r="CV58" i="3" s="1"/>
  <c r="I75" i="3"/>
  <c r="AT75" i="3"/>
  <c r="D75" i="18"/>
  <c r="CB75" i="3"/>
  <c r="E19" i="28"/>
  <c r="N19" i="28" s="1"/>
  <c r="CJ60" i="3"/>
  <c r="CV60" i="3" s="1"/>
  <c r="E53" i="28"/>
  <c r="N53" i="28" s="1"/>
  <c r="E41" i="28"/>
  <c r="N41" i="28" s="1"/>
  <c r="CJ45" i="3"/>
  <c r="CV45" i="3" s="1"/>
  <c r="K56" i="4"/>
  <c r="U56" i="4" s="1"/>
  <c r="Q75" i="3"/>
  <c r="K48" i="4"/>
  <c r="U48" i="4" s="1"/>
  <c r="BT75" i="3"/>
  <c r="CV28" i="3"/>
  <c r="G75" i="29"/>
  <c r="I75" i="29"/>
  <c r="E16" i="28"/>
  <c r="N16" i="28" s="1"/>
  <c r="E33" i="28"/>
  <c r="N33" i="28" s="1"/>
  <c r="E63" i="6"/>
  <c r="O63" i="6" s="1"/>
  <c r="Q75" i="14"/>
  <c r="CJ33" i="3"/>
  <c r="CV33" i="3" s="1"/>
  <c r="AJ75" i="3"/>
  <c r="E26" i="28"/>
  <c r="N26" i="28" s="1"/>
  <c r="I75" i="20"/>
  <c r="CJ57" i="3"/>
  <c r="CV57" i="3" s="1"/>
  <c r="CJ32" i="3"/>
  <c r="CV32" i="3" s="1"/>
  <c r="K36" i="4"/>
  <c r="U36" i="4" s="1"/>
  <c r="CJ19" i="3"/>
  <c r="CV19" i="3" s="1"/>
  <c r="K58" i="4"/>
  <c r="U58" i="4" s="1"/>
  <c r="E69" i="6"/>
  <c r="O69" i="6" s="1"/>
  <c r="H75" i="13"/>
  <c r="E47" i="28"/>
  <c r="N47" i="28" s="1"/>
  <c r="E49" i="28"/>
  <c r="N49" i="28" s="1"/>
  <c r="E12" i="6"/>
  <c r="O12" i="6" s="1"/>
  <c r="K8" i="4"/>
  <c r="U8" i="4" s="1"/>
  <c r="E27" i="6"/>
  <c r="O27" i="6" s="1"/>
  <c r="E30" i="6"/>
  <c r="O30" i="6" s="1"/>
  <c r="K38" i="4"/>
  <c r="U38" i="4" s="1"/>
  <c r="E24" i="6"/>
  <c r="O24" i="6" s="1"/>
  <c r="BW75" i="3"/>
  <c r="E21" i="6"/>
  <c r="O21" i="6" s="1"/>
  <c r="S75" i="14"/>
  <c r="E62" i="28"/>
  <c r="N62" i="28" s="1"/>
  <c r="CN75" i="3"/>
  <c r="K40" i="4"/>
  <c r="U40" i="4" s="1"/>
  <c r="K50" i="4"/>
  <c r="U50" i="4" s="1"/>
  <c r="J75" i="6"/>
  <c r="F74" i="16"/>
  <c r="K34" i="4"/>
  <c r="U34" i="4" s="1"/>
  <c r="K22" i="4"/>
  <c r="U22" i="4" s="1"/>
  <c r="E28" i="6"/>
  <c r="O28" i="6" s="1"/>
  <c r="E27" i="28"/>
  <c r="N27" i="28" s="1"/>
  <c r="E29" i="28"/>
  <c r="N29" i="28" s="1"/>
  <c r="CV40" i="3"/>
  <c r="O75" i="19"/>
  <c r="CJ65" i="3"/>
  <c r="E38" i="28"/>
  <c r="N38" i="28" s="1"/>
  <c r="E22" i="28"/>
  <c r="N22" i="28" s="1"/>
  <c r="F75" i="2"/>
  <c r="CJ13" i="3"/>
  <c r="CV13" i="3" s="1"/>
  <c r="E16" i="6"/>
  <c r="O16" i="6" s="1"/>
  <c r="CI75" i="3"/>
  <c r="E13" i="6"/>
  <c r="O13" i="6" s="1"/>
  <c r="E51" i="6"/>
  <c r="O51" i="6" s="1"/>
  <c r="CJ52" i="3"/>
  <c r="CV52" i="3" s="1"/>
  <c r="K12" i="4"/>
  <c r="U12" i="4" s="1"/>
  <c r="CJ69" i="3"/>
  <c r="CV69" i="3" s="1"/>
  <c r="CJ31" i="3"/>
  <c r="CV31" i="3" s="1"/>
  <c r="K42" i="4"/>
  <c r="U42" i="4" s="1"/>
  <c r="E20" i="6"/>
  <c r="O20" i="6" s="1"/>
  <c r="CJ21" i="3"/>
  <c r="CV21" i="3" s="1"/>
  <c r="CJ66" i="3"/>
  <c r="CV66" i="3" s="1"/>
  <c r="E71" i="6"/>
  <c r="O71" i="6" s="1"/>
  <c r="BO75" i="3"/>
  <c r="CV62" i="3"/>
  <c r="I75" i="13"/>
  <c r="D75" i="23"/>
  <c r="CV37" i="3"/>
  <c r="CV63" i="3"/>
  <c r="K24" i="4"/>
  <c r="U24" i="4" s="1"/>
  <c r="CJ42" i="3"/>
  <c r="CV42" i="3" s="1"/>
  <c r="E72" i="6"/>
  <c r="O72" i="6" s="1"/>
  <c r="K72" i="4"/>
  <c r="U72" i="4" s="1"/>
  <c r="E49" i="6"/>
  <c r="O49" i="6" s="1"/>
  <c r="K75" i="14"/>
  <c r="N75" i="3"/>
  <c r="E75" i="26"/>
  <c r="CV26" i="3"/>
  <c r="K64" i="4"/>
  <c r="U64" i="4" s="1"/>
  <c r="E40" i="28"/>
  <c r="N40" i="28" s="1"/>
  <c r="E18" i="6"/>
  <c r="O18" i="6" s="1"/>
  <c r="E56" i="6"/>
  <c r="O56" i="6" s="1"/>
  <c r="E62" i="6"/>
  <c r="O62" i="6" s="1"/>
  <c r="E39" i="6"/>
  <c r="O39" i="6" s="1"/>
  <c r="K28" i="4"/>
  <c r="U28" i="4" s="1"/>
  <c r="K10" i="4"/>
  <c r="U10" i="4" s="1"/>
  <c r="O75" i="3"/>
  <c r="E39" i="28"/>
  <c r="N39" i="28" s="1"/>
  <c r="G75" i="13"/>
  <c r="CJ30" i="3"/>
  <c r="CV30" i="3" s="1"/>
  <c r="BG75" i="3"/>
  <c r="D75" i="15"/>
  <c r="BK75" i="3"/>
  <c r="E60" i="6"/>
  <c r="O60" i="6" s="1"/>
  <c r="H74" i="21"/>
  <c r="K68" i="4"/>
  <c r="U68" i="4" s="1"/>
  <c r="K46" i="4"/>
  <c r="U46" i="4" s="1"/>
  <c r="E57" i="6"/>
  <c r="O57" i="6" s="1"/>
  <c r="D75" i="6"/>
  <c r="CV50" i="3"/>
  <c r="F73" i="27"/>
  <c r="O61" i="2"/>
  <c r="N61" i="2"/>
  <c r="M61" i="2"/>
  <c r="L61" i="2"/>
  <c r="P61" i="2"/>
  <c r="K61" i="2"/>
  <c r="L39" i="2"/>
  <c r="N39" i="2"/>
  <c r="O39" i="2"/>
  <c r="K39" i="2"/>
  <c r="M39" i="2"/>
  <c r="P39" i="2"/>
  <c r="CM73" i="3"/>
  <c r="M13" i="2"/>
  <c r="O13" i="2"/>
  <c r="L13" i="2"/>
  <c r="P13" i="2"/>
  <c r="K13" i="2"/>
  <c r="N13" i="2"/>
  <c r="L40" i="2"/>
  <c r="K40" i="2"/>
  <c r="M40" i="2"/>
  <c r="N40" i="2"/>
  <c r="O40" i="2"/>
  <c r="P40" i="2"/>
  <c r="L89" i="1"/>
  <c r="K89" i="1"/>
  <c r="O89" i="1"/>
  <c r="N89" i="1"/>
  <c r="J89" i="1"/>
  <c r="M89" i="1"/>
  <c r="N67" i="1"/>
  <c r="J67" i="1"/>
  <c r="M67" i="1"/>
  <c r="O67" i="1"/>
  <c r="L67" i="1"/>
  <c r="K67" i="1"/>
  <c r="O129" i="1"/>
  <c r="J129" i="1"/>
  <c r="K129" i="1"/>
  <c r="N129" i="1"/>
  <c r="M129" i="1"/>
  <c r="L129" i="1"/>
  <c r="K41" i="2"/>
  <c r="P41" i="2"/>
  <c r="O41" i="2"/>
  <c r="L41" i="2"/>
  <c r="N41" i="2"/>
  <c r="M41" i="2"/>
  <c r="O99" i="1"/>
  <c r="M99" i="1"/>
  <c r="L99" i="1"/>
  <c r="K99" i="1"/>
  <c r="J99" i="1"/>
  <c r="N99" i="1"/>
  <c r="K20" i="2"/>
  <c r="M20" i="2"/>
  <c r="O20" i="2"/>
  <c r="P20" i="2"/>
  <c r="N20" i="2"/>
  <c r="L20" i="2"/>
  <c r="O43" i="2"/>
  <c r="N43" i="2"/>
  <c r="L43" i="2"/>
  <c r="P43" i="2"/>
  <c r="M43" i="2"/>
  <c r="K43" i="2"/>
  <c r="O127" i="1"/>
  <c r="K127" i="1"/>
  <c r="M127" i="1"/>
  <c r="L127" i="1"/>
  <c r="J127" i="1"/>
  <c r="N127" i="1"/>
  <c r="M126" i="1"/>
  <c r="K126" i="1"/>
  <c r="N126" i="1"/>
  <c r="L126" i="1"/>
  <c r="J126" i="1"/>
  <c r="O126" i="1"/>
  <c r="J9" i="1"/>
  <c r="O9" i="1"/>
  <c r="N9" i="1"/>
  <c r="L9" i="1"/>
  <c r="K9" i="1"/>
  <c r="M9" i="1"/>
  <c r="M84" i="1"/>
  <c r="O84" i="1"/>
  <c r="L84" i="1"/>
  <c r="J84" i="1"/>
  <c r="N84" i="1"/>
  <c r="K84" i="1"/>
  <c r="F75" i="21"/>
  <c r="K91" i="1"/>
  <c r="N91" i="1"/>
  <c r="M91" i="1"/>
  <c r="J91" i="1"/>
  <c r="L91" i="1"/>
  <c r="O91" i="1"/>
  <c r="O31" i="2"/>
  <c r="M31" i="2"/>
  <c r="N31" i="2"/>
  <c r="L31" i="2"/>
  <c r="K31" i="2"/>
  <c r="P31" i="2"/>
  <c r="K48" i="1"/>
  <c r="L48" i="1"/>
  <c r="N48" i="1"/>
  <c r="J48" i="1"/>
  <c r="M48" i="1"/>
  <c r="O48" i="1"/>
  <c r="M68" i="2"/>
  <c r="N68" i="2"/>
  <c r="L68" i="2"/>
  <c r="K68" i="2"/>
  <c r="P68" i="2"/>
  <c r="O68" i="2"/>
  <c r="L121" i="1"/>
  <c r="N121" i="1"/>
  <c r="M121" i="1"/>
  <c r="J121" i="1"/>
  <c r="K121" i="1"/>
  <c r="O121" i="1"/>
  <c r="L118" i="1"/>
  <c r="K118" i="1"/>
  <c r="N118" i="1"/>
  <c r="J118" i="1"/>
  <c r="O118" i="1"/>
  <c r="M118" i="1"/>
  <c r="N7" i="28"/>
  <c r="F73" i="16"/>
  <c r="BH75" i="3"/>
  <c r="D75" i="24"/>
  <c r="J75" i="22"/>
  <c r="G75" i="28"/>
  <c r="O75" i="14"/>
  <c r="AK75" i="3"/>
  <c r="L51" i="2"/>
  <c r="O51" i="2"/>
  <c r="P51" i="2"/>
  <c r="N51" i="2"/>
  <c r="M51" i="2"/>
  <c r="K51" i="2"/>
  <c r="BJ75" i="3"/>
  <c r="F74" i="7"/>
  <c r="F74" i="27"/>
  <c r="K62" i="2"/>
  <c r="N62" i="2"/>
  <c r="L62" i="2"/>
  <c r="O62" i="2"/>
  <c r="P62" i="2"/>
  <c r="M62" i="2"/>
  <c r="BE75" i="3"/>
  <c r="J107" i="1"/>
  <c r="O107" i="1"/>
  <c r="M107" i="1"/>
  <c r="N107" i="1"/>
  <c r="K107" i="1"/>
  <c r="L107" i="1"/>
  <c r="M68" i="1"/>
  <c r="L68" i="1"/>
  <c r="J68" i="1"/>
  <c r="K68" i="1"/>
  <c r="O68" i="1"/>
  <c r="N68" i="1"/>
  <c r="M10" i="2"/>
  <c r="P10" i="2"/>
  <c r="N10" i="2"/>
  <c r="L10" i="2"/>
  <c r="K10" i="2"/>
  <c r="O10" i="2"/>
  <c r="AS75" i="3"/>
  <c r="E10" i="28"/>
  <c r="N10" i="28" s="1"/>
  <c r="E75" i="4"/>
  <c r="O63" i="1"/>
  <c r="M63" i="1"/>
  <c r="L63" i="1"/>
  <c r="K63" i="1"/>
  <c r="N63" i="1"/>
  <c r="J63" i="1"/>
  <c r="M33" i="2"/>
  <c r="N33" i="2"/>
  <c r="L33" i="2"/>
  <c r="K33" i="2"/>
  <c r="P33" i="2"/>
  <c r="O33" i="2"/>
  <c r="J71" i="1"/>
  <c r="L71" i="1"/>
  <c r="M71" i="1"/>
  <c r="N71" i="1"/>
  <c r="K71" i="1"/>
  <c r="O71" i="1"/>
  <c r="CU75" i="3"/>
  <c r="H75" i="4"/>
  <c r="P9" i="2"/>
  <c r="K9" i="2"/>
  <c r="M9" i="2"/>
  <c r="N9" i="2"/>
  <c r="O9" i="2"/>
  <c r="L9" i="2"/>
  <c r="K81" i="1"/>
  <c r="L81" i="1"/>
  <c r="J81" i="1"/>
  <c r="M81" i="1"/>
  <c r="N81" i="1"/>
  <c r="O81" i="1"/>
  <c r="K108" i="1"/>
  <c r="O108" i="1"/>
  <c r="N108" i="1"/>
  <c r="M108" i="1"/>
  <c r="J108" i="1"/>
  <c r="L108" i="1"/>
  <c r="N12" i="2"/>
  <c r="O12" i="2"/>
  <c r="K12" i="2"/>
  <c r="M12" i="2"/>
  <c r="L12" i="2"/>
  <c r="P12" i="2"/>
  <c r="AB75" i="3"/>
  <c r="J75" i="4"/>
  <c r="N49" i="1"/>
  <c r="L49" i="1"/>
  <c r="M49" i="1"/>
  <c r="K49" i="1"/>
  <c r="O49" i="1"/>
  <c r="J49" i="1"/>
  <c r="H120" i="1"/>
  <c r="J74" i="20"/>
  <c r="F75" i="28"/>
  <c r="K75" i="25"/>
  <c r="G74" i="11"/>
  <c r="CF75" i="3"/>
  <c r="L73" i="25"/>
  <c r="F75" i="6"/>
  <c r="F73" i="24"/>
  <c r="CP74" i="3"/>
  <c r="H73" i="26"/>
  <c r="CG75" i="3"/>
  <c r="N75" i="19"/>
  <c r="N92" i="1"/>
  <c r="J92" i="1"/>
  <c r="M92" i="1"/>
  <c r="O92" i="1"/>
  <c r="L92" i="1"/>
  <c r="K92" i="1"/>
  <c r="K75" i="13"/>
  <c r="K35" i="2"/>
  <c r="M35" i="2"/>
  <c r="P35" i="2"/>
  <c r="O35" i="2"/>
  <c r="L35" i="2"/>
  <c r="N35" i="2"/>
  <c r="BY75" i="3"/>
  <c r="O8" i="1"/>
  <c r="K8" i="1"/>
  <c r="J8" i="1"/>
  <c r="N8" i="1"/>
  <c r="M8" i="1"/>
  <c r="L8" i="1"/>
  <c r="J75" i="14"/>
  <c r="N32" i="1"/>
  <c r="M32" i="1"/>
  <c r="L32" i="1"/>
  <c r="J32" i="1"/>
  <c r="K32" i="1"/>
  <c r="O32" i="1"/>
  <c r="K61" i="1"/>
  <c r="M61" i="1"/>
  <c r="O61" i="1"/>
  <c r="L61" i="1"/>
  <c r="N61" i="1"/>
  <c r="J61" i="1"/>
  <c r="O44" i="2"/>
  <c r="M44" i="2"/>
  <c r="K44" i="2"/>
  <c r="L44" i="2"/>
  <c r="N44" i="2"/>
  <c r="P44" i="2"/>
  <c r="M24" i="2"/>
  <c r="L24" i="2"/>
  <c r="P24" i="2"/>
  <c r="K24" i="2"/>
  <c r="N24" i="2"/>
  <c r="O24" i="2"/>
  <c r="P55" i="2"/>
  <c r="N55" i="2"/>
  <c r="M55" i="2"/>
  <c r="O55" i="2"/>
  <c r="K55" i="2"/>
  <c r="L55" i="2"/>
  <c r="M56" i="1"/>
  <c r="L56" i="1"/>
  <c r="J56" i="1"/>
  <c r="O56" i="1"/>
  <c r="K56" i="1"/>
  <c r="N56" i="1"/>
  <c r="AZ75" i="3"/>
  <c r="J86" i="1"/>
  <c r="N86" i="1"/>
  <c r="M86" i="1"/>
  <c r="L86" i="1"/>
  <c r="K86" i="1"/>
  <c r="O86" i="1"/>
  <c r="L41" i="1"/>
  <c r="K41" i="1"/>
  <c r="M41" i="1"/>
  <c r="J41" i="1"/>
  <c r="O41" i="1"/>
  <c r="N41" i="1"/>
  <c r="K57" i="1"/>
  <c r="N57" i="1"/>
  <c r="M57" i="1"/>
  <c r="L57" i="1"/>
  <c r="J57" i="1"/>
  <c r="O57" i="1"/>
  <c r="K114" i="1"/>
  <c r="O114" i="1"/>
  <c r="M114" i="1"/>
  <c r="N114" i="1"/>
  <c r="L114" i="1"/>
  <c r="J114" i="1"/>
  <c r="AA75" i="3"/>
  <c r="K28" i="1"/>
  <c r="O28" i="1"/>
  <c r="L28" i="1"/>
  <c r="N28" i="1"/>
  <c r="J28" i="1"/>
  <c r="M28" i="1"/>
  <c r="J33" i="1"/>
  <c r="L33" i="1"/>
  <c r="K33" i="1"/>
  <c r="N33" i="1"/>
  <c r="O33" i="1"/>
  <c r="M33" i="1"/>
  <c r="D75" i="2"/>
  <c r="O98" i="1"/>
  <c r="N98" i="1"/>
  <c r="K98" i="1"/>
  <c r="J98" i="1"/>
  <c r="M98" i="1"/>
  <c r="L98" i="1"/>
  <c r="K47" i="1"/>
  <c r="O47" i="1"/>
  <c r="L47" i="1"/>
  <c r="M47" i="1"/>
  <c r="J47" i="1"/>
  <c r="N47" i="1"/>
  <c r="M18" i="1"/>
  <c r="K18" i="1"/>
  <c r="O18" i="1"/>
  <c r="J18" i="1"/>
  <c r="L18" i="1"/>
  <c r="N18" i="1"/>
  <c r="BN75" i="3"/>
  <c r="M34" i="1"/>
  <c r="K34" i="1"/>
  <c r="J34" i="1"/>
  <c r="N34" i="1"/>
  <c r="L34" i="1"/>
  <c r="O34" i="1"/>
  <c r="L53" i="2"/>
  <c r="N53" i="2"/>
  <c r="P53" i="2"/>
  <c r="K53" i="2"/>
  <c r="M53" i="2"/>
  <c r="O53" i="2"/>
  <c r="E75" i="5"/>
  <c r="O19" i="2"/>
  <c r="P19" i="2"/>
  <c r="L19" i="2"/>
  <c r="N19" i="2"/>
  <c r="K19" i="2"/>
  <c r="M19" i="2"/>
  <c r="M73" i="22"/>
  <c r="E75" i="25"/>
  <c r="E75" i="27"/>
  <c r="M75" i="6"/>
  <c r="CV38" i="3"/>
  <c r="D75" i="25"/>
  <c r="L75" i="3"/>
  <c r="F75" i="13"/>
  <c r="G75" i="19"/>
  <c r="D75" i="26"/>
  <c r="H75" i="25"/>
  <c r="F75" i="25"/>
  <c r="CM74" i="3"/>
  <c r="N75" i="1"/>
  <c r="J75" i="1"/>
  <c r="M75" i="1"/>
  <c r="L75" i="1"/>
  <c r="O75" i="1"/>
  <c r="K75" i="1"/>
  <c r="CH75" i="3"/>
  <c r="L69" i="2"/>
  <c r="P69" i="2"/>
  <c r="O69" i="2"/>
  <c r="M69" i="2"/>
  <c r="N69" i="2"/>
  <c r="K69" i="2"/>
  <c r="H35" i="1"/>
  <c r="N77" i="1"/>
  <c r="O77" i="1"/>
  <c r="M77" i="1"/>
  <c r="L77" i="1"/>
  <c r="K77" i="1"/>
  <c r="J77" i="1"/>
  <c r="H117" i="1"/>
  <c r="J102" i="1"/>
  <c r="O102" i="1"/>
  <c r="M102" i="1"/>
  <c r="K102" i="1"/>
  <c r="L102" i="1"/>
  <c r="N102" i="1"/>
  <c r="M90" i="1"/>
  <c r="K90" i="1"/>
  <c r="O90" i="1"/>
  <c r="N90" i="1"/>
  <c r="L90" i="1"/>
  <c r="J90" i="1"/>
  <c r="H29" i="1"/>
  <c r="O7" i="2"/>
  <c r="P7" i="2"/>
  <c r="I73" i="2"/>
  <c r="L7" i="2"/>
  <c r="K7" i="2"/>
  <c r="N7" i="2"/>
  <c r="M7" i="2"/>
  <c r="H75" i="3"/>
  <c r="L14" i="2"/>
  <c r="P14" i="2"/>
  <c r="O14" i="2"/>
  <c r="N14" i="2"/>
  <c r="M14" i="2"/>
  <c r="K14" i="2"/>
  <c r="H17" i="1"/>
  <c r="N21" i="2"/>
  <c r="O21" i="2"/>
  <c r="P21" i="2"/>
  <c r="M21" i="2"/>
  <c r="L21" i="2"/>
  <c r="K21" i="2"/>
  <c r="M22" i="2"/>
  <c r="P22" i="2"/>
  <c r="N22" i="2"/>
  <c r="L22" i="2"/>
  <c r="K22" i="2"/>
  <c r="O22" i="2"/>
  <c r="E52" i="6"/>
  <c r="O52" i="6" s="1"/>
  <c r="O72" i="1"/>
  <c r="K72" i="1"/>
  <c r="L72" i="1"/>
  <c r="N72" i="1"/>
  <c r="M72" i="1"/>
  <c r="J72" i="1"/>
  <c r="H75" i="29"/>
  <c r="D75" i="28"/>
  <c r="K74" i="29"/>
  <c r="N75" i="6"/>
  <c r="N73" i="4"/>
  <c r="I75" i="28"/>
  <c r="G75" i="2"/>
  <c r="H75" i="2"/>
  <c r="Q75" i="19"/>
  <c r="M65" i="1"/>
  <c r="J65" i="1"/>
  <c r="L65" i="1"/>
  <c r="O65" i="1"/>
  <c r="K65" i="1"/>
  <c r="N65" i="1"/>
  <c r="CV67" i="3"/>
  <c r="K112" i="1"/>
  <c r="N112" i="1"/>
  <c r="M112" i="1"/>
  <c r="J112" i="1"/>
  <c r="O112" i="1"/>
  <c r="L112" i="1"/>
  <c r="H76" i="1"/>
  <c r="O27" i="2"/>
  <c r="N27" i="2"/>
  <c r="P27" i="2"/>
  <c r="K27" i="2"/>
  <c r="L27" i="2"/>
  <c r="M27" i="2"/>
  <c r="N32" i="2"/>
  <c r="L32" i="2"/>
  <c r="O32" i="2"/>
  <c r="M32" i="2"/>
  <c r="K32" i="2"/>
  <c r="P32" i="2"/>
  <c r="BQ75" i="3"/>
  <c r="M36" i="2"/>
  <c r="L36" i="2"/>
  <c r="P36" i="2"/>
  <c r="K36" i="2"/>
  <c r="N36" i="2"/>
  <c r="O36" i="2"/>
  <c r="L123" i="1"/>
  <c r="N123" i="1"/>
  <c r="J123" i="1"/>
  <c r="K123" i="1"/>
  <c r="O123" i="1"/>
  <c r="M123" i="1"/>
  <c r="CJ17" i="3"/>
  <c r="CV17" i="3" s="1"/>
  <c r="H78" i="1"/>
  <c r="N116" i="1"/>
  <c r="L116" i="1"/>
  <c r="K116" i="1"/>
  <c r="J116" i="1"/>
  <c r="O116" i="1"/>
  <c r="M116" i="1"/>
  <c r="E44" i="28"/>
  <c r="N44" i="28" s="1"/>
  <c r="M48" i="2"/>
  <c r="L48" i="2"/>
  <c r="P48" i="2"/>
  <c r="O48" i="2"/>
  <c r="N48" i="2"/>
  <c r="K48" i="2"/>
  <c r="M22" i="1"/>
  <c r="N22" i="1"/>
  <c r="K22" i="1"/>
  <c r="L22" i="1"/>
  <c r="J22" i="1"/>
  <c r="O22" i="1"/>
  <c r="H105" i="1"/>
  <c r="K26" i="1"/>
  <c r="M26" i="1"/>
  <c r="L26" i="1"/>
  <c r="N26" i="1"/>
  <c r="J26" i="1"/>
  <c r="O26" i="1"/>
  <c r="L43" i="1"/>
  <c r="J43" i="1"/>
  <c r="K43" i="1"/>
  <c r="N43" i="1"/>
  <c r="O43" i="1"/>
  <c r="M43" i="1"/>
  <c r="O62" i="1"/>
  <c r="N62" i="1"/>
  <c r="L62" i="1"/>
  <c r="K62" i="1"/>
  <c r="M62" i="1"/>
  <c r="J62" i="1"/>
  <c r="J16" i="1"/>
  <c r="O16" i="1"/>
  <c r="K16" i="1"/>
  <c r="M16" i="1"/>
  <c r="L16" i="1"/>
  <c r="N16" i="1"/>
  <c r="D75" i="10"/>
  <c r="I74" i="2"/>
  <c r="O54" i="2"/>
  <c r="L54" i="2"/>
  <c r="K54" i="2"/>
  <c r="M54" i="2"/>
  <c r="N54" i="2"/>
  <c r="P54" i="2"/>
  <c r="L75" i="6"/>
  <c r="H74" i="26"/>
  <c r="E75" i="14"/>
  <c r="K19" i="4"/>
  <c r="U19" i="4" s="1"/>
  <c r="G75" i="21"/>
  <c r="H73" i="28"/>
  <c r="O49" i="2"/>
  <c r="M49" i="2"/>
  <c r="K49" i="2"/>
  <c r="N49" i="2"/>
  <c r="P49" i="2"/>
  <c r="L49" i="2"/>
  <c r="L75" i="28"/>
  <c r="D75" i="29"/>
  <c r="G131" i="1"/>
  <c r="G133" i="1" s="1"/>
  <c r="CV72" i="3"/>
  <c r="G75" i="22"/>
  <c r="H73" i="15"/>
  <c r="H73" i="6"/>
  <c r="J7" i="1"/>
  <c r="O7" i="1"/>
  <c r="N7" i="1"/>
  <c r="K7" i="1"/>
  <c r="M7" i="1"/>
  <c r="L7" i="1"/>
  <c r="CS75" i="3"/>
  <c r="N34" i="2"/>
  <c r="M34" i="2"/>
  <c r="L34" i="2"/>
  <c r="P34" i="2"/>
  <c r="O34" i="2"/>
  <c r="K34" i="2"/>
  <c r="L87" i="1"/>
  <c r="K87" i="1"/>
  <c r="O87" i="1"/>
  <c r="N87" i="1"/>
  <c r="M87" i="1"/>
  <c r="J87" i="1"/>
  <c r="S75" i="4"/>
  <c r="N10" i="1"/>
  <c r="J10" i="1"/>
  <c r="K10" i="1"/>
  <c r="O10" i="1"/>
  <c r="M10" i="1"/>
  <c r="L10" i="1"/>
  <c r="M104" i="1"/>
  <c r="J104" i="1"/>
  <c r="L104" i="1"/>
  <c r="O104" i="1"/>
  <c r="N104" i="1"/>
  <c r="K104" i="1"/>
  <c r="H74" i="1"/>
  <c r="L103" i="1"/>
  <c r="M103" i="1"/>
  <c r="K103" i="1"/>
  <c r="J103" i="1"/>
  <c r="O103" i="1"/>
  <c r="N103" i="1"/>
  <c r="L110" i="1"/>
  <c r="K110" i="1"/>
  <c r="J110" i="1"/>
  <c r="N110" i="1"/>
  <c r="M110" i="1"/>
  <c r="O110" i="1"/>
  <c r="K54" i="1"/>
  <c r="L54" i="1"/>
  <c r="J54" i="1"/>
  <c r="N54" i="1"/>
  <c r="M54" i="1"/>
  <c r="O54" i="1"/>
  <c r="H93" i="1"/>
  <c r="AN75" i="3"/>
  <c r="N15" i="2"/>
  <c r="L15" i="2"/>
  <c r="K15" i="2"/>
  <c r="P15" i="2"/>
  <c r="O15" i="2"/>
  <c r="M15" i="2"/>
  <c r="AD75" i="3"/>
  <c r="M47" i="2"/>
  <c r="O47" i="2"/>
  <c r="P47" i="2"/>
  <c r="N47" i="2"/>
  <c r="L47" i="2"/>
  <c r="K47" i="2"/>
  <c r="AO75" i="3"/>
  <c r="K73" i="6"/>
  <c r="M36" i="1"/>
  <c r="J36" i="1"/>
  <c r="N36" i="1"/>
  <c r="O36" i="1"/>
  <c r="L36" i="1"/>
  <c r="K36" i="1"/>
  <c r="J13" i="1"/>
  <c r="M13" i="1"/>
  <c r="O13" i="1"/>
  <c r="K13" i="1"/>
  <c r="N13" i="1"/>
  <c r="L13" i="1"/>
  <c r="CP73" i="3"/>
  <c r="E13" i="28"/>
  <c r="N13" i="28" s="1"/>
  <c r="F74" i="24"/>
  <c r="G75" i="20"/>
  <c r="AV75" i="3"/>
  <c r="I73" i="5"/>
  <c r="D75" i="5"/>
  <c r="K73" i="28"/>
  <c r="K73" i="29"/>
  <c r="D73" i="3"/>
  <c r="N38" i="2"/>
  <c r="L38" i="2"/>
  <c r="K38" i="2"/>
  <c r="M38" i="2"/>
  <c r="O38" i="2"/>
  <c r="P38" i="2"/>
  <c r="M66" i="2"/>
  <c r="K66" i="2"/>
  <c r="P66" i="2"/>
  <c r="N66" i="2"/>
  <c r="L66" i="2"/>
  <c r="O66" i="2"/>
  <c r="N74" i="4"/>
  <c r="K75" i="3"/>
  <c r="L15" i="1"/>
  <c r="K15" i="1"/>
  <c r="O15" i="1"/>
  <c r="J15" i="1"/>
  <c r="N15" i="1"/>
  <c r="M15" i="1"/>
  <c r="N75" i="13"/>
  <c r="J53" i="1"/>
  <c r="L53" i="1"/>
  <c r="O53" i="1"/>
  <c r="N53" i="1"/>
  <c r="M53" i="1"/>
  <c r="K53" i="1"/>
  <c r="H12" i="1"/>
  <c r="E75" i="13"/>
  <c r="N66" i="1"/>
  <c r="J66" i="1"/>
  <c r="M66" i="1"/>
  <c r="K66" i="1"/>
  <c r="L66" i="1"/>
  <c r="O66" i="1"/>
  <c r="M64" i="1"/>
  <c r="L64" i="1"/>
  <c r="N64" i="1"/>
  <c r="O64" i="1"/>
  <c r="K64" i="1"/>
  <c r="J64" i="1"/>
  <c r="H20" i="1"/>
  <c r="K45" i="2"/>
  <c r="M45" i="2"/>
  <c r="P45" i="2"/>
  <c r="O45" i="2"/>
  <c r="L45" i="2"/>
  <c r="N45" i="2"/>
  <c r="H27" i="1"/>
  <c r="Y75" i="3"/>
  <c r="O70" i="1"/>
  <c r="N70" i="1"/>
  <c r="M70" i="1"/>
  <c r="J70" i="1"/>
  <c r="L70" i="1"/>
  <c r="K70" i="1"/>
  <c r="N11" i="1"/>
  <c r="J11" i="1"/>
  <c r="K11" i="1"/>
  <c r="M11" i="1"/>
  <c r="L11" i="1"/>
  <c r="O11" i="1"/>
  <c r="N59" i="1"/>
  <c r="L59" i="1"/>
  <c r="M59" i="1"/>
  <c r="K59" i="1"/>
  <c r="O59" i="1"/>
  <c r="J59" i="1"/>
  <c r="Q73" i="4"/>
  <c r="K79" i="1"/>
  <c r="N79" i="1"/>
  <c r="M79" i="1"/>
  <c r="J79" i="1"/>
  <c r="L79" i="1"/>
  <c r="O79" i="1"/>
  <c r="D14" i="1"/>
  <c r="D24" i="1" s="1"/>
  <c r="O122" i="1"/>
  <c r="K122" i="1"/>
  <c r="J122" i="1"/>
  <c r="N122" i="1"/>
  <c r="M122" i="1"/>
  <c r="L122" i="1"/>
  <c r="O73" i="1"/>
  <c r="L73" i="1"/>
  <c r="N73" i="1"/>
  <c r="J73" i="1"/>
  <c r="M73" i="1"/>
  <c r="K73" i="1"/>
  <c r="BP75" i="3"/>
  <c r="H38" i="1"/>
  <c r="CQ75" i="3"/>
  <c r="E75" i="21"/>
  <c r="R73" i="19"/>
  <c r="D75" i="19"/>
  <c r="J73" i="20"/>
  <c r="J75" i="20" s="1"/>
  <c r="D75" i="14"/>
  <c r="R74" i="19"/>
  <c r="P63" i="2"/>
  <c r="K63" i="2"/>
  <c r="M63" i="2"/>
  <c r="L63" i="2"/>
  <c r="O63" i="2"/>
  <c r="N63" i="2"/>
  <c r="M18" i="2"/>
  <c r="K18" i="2"/>
  <c r="N18" i="2"/>
  <c r="O18" i="2"/>
  <c r="P18" i="2"/>
  <c r="L18" i="2"/>
  <c r="L29" i="2"/>
  <c r="P29" i="2"/>
  <c r="N29" i="2"/>
  <c r="M29" i="2"/>
  <c r="K29" i="2"/>
  <c r="O29" i="2"/>
  <c r="U75" i="14"/>
  <c r="D73" i="13"/>
  <c r="O7" i="13"/>
  <c r="P30" i="2"/>
  <c r="L30" i="2"/>
  <c r="O30" i="2"/>
  <c r="M30" i="2"/>
  <c r="N30" i="2"/>
  <c r="K30" i="2"/>
  <c r="G75" i="25"/>
  <c r="K46" i="2"/>
  <c r="L46" i="2"/>
  <c r="M46" i="2"/>
  <c r="O46" i="2"/>
  <c r="N46" i="2"/>
  <c r="P46" i="2"/>
  <c r="L21" i="1"/>
  <c r="K21" i="1"/>
  <c r="O21" i="1"/>
  <c r="J21" i="1"/>
  <c r="N21" i="1"/>
  <c r="M21" i="1"/>
  <c r="J25" i="1"/>
  <c r="O25" i="1"/>
  <c r="L25" i="1"/>
  <c r="M25" i="1"/>
  <c r="N25" i="1"/>
  <c r="K25" i="1"/>
  <c r="CC75" i="3"/>
  <c r="CT75" i="3"/>
  <c r="K19" i="1"/>
  <c r="O19" i="1"/>
  <c r="N19" i="1"/>
  <c r="M19" i="1"/>
  <c r="L19" i="1"/>
  <c r="J19" i="1"/>
  <c r="R75" i="4"/>
  <c r="J97" i="1"/>
  <c r="O97" i="1"/>
  <c r="N97" i="1"/>
  <c r="M97" i="1"/>
  <c r="L97" i="1"/>
  <c r="K97" i="1"/>
  <c r="F74" i="12"/>
  <c r="G75" i="6"/>
  <c r="AQ75" i="3"/>
  <c r="D75" i="21"/>
  <c r="AF75" i="3"/>
  <c r="K74" i="28"/>
  <c r="V74" i="14"/>
  <c r="E54" i="28"/>
  <c r="D75" i="20"/>
  <c r="O54" i="13"/>
  <c r="D74" i="13"/>
  <c r="O74" i="13" s="1"/>
  <c r="R75" i="14"/>
  <c r="J75" i="29"/>
  <c r="M37" i="2"/>
  <c r="O37" i="2"/>
  <c r="K37" i="2"/>
  <c r="L37" i="2"/>
  <c r="N37" i="2"/>
  <c r="P37" i="2"/>
  <c r="F75" i="22"/>
  <c r="M75" i="28"/>
  <c r="V73" i="14"/>
  <c r="H75" i="19"/>
  <c r="K74" i="6"/>
  <c r="F75" i="19"/>
  <c r="G73" i="11"/>
  <c r="H75" i="5"/>
  <c r="BX75" i="3"/>
  <c r="CV25" i="3"/>
  <c r="D75" i="7"/>
  <c r="T75" i="4"/>
  <c r="D74" i="3"/>
  <c r="H39" i="1"/>
  <c r="C50" i="1"/>
  <c r="H50" i="1" s="1"/>
  <c r="P75" i="19"/>
  <c r="J101" i="1"/>
  <c r="N101" i="1"/>
  <c r="L101" i="1"/>
  <c r="O101" i="1"/>
  <c r="M101" i="1"/>
  <c r="K101" i="1"/>
  <c r="H69" i="1"/>
  <c r="N88" i="1"/>
  <c r="K88" i="1"/>
  <c r="O88" i="1"/>
  <c r="M88" i="1"/>
  <c r="J88" i="1"/>
  <c r="L88" i="1"/>
  <c r="K26" i="2"/>
  <c r="O26" i="2"/>
  <c r="P26" i="2"/>
  <c r="N26" i="2"/>
  <c r="M26" i="2"/>
  <c r="L26" i="2"/>
  <c r="BI75" i="3"/>
  <c r="M124" i="1"/>
  <c r="J124" i="1"/>
  <c r="L124" i="1"/>
  <c r="O124" i="1"/>
  <c r="K124" i="1"/>
  <c r="N124" i="1"/>
  <c r="J37" i="1"/>
  <c r="L37" i="1"/>
  <c r="N37" i="1"/>
  <c r="M37" i="1"/>
  <c r="O37" i="1"/>
  <c r="K37" i="1"/>
  <c r="M25" i="2"/>
  <c r="K25" i="2"/>
  <c r="N25" i="2"/>
  <c r="L25" i="2"/>
  <c r="P25" i="2"/>
  <c r="O25" i="2"/>
  <c r="P75" i="3"/>
  <c r="L85" i="1"/>
  <c r="O85" i="1"/>
  <c r="N85" i="1"/>
  <c r="M85" i="1"/>
  <c r="K85" i="1"/>
  <c r="J85" i="1"/>
  <c r="M65" i="2"/>
  <c r="P65" i="2"/>
  <c r="O65" i="2"/>
  <c r="L65" i="2"/>
  <c r="N65" i="2"/>
  <c r="K65" i="2"/>
  <c r="L94" i="1"/>
  <c r="O94" i="1"/>
  <c r="N94" i="1"/>
  <c r="J94" i="1"/>
  <c r="K94" i="1"/>
  <c r="M94" i="1"/>
  <c r="L109" i="1"/>
  <c r="N109" i="1"/>
  <c r="M109" i="1"/>
  <c r="O109" i="1"/>
  <c r="K109" i="1"/>
  <c r="J109" i="1"/>
  <c r="L106" i="1"/>
  <c r="K106" i="1"/>
  <c r="M106" i="1"/>
  <c r="O106" i="1"/>
  <c r="J106" i="1"/>
  <c r="N106" i="1"/>
  <c r="CV65" i="3"/>
  <c r="CJ7" i="3"/>
  <c r="Z75" i="3"/>
  <c r="AC75" i="3"/>
  <c r="L42" i="2"/>
  <c r="O42" i="2"/>
  <c r="N42" i="2"/>
  <c r="P42" i="2"/>
  <c r="M42" i="2"/>
  <c r="K42" i="2"/>
  <c r="P59" i="2"/>
  <c r="L59" i="2"/>
  <c r="K59" i="2"/>
  <c r="M59" i="2"/>
  <c r="O59" i="2"/>
  <c r="N59" i="2"/>
  <c r="M17" i="2"/>
  <c r="K17" i="2"/>
  <c r="L17" i="2"/>
  <c r="N17" i="2"/>
  <c r="O17" i="2"/>
  <c r="P17" i="2"/>
  <c r="H73" i="21"/>
  <c r="H75" i="21" s="1"/>
  <c r="K60" i="1"/>
  <c r="N60" i="1"/>
  <c r="M60" i="1"/>
  <c r="J60" i="1"/>
  <c r="L60" i="1"/>
  <c r="O60" i="1"/>
  <c r="O8" i="2"/>
  <c r="L8" i="2"/>
  <c r="K8" i="2"/>
  <c r="P8" i="2"/>
  <c r="N8" i="2"/>
  <c r="M8" i="2"/>
  <c r="E75" i="20"/>
  <c r="E45" i="28"/>
  <c r="N45" i="28" s="1"/>
  <c r="P75" i="14"/>
  <c r="M74" i="22"/>
  <c r="CV12" i="3"/>
  <c r="AI75" i="3"/>
  <c r="M64" i="2"/>
  <c r="K64" i="2"/>
  <c r="O64" i="2"/>
  <c r="P64" i="2"/>
  <c r="L64" i="2"/>
  <c r="N64" i="2"/>
  <c r="AX75" i="3"/>
  <c r="D75" i="11"/>
  <c r="F73" i="7"/>
  <c r="AU75" i="3"/>
  <c r="F131" i="1"/>
  <c r="F133" i="1" s="1"/>
  <c r="N75" i="14"/>
  <c r="L40" i="1"/>
  <c r="N40" i="1"/>
  <c r="K40" i="1"/>
  <c r="J40" i="1"/>
  <c r="O40" i="1"/>
  <c r="M40" i="1"/>
  <c r="J113" i="1"/>
  <c r="O113" i="1"/>
  <c r="N113" i="1"/>
  <c r="M113" i="1"/>
  <c r="L113" i="1"/>
  <c r="K113" i="1"/>
  <c r="J51" i="1"/>
  <c r="O51" i="1"/>
  <c r="L51" i="1"/>
  <c r="K51" i="1"/>
  <c r="N51" i="1"/>
  <c r="M51" i="1"/>
  <c r="K45" i="1"/>
  <c r="L45" i="1"/>
  <c r="J45" i="1"/>
  <c r="M45" i="1"/>
  <c r="O45" i="1"/>
  <c r="N45" i="1"/>
  <c r="H31" i="1"/>
  <c r="I75" i="19"/>
  <c r="AM75" i="3"/>
  <c r="CV59" i="3"/>
  <c r="CJ54" i="3"/>
  <c r="J42" i="1"/>
  <c r="K42" i="1"/>
  <c r="O42" i="1"/>
  <c r="N42" i="1"/>
  <c r="M42" i="1"/>
  <c r="L42" i="1"/>
  <c r="L70" i="2"/>
  <c r="K70" i="2"/>
  <c r="O70" i="2"/>
  <c r="M70" i="2"/>
  <c r="P70" i="2"/>
  <c r="N70" i="2"/>
  <c r="H100" i="1"/>
  <c r="I75" i="4"/>
  <c r="L23" i="2"/>
  <c r="O23" i="2"/>
  <c r="M23" i="2"/>
  <c r="K23" i="2"/>
  <c r="P23" i="2"/>
  <c r="N23" i="2"/>
  <c r="CE75" i="3"/>
  <c r="H115" i="1"/>
  <c r="CV35" i="3"/>
  <c r="CK75" i="3"/>
  <c r="M58" i="1"/>
  <c r="J58" i="1"/>
  <c r="O58" i="1"/>
  <c r="L58" i="1"/>
  <c r="K58" i="1"/>
  <c r="N58" i="1"/>
  <c r="AW75" i="3"/>
  <c r="N11" i="2"/>
  <c r="L11" i="2"/>
  <c r="K11" i="2"/>
  <c r="O11" i="2"/>
  <c r="M11" i="2"/>
  <c r="P11" i="2"/>
  <c r="J83" i="1"/>
  <c r="K83" i="1"/>
  <c r="O83" i="1"/>
  <c r="L83" i="1"/>
  <c r="N83" i="1"/>
  <c r="M83" i="1"/>
  <c r="K52" i="1"/>
  <c r="J52" i="1"/>
  <c r="O52" i="1"/>
  <c r="M52" i="1"/>
  <c r="L52" i="1"/>
  <c r="N52" i="1"/>
  <c r="O96" i="1"/>
  <c r="L96" i="1"/>
  <c r="N96" i="1"/>
  <c r="J96" i="1"/>
  <c r="M96" i="1"/>
  <c r="K96" i="1"/>
  <c r="O28" i="2"/>
  <c r="N28" i="2"/>
  <c r="L28" i="2"/>
  <c r="M28" i="2"/>
  <c r="K28" i="2"/>
  <c r="P28" i="2"/>
  <c r="L74" i="25"/>
  <c r="CV39" i="3"/>
  <c r="X75" i="3"/>
  <c r="H74" i="28"/>
  <c r="E75" i="16"/>
  <c r="P56" i="2"/>
  <c r="K56" i="2"/>
  <c r="L56" i="2"/>
  <c r="O56" i="2"/>
  <c r="N56" i="2"/>
  <c r="M56" i="2"/>
  <c r="U75" i="3"/>
  <c r="N52" i="2"/>
  <c r="K52" i="2"/>
  <c r="L52" i="2"/>
  <c r="O52" i="2"/>
  <c r="P52" i="2"/>
  <c r="M52" i="2"/>
  <c r="CJ27" i="3"/>
  <c r="CV27" i="3" s="1"/>
  <c r="E75" i="29"/>
  <c r="H74" i="15"/>
  <c r="M128" i="1"/>
  <c r="N128" i="1"/>
  <c r="L128" i="1"/>
  <c r="J128" i="1"/>
  <c r="O128" i="1"/>
  <c r="K128" i="1"/>
  <c r="M60" i="2"/>
  <c r="K60" i="2"/>
  <c r="N60" i="2"/>
  <c r="L60" i="2"/>
  <c r="P60" i="2"/>
  <c r="O60" i="2"/>
  <c r="J30" i="1"/>
  <c r="K30" i="1"/>
  <c r="L30" i="1"/>
  <c r="O30" i="1"/>
  <c r="M30" i="1"/>
  <c r="N30" i="1"/>
  <c r="L71" i="2"/>
  <c r="P71" i="2"/>
  <c r="M71" i="2"/>
  <c r="O71" i="2"/>
  <c r="N71" i="2"/>
  <c r="K71" i="2"/>
  <c r="H74" i="6"/>
  <c r="G75" i="4"/>
  <c r="K46" i="1"/>
  <c r="J46" i="1"/>
  <c r="N46" i="1"/>
  <c r="M46" i="1"/>
  <c r="L46" i="1"/>
  <c r="O46" i="1"/>
  <c r="BV75" i="3"/>
  <c r="N58" i="2"/>
  <c r="P58" i="2"/>
  <c r="M58" i="2"/>
  <c r="O58" i="2"/>
  <c r="L58" i="2"/>
  <c r="K58" i="2"/>
  <c r="N72" i="2"/>
  <c r="K72" i="2"/>
  <c r="L72" i="2"/>
  <c r="P72" i="2"/>
  <c r="O72" i="2"/>
  <c r="M72" i="2"/>
  <c r="D75" i="9"/>
  <c r="K67" i="2"/>
  <c r="P67" i="2"/>
  <c r="O67" i="2"/>
  <c r="M67" i="2"/>
  <c r="N67" i="2"/>
  <c r="L67" i="2"/>
  <c r="L50" i="2"/>
  <c r="M50" i="2"/>
  <c r="P50" i="2"/>
  <c r="K50" i="2"/>
  <c r="O50" i="2"/>
  <c r="N50" i="2"/>
  <c r="F75" i="29"/>
  <c r="AL75" i="3"/>
  <c r="Q74" i="4"/>
  <c r="G75" i="14"/>
  <c r="E54" i="6"/>
  <c r="J95" i="1"/>
  <c r="K95" i="1"/>
  <c r="M95" i="1"/>
  <c r="N95" i="1"/>
  <c r="O95" i="1"/>
  <c r="L95" i="1"/>
  <c r="K55" i="1"/>
  <c r="L55" i="1"/>
  <c r="M55" i="1"/>
  <c r="J55" i="1"/>
  <c r="O55" i="1"/>
  <c r="N55" i="1"/>
  <c r="W75" i="3"/>
  <c r="M16" i="2"/>
  <c r="O16" i="2"/>
  <c r="L16" i="2"/>
  <c r="P16" i="2"/>
  <c r="K16" i="2"/>
  <c r="N16" i="2"/>
  <c r="M75" i="3"/>
  <c r="K119" i="1"/>
  <c r="J119" i="1"/>
  <c r="O119" i="1"/>
  <c r="M119" i="1"/>
  <c r="N119" i="1"/>
  <c r="L119" i="1"/>
  <c r="F73" i="12"/>
  <c r="F75" i="12" s="1"/>
  <c r="J23" i="1"/>
  <c r="L23" i="1"/>
  <c r="K23" i="1"/>
  <c r="O23" i="1"/>
  <c r="M23" i="1"/>
  <c r="N23" i="1"/>
  <c r="BU75" i="3"/>
  <c r="BC75" i="3"/>
  <c r="O44" i="1"/>
  <c r="N44" i="1"/>
  <c r="L44" i="1"/>
  <c r="K44" i="1"/>
  <c r="M44" i="1"/>
  <c r="J44" i="1"/>
  <c r="O82" i="1"/>
  <c r="N82" i="1"/>
  <c r="K82" i="1"/>
  <c r="M82" i="1"/>
  <c r="L82" i="1"/>
  <c r="J82" i="1"/>
  <c r="L75" i="13"/>
  <c r="K125" i="1"/>
  <c r="O125" i="1"/>
  <c r="M125" i="1"/>
  <c r="N125" i="1"/>
  <c r="L125" i="1"/>
  <c r="J125" i="1"/>
  <c r="M57" i="2"/>
  <c r="N57" i="2"/>
  <c r="L57" i="2"/>
  <c r="K57" i="2"/>
  <c r="O57" i="2"/>
  <c r="P57" i="2"/>
  <c r="BS75" i="3"/>
  <c r="C132" i="1"/>
  <c r="H132" i="1" s="1"/>
  <c r="H130" i="1"/>
  <c r="J111" i="1"/>
  <c r="O111" i="1"/>
  <c r="M111" i="1"/>
  <c r="L111" i="1"/>
  <c r="K111" i="1"/>
  <c r="N111" i="1"/>
  <c r="M80" i="1"/>
  <c r="L80" i="1"/>
  <c r="O80" i="1"/>
  <c r="K80" i="1"/>
  <c r="J80" i="1"/>
  <c r="N80" i="1"/>
  <c r="F75" i="7" l="1"/>
  <c r="H24" i="1"/>
  <c r="I75" i="5"/>
  <c r="U74" i="4"/>
  <c r="CP75" i="3"/>
  <c r="G75" i="11"/>
  <c r="K75" i="29"/>
  <c r="Q75" i="4"/>
  <c r="K74" i="4"/>
  <c r="H75" i="28"/>
  <c r="U73" i="4"/>
  <c r="K73" i="4"/>
  <c r="M75" i="22"/>
  <c r="F75" i="16"/>
  <c r="CM75" i="3"/>
  <c r="K24" i="1"/>
  <c r="L24" i="1"/>
  <c r="J24" i="1"/>
  <c r="O24" i="1"/>
  <c r="N24" i="1"/>
  <c r="M24" i="1"/>
  <c r="CV7" i="3"/>
  <c r="CV73" i="3" s="1"/>
  <c r="CJ73" i="3"/>
  <c r="K50" i="1"/>
  <c r="L50" i="1"/>
  <c r="J50" i="1"/>
  <c r="O50" i="1"/>
  <c r="N50" i="1"/>
  <c r="M50" i="1"/>
  <c r="V75" i="14"/>
  <c r="H75" i="6"/>
  <c r="N105" i="1"/>
  <c r="J105" i="1"/>
  <c r="O105" i="1"/>
  <c r="M105" i="1"/>
  <c r="L105" i="1"/>
  <c r="K105" i="1"/>
  <c r="E73" i="6"/>
  <c r="L115" i="1"/>
  <c r="M115" i="1"/>
  <c r="J115" i="1"/>
  <c r="O115" i="1"/>
  <c r="N115" i="1"/>
  <c r="K115" i="1"/>
  <c r="J39" i="1"/>
  <c r="O39" i="1"/>
  <c r="L39" i="1"/>
  <c r="N39" i="1"/>
  <c r="M39" i="1"/>
  <c r="K39" i="1"/>
  <c r="D75" i="3"/>
  <c r="H14" i="1"/>
  <c r="F75" i="24"/>
  <c r="N120" i="1"/>
  <c r="K120" i="1"/>
  <c r="J120" i="1"/>
  <c r="O120" i="1"/>
  <c r="L120" i="1"/>
  <c r="M120" i="1"/>
  <c r="N54" i="28"/>
  <c r="N74" i="28" s="1"/>
  <c r="E74" i="28"/>
  <c r="R75" i="19"/>
  <c r="H75" i="15"/>
  <c r="K29" i="1"/>
  <c r="O29" i="1"/>
  <c r="L29" i="1"/>
  <c r="J29" i="1"/>
  <c r="M29" i="1"/>
  <c r="N29" i="1"/>
  <c r="J31" i="1"/>
  <c r="N31" i="1"/>
  <c r="O31" i="1"/>
  <c r="K31" i="1"/>
  <c r="L31" i="1"/>
  <c r="M31" i="1"/>
  <c r="D75" i="13"/>
  <c r="O75" i="13" s="1"/>
  <c r="O73" i="13"/>
  <c r="K75" i="28"/>
  <c r="K75" i="6"/>
  <c r="K74" i="1"/>
  <c r="O74" i="1"/>
  <c r="J74" i="1"/>
  <c r="N74" i="1"/>
  <c r="M74" i="1"/>
  <c r="L74" i="1"/>
  <c r="J117" i="1"/>
  <c r="O117" i="1"/>
  <c r="L117" i="1"/>
  <c r="K117" i="1"/>
  <c r="N117" i="1"/>
  <c r="M117" i="1"/>
  <c r="L75" i="25"/>
  <c r="E73" i="28"/>
  <c r="N73" i="28"/>
  <c r="O132" i="1"/>
  <c r="N132" i="1"/>
  <c r="L132" i="1"/>
  <c r="M132" i="1"/>
  <c r="K132" i="1"/>
  <c r="J132" i="1"/>
  <c r="N75" i="4"/>
  <c r="F75" i="27"/>
  <c r="O130" i="1"/>
  <c r="N130" i="1"/>
  <c r="K130" i="1"/>
  <c r="M130" i="1"/>
  <c r="J130" i="1"/>
  <c r="L130" i="1"/>
  <c r="O69" i="1"/>
  <c r="N69" i="1"/>
  <c r="M69" i="1"/>
  <c r="K69" i="1"/>
  <c r="L69" i="1"/>
  <c r="J69" i="1"/>
  <c r="L38" i="1"/>
  <c r="J38" i="1"/>
  <c r="O38" i="1"/>
  <c r="N38" i="1"/>
  <c r="M38" i="1"/>
  <c r="K38" i="1"/>
  <c r="J20" i="1"/>
  <c r="N20" i="1"/>
  <c r="O20" i="1"/>
  <c r="M20" i="1"/>
  <c r="K20" i="1"/>
  <c r="L20" i="1"/>
  <c r="D131" i="1"/>
  <c r="D133" i="1" s="1"/>
  <c r="O54" i="6"/>
  <c r="E74" i="6"/>
  <c r="O74" i="6" s="1"/>
  <c r="N93" i="1"/>
  <c r="L93" i="1"/>
  <c r="M93" i="1"/>
  <c r="K93" i="1"/>
  <c r="J93" i="1"/>
  <c r="O93" i="1"/>
  <c r="C131" i="1"/>
  <c r="O78" i="1"/>
  <c r="L78" i="1"/>
  <c r="K78" i="1"/>
  <c r="N78" i="1"/>
  <c r="M78" i="1"/>
  <c r="J78" i="1"/>
  <c r="K12" i="1"/>
  <c r="M12" i="1"/>
  <c r="J12" i="1"/>
  <c r="O12" i="1"/>
  <c r="L12" i="1"/>
  <c r="N12" i="1"/>
  <c r="K100" i="1"/>
  <c r="N100" i="1"/>
  <c r="O100" i="1"/>
  <c r="L100" i="1"/>
  <c r="J100" i="1"/>
  <c r="M100" i="1"/>
  <c r="M74" i="2"/>
  <c r="P74" i="2"/>
  <c r="O74" i="2"/>
  <c r="K74" i="2"/>
  <c r="N74" i="2"/>
  <c r="L74" i="2"/>
  <c r="J17" i="1"/>
  <c r="L17" i="1"/>
  <c r="O17" i="1"/>
  <c r="M17" i="1"/>
  <c r="K17" i="1"/>
  <c r="N17" i="1"/>
  <c r="L35" i="1"/>
  <c r="N35" i="1"/>
  <c r="K35" i="1"/>
  <c r="J35" i="1"/>
  <c r="O35" i="1"/>
  <c r="M35" i="1"/>
  <c r="H75" i="26"/>
  <c r="CV54" i="3"/>
  <c r="CV74" i="3" s="1"/>
  <c r="CJ74" i="3"/>
  <c r="O27" i="1"/>
  <c r="J27" i="1"/>
  <c r="N27" i="1"/>
  <c r="M27" i="1"/>
  <c r="L27" i="1"/>
  <c r="K27" i="1"/>
  <c r="M76" i="1"/>
  <c r="L76" i="1"/>
  <c r="N76" i="1"/>
  <c r="K76" i="1"/>
  <c r="J76" i="1"/>
  <c r="O76" i="1"/>
  <c r="L73" i="2"/>
  <c r="N73" i="2"/>
  <c r="I75" i="2"/>
  <c r="M73" i="2"/>
  <c r="K73" i="2"/>
  <c r="P73" i="2"/>
  <c r="O73" i="2"/>
  <c r="U75" i="4" l="1"/>
  <c r="N75" i="28"/>
  <c r="K75" i="4"/>
  <c r="E75" i="6"/>
  <c r="O75" i="6" s="1"/>
  <c r="O73" i="6"/>
  <c r="O75" i="2"/>
  <c r="M75" i="2"/>
  <c r="K75" i="2"/>
  <c r="L75" i="2"/>
  <c r="P75" i="2"/>
  <c r="N75" i="2"/>
  <c r="CJ75" i="3"/>
  <c r="CV75" i="3"/>
  <c r="E75" i="28"/>
  <c r="C133" i="1"/>
  <c r="H133" i="1" s="1"/>
  <c r="H131" i="1"/>
  <c r="K14" i="1"/>
  <c r="O14" i="1"/>
  <c r="N14" i="1"/>
  <c r="L14" i="1"/>
  <c r="J14" i="1"/>
  <c r="M14" i="1"/>
  <c r="O133" i="1" l="1"/>
  <c r="J133" i="1"/>
  <c r="L133" i="1"/>
  <c r="K133" i="1"/>
  <c r="M133" i="1"/>
  <c r="N133" i="1"/>
  <c r="O131" i="1"/>
  <c r="L131" i="1"/>
  <c r="J131" i="1"/>
  <c r="K131" i="1"/>
  <c r="M131" i="1"/>
  <c r="N131" i="1"/>
</calcChain>
</file>

<file path=xl/sharedStrings.xml><?xml version="1.0" encoding="utf-8"?>
<sst xmlns="http://schemas.openxmlformats.org/spreadsheetml/2006/main" count="5900" uniqueCount="358">
  <si>
    <t>SATIŞ KANALI BAZINDA PRİMLER</t>
  </si>
  <si>
    <t>Lütfen Seçiminizi Yapınız</t>
  </si>
  <si>
    <t>Genel</t>
  </si>
  <si>
    <t>TÜM ŞİRKETLER</t>
  </si>
  <si>
    <t>YAZILAN PRİMLERİN SATIŞ KANALI DAĞILIMI</t>
  </si>
  <si>
    <t>YAZILAN PRİMLERİN SATIŞ KANALI PAYLARI</t>
  </si>
  <si>
    <t>Branş Adı</t>
  </si>
  <si>
    <t>Branş Kodu</t>
  </si>
  <si>
    <t>Merkez</t>
  </si>
  <si>
    <t>Acente</t>
  </si>
  <si>
    <t>Banka</t>
  </si>
  <si>
    <t>Broker</t>
  </si>
  <si>
    <t>Diğer</t>
  </si>
  <si>
    <t>Toplam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</si>
  <si>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</si>
  <si>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</si>
  <si>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</si>
  <si>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</si>
  <si>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</si>
  <si>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</si>
  <si>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</si>
  <si>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</si>
  <si>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</si>
  <si>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</si>
  <si>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</si>
  <si>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</si>
  <si>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</si>
  <si>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</si>
  <si>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</si>
  <si>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</si>
  <si>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</si>
  <si>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</si>
  <si>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</si>
  <si>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</si>
  <si>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</si>
  <si>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</si>
  <si>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</si>
  <si>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</si>
  <si>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</si>
  <si>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</si>
  <si>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</si>
  <si>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</si>
  <si>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</si>
  <si>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</si>
  <si>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</si>
  <si>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</si>
  <si>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</si>
  <si>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</si>
  <si>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</si>
  <si>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</si>
  <si>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</si>
  <si>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</si>
  <si>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</si>
  <si>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</si>
  <si>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</si>
  <si>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</si>
  <si>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</si>
  <si>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</si>
  <si>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</si>
  <si>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</si>
  <si>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</si>
  <si>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</si>
  <si>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</si>
  <si>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</si>
  <si>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</si>
  <si>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</si>
  <si>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</si>
  <si>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</si>
  <si>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</si>
  <si>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</si>
  <si>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</si>
  <si>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</si>
  <si>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</si>
  <si>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</si>
  <si>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</si>
  <si>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</si>
  <si>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</si>
  <si>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</si>
  <si>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</si>
  <si>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</si>
  <si>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</si>
  <si>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</si>
  <si>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</si>
  <si>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</si>
  <si>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</si>
  <si>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</si>
  <si>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</si>
  <si>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</si>
  <si>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</si>
  <si>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</si>
  <si>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</si>
  <si>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</si>
  <si>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</si>
  <si>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</si>
  <si>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</si>
  <si>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</si>
  <si>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</si>
  <si>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</si>
  <si>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</si>
  <si>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</si>
  <si>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</si>
  <si>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</si>
  <si>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</si>
  <si>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</si>
  <si>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</si>
  <si>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</si>
  <si>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</si>
  <si>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</si>
  <si>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</si>
  <si>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</si>
  <si>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</si>
  <si>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</si>
  <si>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</si>
  <si>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</si>
  <si>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</si>
  <si>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</si>
  <si>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</si>
  <si>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</si>
  <si>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</si>
  <si>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</si>
  <si>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</si>
  <si>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</si>
  <si>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</si>
  <si>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</si>
  <si>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</si>
  <si>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</si>
  <si>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</si>
  <si>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</si>
  <si>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</si>
  <si>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</si>
  <si>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</si>
  <si>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</si>
  <si>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</si>
  <si>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</si>
  <si>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</si>
  <si>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</si>
  <si>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</si>
  <si>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Branş Bazlı Analiz</t>
  </si>
  <si>
    <t>701-Yangın</t>
  </si>
  <si>
    <t>715-Zorunlu Trafik (Yeşil Kart Hariç)</t>
  </si>
  <si>
    <t>702-Kar Kaybı</t>
  </si>
  <si>
    <t>703-Zorunlu Deprem</t>
  </si>
  <si>
    <t>Şirket Adı</t>
  </si>
  <si>
    <t>Şirket Kodu</t>
  </si>
  <si>
    <t>Şirket Tipi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</si>
  <si>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</si>
  <si>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</si>
  <si>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</si>
  <si>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</si>
  <si>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</si>
  <si>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</si>
  <si>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</si>
  <si>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</si>
  <si>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</si>
  <si>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</si>
  <si>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</si>
  <si>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</si>
  <si>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</si>
  <si>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</si>
  <si>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</si>
  <si>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</si>
  <si>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</si>
  <si>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</si>
  <si>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</si>
  <si>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</si>
  <si>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</si>
  <si>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</si>
  <si>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</si>
  <si>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</si>
  <si>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</si>
  <si>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</si>
  <si>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721-Asansör Kaza Üçüncü Şahıslara Karşı Mali Sorumluluk</t>
  </si>
  <si>
    <t>Eureko Sigorta AŞ</t>
  </si>
  <si>
    <t>722-Çevre Kirliliği Mali Sorumluluk</t>
  </si>
  <si>
    <t>Referans Sigorta AŞ</t>
  </si>
  <si>
    <t>723-Cam Kırılması</t>
  </si>
  <si>
    <t>Türkiye Sigorta AŞ</t>
  </si>
  <si>
    <t>724-Hırsızlık</t>
  </si>
  <si>
    <t>HDI Sigorta AŞ</t>
  </si>
  <si>
    <t>725-Tüpgaz Zorunlu Sorumluluk</t>
  </si>
  <si>
    <t>Bereket Sigorta AŞ</t>
  </si>
  <si>
    <t>726-Tehlikeli Maddeler Zorunlu Sorumluluk</t>
  </si>
  <si>
    <t>Magdeburger Sigorta AŞ</t>
  </si>
  <si>
    <t>727-Uçak Tekne</t>
  </si>
  <si>
    <t>Mapfre Sigorta AŞ</t>
  </si>
  <si>
    <t>728-Uçak Mali Mesuliyet</t>
  </si>
  <si>
    <t>Neova Katılım Sigorta AŞ</t>
  </si>
  <si>
    <t>729-Uçak Yolcu Kaza</t>
  </si>
  <si>
    <t>Orient Sigorta AŞ</t>
  </si>
  <si>
    <t>730-Tıbbı Kötü Uygulamaya İlişkin ZMSS</t>
  </si>
  <si>
    <t>Ray Sigorta AŞ</t>
  </si>
  <si>
    <t>731-Özel Güvenlik Mali Sorumluluk</t>
  </si>
  <si>
    <t>Şeker Sigorta AŞ</t>
  </si>
  <si>
    <t>732-Zorunlu Sertifika Mali Sorumluluk</t>
  </si>
  <si>
    <t>Sompo Sigorta AŞ</t>
  </si>
  <si>
    <t>733-Mesleki Sorumluluk</t>
  </si>
  <si>
    <t>Doga Sigorta AŞ</t>
  </si>
  <si>
    <t>734-Kıyı Tesisleri Deniz Kirliliği Zorunlu Mali Sorumluluk</t>
  </si>
  <si>
    <t>Koru Sigorta AŞ</t>
  </si>
  <si>
    <t>735-Tekne Sorumluluk</t>
  </si>
  <si>
    <t>GIG Sigorta AŞ</t>
  </si>
  <si>
    <t>736-Emniyeti Suistimal</t>
  </si>
  <si>
    <t>Türk Nippon Sigorta AŞ</t>
  </si>
  <si>
    <t>737-Motorlu Kara Taşıtları Dışındaki Kara Taşıtları</t>
  </si>
  <si>
    <t>Türk P&amp;I Sigorta AŞ</t>
  </si>
  <si>
    <t>738-Nehir Araçları</t>
  </si>
  <si>
    <t>Zurich Sigorta AŞ</t>
  </si>
  <si>
    <t>739-Göl Araçları</t>
  </si>
  <si>
    <t>Ethica Sigorta AŞ</t>
  </si>
  <si>
    <t>740-İhtiyari Deprem</t>
  </si>
  <si>
    <t>Quick Sigorta AŞ</t>
  </si>
  <si>
    <t>741-Sel</t>
  </si>
  <si>
    <t>SS Atlas Sigorta Kooperatifi</t>
  </si>
  <si>
    <t>742-Deprem ve Sel Dışındaki Doğal Afetler</t>
  </si>
  <si>
    <t>Türkiye Katılım Sigorta AŞ</t>
  </si>
  <si>
    <t>743-Nükleer Enerji</t>
  </si>
  <si>
    <t>Ana Sigorta AŞ</t>
  </si>
  <si>
    <t>744-Toprak Kayması</t>
  </si>
  <si>
    <t>Arex Sigorta AŞ</t>
  </si>
  <si>
    <t>745-Taksitli Kredi</t>
  </si>
  <si>
    <t>Prive Sigorta AŞ</t>
  </si>
  <si>
    <t>746-Uzun Vadeli Konut Kredisi</t>
  </si>
  <si>
    <t>Hepiyi Sigorta AŞ</t>
  </si>
  <si>
    <t>747-Tarım Kredisi</t>
  </si>
  <si>
    <t>AcnTurk Sigorta AŞ</t>
  </si>
  <si>
    <t>748-İstihdam</t>
  </si>
  <si>
    <t>Emaa Sigorta AŞ</t>
  </si>
  <si>
    <t>749-Gelir Yetersizliği</t>
  </si>
  <si>
    <t>HDI Katılım Sigorta AŞ</t>
  </si>
  <si>
    <t>750-Ferdi Kaza</t>
  </si>
  <si>
    <t>Fiba Sigorta AŞ</t>
  </si>
  <si>
    <t>751-Uzun Süreli Ferdi Kaza</t>
  </si>
  <si>
    <t>Turkcell Dijital Sigorta AŞ</t>
  </si>
  <si>
    <t>752-Hava Şartları</t>
  </si>
  <si>
    <t>Global World Sigorta AŞ</t>
  </si>
  <si>
    <t>753-Genel Giderler</t>
  </si>
  <si>
    <t>Medisa Sigorta AŞ</t>
  </si>
  <si>
    <t>754-Beklenmeyen Ticari Giderler</t>
  </si>
  <si>
    <t>Bupa Acıbadem Sigorta AŞ</t>
  </si>
  <si>
    <t>755-Kredi</t>
  </si>
  <si>
    <t>BNP Paribas Cardif Hayat Sigorta AŞ</t>
  </si>
  <si>
    <t>H</t>
  </si>
  <si>
    <t>756-İhracat Kredi</t>
  </si>
  <si>
    <t>Demir Sağlık ve Hayat Sigorta AŞ</t>
  </si>
  <si>
    <t>757-Piyasa Değerindeki Kayıp</t>
  </si>
  <si>
    <t>Zurich Yaşam ve Emeklilik AŞ</t>
  </si>
  <si>
    <t>E</t>
  </si>
  <si>
    <t>758-Kira Ve Gelir Kaybı</t>
  </si>
  <si>
    <t>Türkiye Katılım Hayat AŞ</t>
  </si>
  <si>
    <t>759-Diğer Finansal Kayıplar</t>
  </si>
  <si>
    <t>Quick Hayat Sigorta AŞ</t>
  </si>
  <si>
    <t>760-Hukuksal Koruma</t>
  </si>
  <si>
    <t>Viennalife Emeklilik ve Hayat AŞ</t>
  </si>
  <si>
    <t>761-Patlama</t>
  </si>
  <si>
    <t>Allianz Hayat ve Emeklilik AŞ</t>
  </si>
  <si>
    <t>765-Makine Kırılması</t>
  </si>
  <si>
    <t>Allianz Yaşam ve Emeklilik AŞ</t>
  </si>
  <si>
    <t>766-Montaj</t>
  </si>
  <si>
    <t>Anadolu Hayat Emeklilik AŞ</t>
  </si>
  <si>
    <t>767-İnşaat</t>
  </si>
  <si>
    <t>Bereket Emeklilik ve Hayat AŞ</t>
  </si>
  <si>
    <t>768-Elektronik Cihaz</t>
  </si>
  <si>
    <t>AgeSA Hayat ve Emeklilik AŞ</t>
  </si>
  <si>
    <t>769-Yapı Denetimi Zorunlu Mali Sorumluluk</t>
  </si>
  <si>
    <t>Axa Hayat ve Emeklilik AŞ</t>
  </si>
  <si>
    <t>770-Deniz Yolu Yolcu Taşımacılığı ZMS</t>
  </si>
  <si>
    <t>BNP Paribas Cardif Emeklilik AŞ</t>
  </si>
  <si>
    <t>772-Devlet Destekli İpek Böceği Sigortası</t>
  </si>
  <si>
    <t>QNB Sağlık Hayat Sigorta ve Emeklilik AŞ</t>
  </si>
  <si>
    <t>773-Devlet Destekli Arıcılık</t>
  </si>
  <si>
    <t>HDI Fiba Emeklilik ve Hayat AŞ</t>
  </si>
  <si>
    <t>774-Su Ürünleri</t>
  </si>
  <si>
    <t>Garanti BBVA Emeklilik ve Hayat AŞ</t>
  </si>
  <si>
    <t>775-Dolu Sera</t>
  </si>
  <si>
    <t>Katılım Emeklilik ve Hayat AŞ</t>
  </si>
  <si>
    <t>776-Devlet Destekli Sera</t>
  </si>
  <si>
    <t>Metlife Emeklilik ve Hayat AŞ</t>
  </si>
  <si>
    <t>777-Devlet Destekli Bitkisel Ürün</t>
  </si>
  <si>
    <t>Türkiye Hayat ve Emeklilik AŞ</t>
  </si>
  <si>
    <t>778-Devlet Destekli Su Ürünleri</t>
  </si>
  <si>
    <t>TOPLAM (HAYAT DIŞI ŞİRKETLER)</t>
  </si>
  <si>
    <t>T (HD)</t>
  </si>
  <si>
    <t>779-Devlet Destekli Hayvan Hayat</t>
  </si>
  <si>
    <t>TOPLAM (HAYAT VE EMEKLİLİK ŞİRKETLERİ)</t>
  </si>
  <si>
    <t>T (H+E)</t>
  </si>
  <si>
    <t>780-Hayvan Hayat</t>
  </si>
  <si>
    <t>TOPLAM (HAYAT DIŞI ŞİRKETLER+HAYAT VE EMEKLİLİK ŞİRKETLERİ)</t>
  </si>
  <si>
    <t>T (HD+H+E)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</si>
  <si>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</si>
  <si>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</si>
  <si>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</si>
  <si>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</si>
  <si>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</si>
  <si>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</si>
  <si>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</si>
  <si>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</si>
  <si>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</si>
  <si>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</si>
  <si>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</si>
  <si>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</si>
  <si>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</si>
  <si>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</si>
  <si>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</si>
  <si>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</si>
  <si>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</si>
  <si>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707-Devlet Destekli Alacak Sigortası</t>
  </si>
  <si>
    <t>771-Ürün Sorumluluk</t>
  </si>
  <si>
    <t>708-Bina Tamamlama</t>
  </si>
  <si>
    <t>705-Doğrudan Kefalet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</si>
  <si>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</si>
  <si>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</si>
  <si>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</si>
  <si>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</si>
  <si>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</si>
  <si>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</si>
  <si>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</si>
  <si>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</si>
  <si>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</si>
  <si>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</si>
  <si>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</si>
  <si>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</si>
  <si>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</si>
  <si>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</si>
  <si>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</si>
  <si>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</si>
  <si>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</si>
  <si>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</si>
  <si>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</si>
  <si>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</si>
  <si>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</si>
  <si>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</si>
  <si>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</si>
  <si>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</si>
  <si>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</si>
  <si>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</si>
  <si>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</si>
  <si>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</si>
  <si>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</si>
  <si>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 xml:space="preserve">Ürün Sorumluluk 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</si>
  <si>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</si>
  <si>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</si>
  <si>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</si>
  <si>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</si>
  <si>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</si>
  <si>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</si>
  <si>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</si>
  <si>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</si>
  <si>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</si>
  <si>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</si>
  <si>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</si>
  <si>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</si>
  <si>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</si>
  <si>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</si>
  <si>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</si>
  <si>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01.01.2026-31.07.2026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</si>
  <si>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</si>
  <si>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</si>
  <si>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17.08.2026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</si>
</sst>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8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1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16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sz val="10"/>
      <color rgb="FFFF0000"/>
      <name val="Arial Tur"/>
      <charset val="162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/>
    <xf numFmtId="164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0" fillId="5" borderId="0" xfId="0" applyFill="1"/>
    <xf numFmtId="0" fontId="5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/>
    </xf>
    <xf numFmtId="1" fontId="4" fillId="7" borderId="8" xfId="0" quotePrefix="1" applyNumberFormat="1" applyFont="1" applyFill="1" applyBorder="1" applyAlignment="1">
      <alignment horizontal="center"/>
    </xf>
    <xf numFmtId="38" fontId="11" fillId="8" borderId="8" xfId="0" applyNumberFormat="1" applyFont="1" applyFill="1" applyBorder="1" applyAlignment="1">
      <alignment horizontal="right"/>
    </xf>
    <xf numFmtId="3" fontId="4" fillId="7" borderId="8" xfId="0" applyNumberFormat="1" applyFont="1" applyFill="1" applyBorder="1" applyAlignment="1">
      <alignment horizontal="right"/>
    </xf>
    <xf numFmtId="165" fontId="11" fillId="8" borderId="8" xfId="0" applyNumberFormat="1" applyFont="1" applyFill="1" applyBorder="1" applyAlignment="1">
      <alignment horizontal="right"/>
    </xf>
    <xf numFmtId="165" fontId="4" fillId="7" borderId="8" xfId="0" applyNumberFormat="1" applyFont="1" applyFill="1" applyBorder="1" applyAlignment="1">
      <alignment horizontal="right"/>
    </xf>
    <xf numFmtId="0" fontId="5" fillId="7" borderId="9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165" fontId="11" fillId="8" borderId="6" xfId="0" applyNumberFormat="1" applyFont="1" applyFill="1" applyBorder="1" applyAlignment="1">
      <alignment horizontal="right"/>
    </xf>
    <xf numFmtId="165" fontId="4" fillId="7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>
      <alignment horizontal="right"/>
    </xf>
    <xf numFmtId="3" fontId="4" fillId="7" borderId="12" xfId="0" applyNumberFormat="1" applyFont="1" applyFill="1" applyBorder="1" applyAlignment="1">
      <alignment horizontal="right"/>
    </xf>
    <xf numFmtId="165" fontId="4" fillId="7" borderId="12" xfId="0" applyNumberFormat="1" applyFont="1" applyFill="1" applyBorder="1" applyAlignment="1">
      <alignment horizontal="right"/>
    </xf>
    <xf numFmtId="0" fontId="5" fillId="7" borderId="13" xfId="0" applyFont="1" applyFill="1" applyBorder="1" applyAlignment="1">
      <alignment horizontal="left"/>
    </xf>
    <xf numFmtId="1" fontId="4" fillId="7" borderId="14" xfId="0" quotePrefix="1" applyNumberFormat="1" applyFont="1" applyFill="1" applyBorder="1" applyAlignment="1">
      <alignment horizontal="center"/>
    </xf>
    <xf numFmtId="38" fontId="11" fillId="8" borderId="14" xfId="0" applyNumberFormat="1" applyFont="1" applyFill="1" applyBorder="1" applyAlignment="1">
      <alignment horizontal="right"/>
    </xf>
    <xf numFmtId="3" fontId="4" fillId="7" borderId="14" xfId="0" applyNumberFormat="1" applyFont="1" applyFill="1" applyBorder="1" applyAlignment="1">
      <alignment horizontal="right"/>
    </xf>
    <xf numFmtId="165" fontId="11" fillId="8" borderId="14" xfId="0" applyNumberFormat="1" applyFont="1" applyFill="1" applyBorder="1" applyAlignment="1">
      <alignment horizontal="right"/>
    </xf>
    <xf numFmtId="0" fontId="5" fillId="7" borderId="15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 indent="2"/>
    </xf>
    <xf numFmtId="1" fontId="12" fillId="7" borderId="6" xfId="0" quotePrefix="1" applyNumberFormat="1" applyFont="1" applyFill="1" applyBorder="1" applyAlignment="1">
      <alignment horizontal="center"/>
    </xf>
    <xf numFmtId="0" fontId="13" fillId="7" borderId="15" xfId="0" applyFont="1" applyFill="1" applyBorder="1" applyAlignment="1">
      <alignment horizontal="left" indent="4"/>
    </xf>
    <xf numFmtId="1" fontId="14" fillId="7" borderId="6" xfId="0" quotePrefix="1" applyNumberFormat="1" applyFont="1" applyFill="1" applyBorder="1" applyAlignment="1">
      <alignment horizontal="center"/>
    </xf>
    <xf numFmtId="3" fontId="4" fillId="7" borderId="18" xfId="0" applyNumberFormat="1" applyFont="1" applyFill="1" applyBorder="1" applyAlignment="1">
      <alignment horizontal="right"/>
    </xf>
    <xf numFmtId="165" fontId="4" fillId="7" borderId="18" xfId="0" applyNumberFormat="1" applyFont="1" applyFill="1" applyBorder="1" applyAlignment="1">
      <alignment horizontal="right"/>
    </xf>
    <xf numFmtId="165" fontId="4" fillId="7" borderId="14" xfId="0" applyNumberFormat="1" applyFont="1" applyFill="1" applyBorder="1" applyAlignment="1">
      <alignment horizontal="right"/>
    </xf>
    <xf numFmtId="3" fontId="4" fillId="7" borderId="21" xfId="0" applyNumberFormat="1" applyFont="1" applyFill="1" applyBorder="1" applyAlignment="1">
      <alignment horizontal="right"/>
    </xf>
    <xf numFmtId="165" fontId="4" fillId="7" borderId="21" xfId="0" applyNumberFormat="1" applyFont="1" applyFill="1" applyBorder="1" applyAlignment="1">
      <alignment horizontal="right"/>
    </xf>
    <xf numFmtId="0" fontId="5" fillId="7" borderId="22" xfId="0" applyFont="1" applyFill="1" applyBorder="1" applyAlignment="1">
      <alignment horizontal="left"/>
    </xf>
    <xf numFmtId="0" fontId="11" fillId="7" borderId="22" xfId="0" applyFont="1" applyFill="1" applyBorder="1" applyAlignment="1">
      <alignment horizontal="left" indent="2"/>
    </xf>
    <xf numFmtId="1" fontId="12" fillId="7" borderId="14" xfId="0" quotePrefix="1" applyNumberFormat="1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7" fontId="3" fillId="6" borderId="23" xfId="0" applyNumberFormat="1" applyFont="1" applyFill="1" applyBorder="1" applyAlignment="1">
      <alignment vertical="center" wrapText="1"/>
    </xf>
    <xf numFmtId="166" fontId="15" fillId="6" borderId="24" xfId="0" applyNumberFormat="1" applyFont="1" applyFill="1" applyBorder="1" applyAlignment="1">
      <alignment horizontal="center" vertical="center" wrapText="1"/>
    </xf>
    <xf numFmtId="38" fontId="5" fillId="7" borderId="8" xfId="0" applyNumberFormat="1" applyFont="1" applyFill="1" applyBorder="1" applyAlignment="1">
      <alignment horizontal="right"/>
    </xf>
    <xf numFmtId="165" fontId="5" fillId="7" borderId="8" xfId="0" applyNumberFormat="1" applyFont="1" applyFill="1" applyBorder="1" applyAlignment="1">
      <alignment horizontal="right"/>
    </xf>
    <xf numFmtId="37" fontId="3" fillId="6" borderId="25" xfId="0" applyNumberFormat="1" applyFont="1" applyFill="1" applyBorder="1" applyAlignment="1">
      <alignment vertical="center" wrapText="1"/>
    </xf>
    <xf numFmtId="166" fontId="15" fillId="6" borderId="4" xfId="0" applyNumberFormat="1" applyFont="1" applyFill="1" applyBorder="1" applyAlignment="1">
      <alignment horizontal="center" vertical="center" wrapText="1"/>
    </xf>
    <xf numFmtId="38" fontId="5" fillId="7" borderId="6" xfId="0" applyNumberFormat="1" applyFont="1" applyFill="1" applyBorder="1" applyAlignment="1">
      <alignment horizontal="right"/>
    </xf>
    <xf numFmtId="165" fontId="5" fillId="7" borderId="6" xfId="0" applyNumberFormat="1" applyFont="1" applyFill="1" applyBorder="1" applyAlignment="1">
      <alignment horizontal="right"/>
    </xf>
    <xf numFmtId="37" fontId="3" fillId="6" borderId="10" xfId="0" applyNumberFormat="1" applyFont="1" applyFill="1" applyBorder="1" applyAlignment="1">
      <alignment vertical="center" wrapText="1"/>
    </xf>
    <xf numFmtId="166" fontId="15" fillId="6" borderId="11" xfId="0" applyNumberFormat="1" applyFont="1" applyFill="1" applyBorder="1" applyAlignment="1">
      <alignment horizontal="center" vertical="center" wrapText="1"/>
    </xf>
    <xf numFmtId="38" fontId="5" fillId="7" borderId="12" xfId="0" applyNumberFormat="1" applyFont="1" applyFill="1" applyBorder="1" applyAlignment="1">
      <alignment horizontal="right"/>
    </xf>
    <xf numFmtId="165" fontId="5" fillId="7" borderId="12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/>
    </xf>
    <xf numFmtId="37" fontId="3" fillId="6" borderId="2" xfId="0" applyNumberFormat="1" applyFont="1" applyFill="1" applyBorder="1" applyAlignment="1">
      <alignment vertical="center" wrapText="1"/>
    </xf>
    <xf numFmtId="164" fontId="17" fillId="0" borderId="0" xfId="0" applyNumberFormat="1" applyFont="1"/>
    <xf numFmtId="0" fontId="1" fillId="3" borderId="0" xfId="0" applyFont="1" applyFill="1"/>
    <xf numFmtId="0" fontId="4" fillId="6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7" fontId="3" fillId="4" borderId="1" xfId="0" applyNumberFormat="1" applyFont="1" applyFill="1" applyBorder="1" applyAlignment="1">
      <alignment horizontal="center" vertical="center" wrapText="1"/>
    </xf>
    <xf numFmtId="37" fontId="3" fillId="4" borderId="0" xfId="0" applyNumberFormat="1" applyFont="1" applyFill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37" fontId="3" fillId="4" borderId="2" xfId="0" applyNumberFormat="1" applyFont="1" applyFill="1" applyBorder="1" applyAlignment="1">
      <alignment horizontal="center" vertical="center" wrapText="1"/>
    </xf>
    <xf numFmtId="37" fontId="3" fillId="4" borderId="3" xfId="0" applyNumberFormat="1" applyFont="1" applyFill="1" applyBorder="1" applyAlignment="1">
      <alignment horizontal="center" vertical="center" wrapText="1"/>
    </xf>
    <xf numFmtId="37" fontId="3" fillId="4" borderId="4" xfId="0" applyNumberFormat="1" applyFont="1" applyFill="1" applyBorder="1" applyAlignment="1">
      <alignment horizontal="center" vertical="center" wrapText="1"/>
    </xf>
    <xf numFmtId="0" fontId="0" fillId="5" borderId="0" xfId="0" applyFont="1" applyFill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860161</xdr:colOff>
      <xdr:row>1</xdr:row>
      <xdr:rowOff>80434</xdr:rowOff>
    </xdr:from>
    <xdr:to>
      <xdr:col>5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548C94D-7DD0-43B2-BA60-15BF3881C7D2}"/>
            </a:ext>
          </a:extLst>
        </xdr:cNvPr>
        <xdr:cNvSpPr/>
      </xdr:nvSpPr>
      <xdr:spPr bwMode="auto">
        <a:xfrm rot="10953975">
          <a:off x="810678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860161</xdr:colOff>
      <xdr:row>1</xdr:row>
      <xdr:rowOff>80434</xdr:rowOff>
    </xdr:from>
    <xdr:to>
      <xdr:col>6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85BD1F5-FE7B-4DB6-95ED-407754E96309}"/>
            </a:ext>
          </a:extLst>
        </xdr:cNvPr>
        <xdr:cNvSpPr/>
      </xdr:nvSpPr>
      <xdr:spPr bwMode="auto">
        <a:xfrm rot="10953975">
          <a:off x="918120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99CE0B3-8E72-496B-8007-2336F001612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6D2189A-45F4-4F75-BED3-52996E5A3D9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CB40D1C0-DEFF-4443-9A4F-D81A0093EB6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8255C21-2608-4841-AAF6-F0342A6DE2A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6FE2E39-50FE-4B47-800E-5D1F9AD62D3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14812DD-0943-49B5-8C56-928C786F118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4AB191A-12A6-4B8C-AFBD-B905B7B2881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A9DEAF8-1B0B-497B-88CE-3BC3E82C1FC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814106C-EFD6-4EDD-BF4E-4A18D570262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F087AB9-B850-463E-8275-7C9D72C6ECB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416719</xdr:colOff>
      <xdr:row>0</xdr:row>
      <xdr:rowOff>59533</xdr:rowOff>
    </xdr:from>
    <xdr:to>
      <xdr:col>3</xdr:col>
      <xdr:colOff>692415</xdr:colOff>
      <xdr:row>2</xdr:row>
      <xdr:rowOff>91283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F9D8D09-3485-4BAF-95D3-8C9864382375}"/>
            </a:ext>
          </a:extLst>
        </xdr:cNvPr>
        <xdr:cNvSpPr/>
      </xdr:nvSpPr>
      <xdr:spPr bwMode="auto">
        <a:xfrm rot="16200000">
          <a:off x="6520392" y="128060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357188</xdr:colOff>
      <xdr:row>0</xdr:row>
      <xdr:rowOff>71439</xdr:rowOff>
    </xdr:from>
    <xdr:to>
      <xdr:col>3</xdr:col>
      <xdr:colOff>632884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CE6EAE3-A5B4-42C7-B4DD-87A1BE11AD1A}"/>
            </a:ext>
          </a:extLst>
        </xdr:cNvPr>
        <xdr:cNvSpPr/>
      </xdr:nvSpPr>
      <xdr:spPr bwMode="auto">
        <a:xfrm rot="16200000">
          <a:off x="6460861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23232A4-0964-4E39-A8C0-513D57D1399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11BA835-0F68-49DD-878F-9BCDA96C74C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C7EA4AE-64B3-4B9A-94E5-27456309642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6AD5169-BBDF-4546-87B8-CFE6CB8A657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297656</xdr:colOff>
      <xdr:row>0</xdr:row>
      <xdr:rowOff>71439</xdr:rowOff>
    </xdr:from>
    <xdr:to>
      <xdr:col>3</xdr:col>
      <xdr:colOff>573352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1B8A2B5-ED83-4020-91C7-6AFC33AD7465}"/>
            </a:ext>
          </a:extLst>
        </xdr:cNvPr>
        <xdr:cNvSpPr/>
      </xdr:nvSpPr>
      <xdr:spPr bwMode="auto">
        <a:xfrm rot="16200000">
          <a:off x="6401329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FC98F53-F421-4A3B-9E63-FC8DD45323D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8DB44372-635A-4DCB-83B1-DED91F9E358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CFB3DBF-2836-4F3A-8740-47C4E9AC500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05B740E-E8D8-4DDA-BC8A-1FCF903B6AD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4EDA6EF-3BD0-4425-A6D3-A5A33067BE6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381C04D-BB2E-4FD9-B861-ECA10DC2262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B85B6F9-201C-41FA-8291-BFC895B03F9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9C60672-4DB6-40B6-80A0-3D161C5AB47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057C225-23A1-4C6F-A119-E92BF1AF202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69B3CB9-EE93-4CF8-917C-216D00D6489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rk\Desktop\Temmuz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DE32-7281-488F-868E-58F9E9B6783F}">
  <sheetPr>
    <tabColor theme="2" tint="-0.499984740745262"/>
  </sheetPr>
  <dimension ref="A1:O137"/>
  <sheetViews>
    <sheetView showGridLines="0" tabSelected="1" zoomScale="80" zoomScaleNormal="80" workbookViewId="0">
      <pane xSplit="2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C4" sqref="C4:H4"/>
    </sheetView>
  </sheetViews>
  <sheetFormatPr defaultColWidth="9.109375" defaultRowHeight="13.2" x14ac:dyDescent="0.25"/>
  <cols>
    <col min="1" max="1" width="58.6640625" style="5" customWidth="1"/>
    <col min="2" max="2" width="15.6640625" style="5" customWidth="1"/>
    <col min="3" max="8" width="15.6640625" style="3" customWidth="1"/>
    <col min="9" max="9" width="2.109375" style="3" customWidth="1"/>
    <col min="10" max="15" width="15.6640625" style="3" customWidth="1"/>
    <col min="16" max="16" width="10.5546875" style="3" bestFit="1" customWidth="1"/>
    <col min="17" max="16384" width="9.109375" style="3"/>
  </cols>
  <sheetData>
    <row r="1" spans="1:15" ht="15" customHeight="1" x14ac:dyDescent="0.3">
      <c r="A1" s="1" t="s">
        <v>0</v>
      </c>
      <c r="B1" s="2"/>
      <c r="E1" s="72" t="s">
        <v>1</v>
      </c>
      <c r="F1" s="73"/>
    </row>
    <row r="2" spans="1:15" ht="15" customHeight="1" x14ac:dyDescent="0.3">
      <c r="A2" s="1" t="s">
        <v>2</v>
      </c>
      <c r="B2" s="2"/>
    </row>
    <row r="3" spans="1:15" ht="15" customHeight="1" x14ac:dyDescent="0.3">
      <c r="A3" s="4" t="s">
        <v>354</v>
      </c>
      <c r="B3" s="2"/>
    </row>
    <row r="4" spans="1:15" ht="22.5" customHeight="1" x14ac:dyDescent="0.25">
      <c r="C4" s="74" t="s">
        <v>3</v>
      </c>
      <c r="D4" s="75"/>
      <c r="E4" s="75"/>
      <c r="F4" s="75"/>
      <c r="G4" s="75"/>
      <c r="H4" s="76"/>
      <c r="J4" s="74" t="str">
        <f>C4</f>
        <v>TÜM ŞİRKETLER</v>
      </c>
      <c r="K4" s="75"/>
      <c r="L4" s="75"/>
      <c r="M4" s="75"/>
      <c r="N4" s="75"/>
      <c r="O4" s="76"/>
    </row>
    <row r="5" spans="1:15" ht="22.5" customHeight="1" x14ac:dyDescent="0.25">
      <c r="C5" s="74" t="s">
        <v>4</v>
      </c>
      <c r="D5" s="75"/>
      <c r="E5" s="75"/>
      <c r="F5" s="75"/>
      <c r="G5" s="75"/>
      <c r="H5" s="76"/>
      <c r="J5" s="74" t="s">
        <v>5</v>
      </c>
      <c r="K5" s="75"/>
      <c r="L5" s="75"/>
      <c r="M5" s="75"/>
      <c r="N5" s="75"/>
      <c r="O5" s="76"/>
    </row>
    <row r="6" spans="1:15" ht="79.5" customHeight="1" thickBot="1" x14ac:dyDescent="0.3">
      <c r="A6" s="6" t="s">
        <v>6</v>
      </c>
      <c r="B6" s="6" t="s">
        <v>7</v>
      </c>
      <c r="C6" s="7" t="s">
        <v>8</v>
      </c>
      <c r="D6" s="8" t="s">
        <v>9</v>
      </c>
      <c r="E6" s="9" t="s">
        <v>10</v>
      </c>
      <c r="F6" s="10" t="s">
        <v>11</v>
      </c>
      <c r="G6" s="11" t="s">
        <v>12</v>
      </c>
      <c r="H6" s="12" t="s">
        <v>13</v>
      </c>
      <c r="J6" s="7" t="s">
        <v>8</v>
      </c>
      <c r="K6" s="8" t="s">
        <v>9</v>
      </c>
      <c r="L6" s="9" t="s">
        <v>10</v>
      </c>
      <c r="M6" s="10" t="s">
        <v>11</v>
      </c>
      <c r="N6" s="11" t="s">
        <v>12</v>
      </c>
      <c r="O6" s="12" t="s">
        <v>13</v>
      </c>
    </row>
    <row r="7" spans="1:15" ht="12.75" customHeight="1" x14ac:dyDescent="0.3">
      <c r="A7" s="13" t="s">
        <v>14</v>
      </c>
      <c r="B7" s="14">
        <v>704</v>
      </c>
      <c r="C7" s="15">
        <f t="shared" ref="C7:G11" ca="1" si="0">IFERROR(INDIRECT("'"&amp;C$6&amp;"'!"&amp;ADDRESS(MATCH(IF($C$4="Tüm Şirketler",9003,IF($C$4="Hayatdışı Sigorta Şirketleri",9000,9001)),INDIRECT("'"&amp;C$6&amp;"'!$B$1:$B$1095"),0),MATCH($B7,INDIRECT("'"&amp;C$6&amp;"'!5:5"),0))),0)</f>
        <v>205008.34999999509</v>
      </c>
      <c r="D7" s="15">
        <f t="shared" ca="1" si="0"/>
        <v>125508961.36999981</v>
      </c>
      <c r="E7" s="15">
        <f t="shared" ca="1" si="0"/>
        <v>16956031.84</v>
      </c>
      <c r="F7" s="15">
        <f t="shared" ca="1" si="0"/>
        <v>751186.69000000041</v>
      </c>
      <c r="G7" s="15">
        <f t="shared" ca="1" si="0"/>
        <v>0</v>
      </c>
      <c r="H7" s="16">
        <f ca="1">SUM(C7:G7)</f>
        <v>143421188.24999979</v>
      </c>
      <c r="J7" s="17">
        <f t="shared" ref="J7:O22" ca="1" si="1">IF($H7=0,0,C7/$H7)</f>
        <v>1.4294146666993285E-3</v>
      </c>
      <c r="K7" s="17">
        <f t="shared" ca="1" si="1"/>
        <v>0.8751075270079558</v>
      </c>
      <c r="L7" s="17">
        <f t="shared" ca="1" si="1"/>
        <v>0.11822543131105333</v>
      </c>
      <c r="M7" s="17">
        <f t="shared" ca="1" si="1"/>
        <v>5.2376270142916034E-3</v>
      </c>
      <c r="N7" s="17">
        <f t="shared" ca="1" si="1"/>
        <v>0</v>
      </c>
      <c r="O7" s="18">
        <f t="shared" ca="1" si="1"/>
        <v>1</v>
      </c>
    </row>
    <row r="8" spans="1:15" ht="12.75" customHeight="1" x14ac:dyDescent="0.3">
      <c r="A8" s="19" t="s">
        <v>15</v>
      </c>
      <c r="B8" s="20">
        <v>718</v>
      </c>
      <c r="C8" s="21">
        <f t="shared" ca="1" si="0"/>
        <v>2770605.7399999993</v>
      </c>
      <c r="D8" s="21">
        <f t="shared" ca="1" si="0"/>
        <v>123930557.13032469</v>
      </c>
      <c r="E8" s="21">
        <f t="shared" ca="1" si="0"/>
        <v>2201526.1800000002</v>
      </c>
      <c r="F8" s="21">
        <f t="shared" ca="1" si="0"/>
        <v>16573751.990003942</v>
      </c>
      <c r="G8" s="21">
        <f t="shared" ca="1" si="0"/>
        <v>0</v>
      </c>
      <c r="H8" s="22">
        <f ca="1">SUM(C8:G8)</f>
        <v>145476441.04032862</v>
      </c>
      <c r="J8" s="23">
        <f t="shared" ca="1" si="1"/>
        <v>1.9045047570499327E-2</v>
      </c>
      <c r="K8" s="23">
        <f t="shared" ca="1" si="1"/>
        <v>0.85189434278206577</v>
      </c>
      <c r="L8" s="23">
        <f t="shared" ca="1" si="1"/>
        <v>1.5133214452157916E-2</v>
      </c>
      <c r="M8" s="23">
        <f t="shared" ca="1" si="1"/>
        <v>0.11392739519527706</v>
      </c>
      <c r="N8" s="23">
        <f t="shared" ca="1" si="1"/>
        <v>0</v>
      </c>
      <c r="O8" s="24">
        <f t="shared" ca="1" si="1"/>
        <v>1</v>
      </c>
    </row>
    <row r="9" spans="1:15" ht="12.75" customHeight="1" x14ac:dyDescent="0.3">
      <c r="A9" s="19" t="s">
        <v>16</v>
      </c>
      <c r="B9" s="20">
        <v>729</v>
      </c>
      <c r="C9" s="21">
        <f t="shared" ca="1" si="0"/>
        <v>22099604.349999998</v>
      </c>
      <c r="D9" s="21">
        <f t="shared" ca="1" si="0"/>
        <v>30819307.949999996</v>
      </c>
      <c r="E9" s="21">
        <f t="shared" ca="1" si="0"/>
        <v>5608721.3100000005</v>
      </c>
      <c r="F9" s="21">
        <f t="shared" ca="1" si="0"/>
        <v>27008279.84</v>
      </c>
      <c r="G9" s="21">
        <f t="shared" ca="1" si="0"/>
        <v>0</v>
      </c>
      <c r="H9" s="22">
        <f t="shared" ref="H9:H73" ca="1" si="2">SUM(C9:G9)</f>
        <v>85535913.450000003</v>
      </c>
      <c r="J9" s="23">
        <f t="shared" ca="1" si="1"/>
        <v>0.25836638037329568</v>
      </c>
      <c r="K9" s="23">
        <f t="shared" ca="1" si="1"/>
        <v>0.36030839803932663</v>
      </c>
      <c r="L9" s="23">
        <f t="shared" ca="1" si="1"/>
        <v>6.5571536957731533E-2</v>
      </c>
      <c r="M9" s="23">
        <f t="shared" ca="1" si="1"/>
        <v>0.31575368462964604</v>
      </c>
      <c r="N9" s="23">
        <f t="shared" ca="1" si="1"/>
        <v>0</v>
      </c>
      <c r="O9" s="24">
        <f t="shared" ca="1" si="1"/>
        <v>1</v>
      </c>
    </row>
    <row r="10" spans="1:15" ht="12.75" customHeight="1" x14ac:dyDescent="0.3">
      <c r="A10" s="19" t="s">
        <v>17</v>
      </c>
      <c r="B10" s="20">
        <v>750</v>
      </c>
      <c r="C10" s="21">
        <f t="shared" ca="1" si="0"/>
        <v>153850473.6545608</v>
      </c>
      <c r="D10" s="21">
        <f t="shared" ca="1" si="0"/>
        <v>3659130734.5782418</v>
      </c>
      <c r="E10" s="21">
        <f t="shared" ca="1" si="0"/>
        <v>8679374843.3972092</v>
      </c>
      <c r="F10" s="21">
        <f t="shared" ca="1" si="0"/>
        <v>610364263.12852955</v>
      </c>
      <c r="G10" s="21">
        <f t="shared" ca="1" si="0"/>
        <v>136071059.17995894</v>
      </c>
      <c r="H10" s="22">
        <f t="shared" ca="1" si="2"/>
        <v>13238791373.938499</v>
      </c>
      <c r="J10" s="23">
        <f t="shared" ca="1" si="1"/>
        <v>1.1621187260147206E-2</v>
      </c>
      <c r="K10" s="23">
        <f t="shared" ca="1" si="1"/>
        <v>0.27639462177653923</v>
      </c>
      <c r="L10" s="23">
        <f t="shared" ca="1" si="1"/>
        <v>0.65560175383405273</v>
      </c>
      <c r="M10" s="23">
        <f t="shared" ca="1" si="1"/>
        <v>4.6104228542348281E-2</v>
      </c>
      <c r="N10" s="23">
        <f t="shared" ca="1" si="1"/>
        <v>1.0278208586912585E-2</v>
      </c>
      <c r="O10" s="24">
        <f t="shared" ca="1" si="1"/>
        <v>1</v>
      </c>
    </row>
    <row r="11" spans="1:15" ht="12.75" customHeight="1" x14ac:dyDescent="0.3">
      <c r="A11" s="19" t="s">
        <v>18</v>
      </c>
      <c r="B11" s="20">
        <v>751</v>
      </c>
      <c r="C11" s="21">
        <f t="shared" ca="1" si="0"/>
        <v>96</v>
      </c>
      <c r="D11" s="21">
        <f t="shared" ca="1" si="0"/>
        <v>63436405.91952382</v>
      </c>
      <c r="E11" s="21">
        <f t="shared" ca="1" si="0"/>
        <v>704408898.59001374</v>
      </c>
      <c r="F11" s="21">
        <f t="shared" ca="1" si="0"/>
        <v>49.74</v>
      </c>
      <c r="G11" s="21">
        <f t="shared" ca="1" si="0"/>
        <v>0</v>
      </c>
      <c r="H11" s="22">
        <f t="shared" ca="1" si="2"/>
        <v>767845450.24953759</v>
      </c>
      <c r="J11" s="23">
        <f t="shared" ca="1" si="1"/>
        <v>1.2502515964482373E-7</v>
      </c>
      <c r="K11" s="23">
        <f t="shared" ca="1" si="1"/>
        <v>8.2616112264399036E-2</v>
      </c>
      <c r="L11" s="23">
        <f t="shared" ca="1" si="1"/>
        <v>0.91738369793178043</v>
      </c>
      <c r="M11" s="23">
        <f t="shared" ca="1" si="1"/>
        <v>6.4778660840974304E-8</v>
      </c>
      <c r="N11" s="23">
        <f t="shared" ca="1" si="1"/>
        <v>0</v>
      </c>
      <c r="O11" s="25">
        <f t="shared" ca="1" si="1"/>
        <v>1</v>
      </c>
    </row>
    <row r="12" spans="1:15" ht="12.75" customHeight="1" thickBot="1" x14ac:dyDescent="0.35">
      <c r="A12" s="70" t="s">
        <v>19</v>
      </c>
      <c r="B12" s="71"/>
      <c r="C12" s="26">
        <f ca="1">SUM(C7:C11)</f>
        <v>178925788.0945608</v>
      </c>
      <c r="D12" s="26">
        <f ca="1">SUM(D7:D11)</f>
        <v>4002825966.9480901</v>
      </c>
      <c r="E12" s="26">
        <f ca="1">SUM(E7:E11)</f>
        <v>9408550021.3172226</v>
      </c>
      <c r="F12" s="26">
        <f ca="1">SUM(F7:F11)</f>
        <v>654697531.38853347</v>
      </c>
      <c r="G12" s="26">
        <f ca="1">SUM(G7:G11)</f>
        <v>136071059.17995894</v>
      </c>
      <c r="H12" s="26">
        <f t="shared" ca="1" si="2"/>
        <v>14381070366.928364</v>
      </c>
      <c r="J12" s="27">
        <f t="shared" ca="1" si="1"/>
        <v>1.2441757360844996E-2</v>
      </c>
      <c r="K12" s="27">
        <f t="shared" ca="1" si="1"/>
        <v>0.27833991940914543</v>
      </c>
      <c r="L12" s="27">
        <f t="shared" ca="1" si="1"/>
        <v>0.65423155448524406</v>
      </c>
      <c r="M12" s="27">
        <f t="shared" ca="1" si="1"/>
        <v>4.5524951528929172E-2</v>
      </c>
      <c r="N12" s="27">
        <f t="shared" ca="1" si="1"/>
        <v>9.4618172158365006E-3</v>
      </c>
      <c r="O12" s="27">
        <f t="shared" ca="1" si="1"/>
        <v>1</v>
      </c>
    </row>
    <row r="13" spans="1:15" ht="12.75" customHeight="1" x14ac:dyDescent="0.3">
      <c r="A13" s="28" t="s">
        <v>20</v>
      </c>
      <c r="B13" s="29">
        <v>784</v>
      </c>
      <c r="C13" s="30">
        <f ca="1">IFERROR(INDIRECT("'"&amp;C$6&amp;"'!"&amp;ADDRESS(MATCH(IF($C$4="Tüm Şirketler",9003,IF($C$4="Hayatdışı Sigorta Şirketleri",9000,9001)),INDIRECT("'"&amp;C$6&amp;"'!$B$1:$B$1095"),0),MATCH($B13,INDIRECT("'"&amp;C$6&amp;"'!5:5"),0))),0)</f>
        <v>6387139.2861904753</v>
      </c>
      <c r="D13" s="30">
        <f ca="1">IFERROR(INDIRECT("'"&amp;D$6&amp;"'!"&amp;ADDRESS(MATCH(IF($C$4="Tüm Şirketler",9003,IF($C$4="Hayatdışı Sigorta Şirketleri",9000,9001)),INDIRECT("'"&amp;D$6&amp;"'!$B$1:$B$1095"),0),MATCH($B13,INDIRECT("'"&amp;D$6&amp;"'!5:5"),0))),0)</f>
        <v>285402426.49000001</v>
      </c>
      <c r="E13" s="30">
        <f ca="1">IFERROR(INDIRECT("'"&amp;E$6&amp;"'!"&amp;ADDRESS(MATCH(IF($C$4="Tüm Şirketler",9003,IF($C$4="Hayatdışı Sigorta Şirketleri",9000,9001)),INDIRECT("'"&amp;E$6&amp;"'!$B$1:$B$1095"),0),MATCH($B13,INDIRECT("'"&amp;E$6&amp;"'!5:5"),0))),0)</f>
        <v>284887904.73000002</v>
      </c>
      <c r="F13" s="30">
        <f ca="1">IFERROR(INDIRECT("'"&amp;F$6&amp;"'!"&amp;ADDRESS(MATCH(IF($C$4="Tüm Şirketler",9003,IF($C$4="Hayatdışı Sigorta Şirketleri",9000,9001)),INDIRECT("'"&amp;F$6&amp;"'!$B$1:$B$1095"),0),MATCH($B13,INDIRECT("'"&amp;F$6&amp;"'!5:5"),0))),0)</f>
        <v>48212488.089811526</v>
      </c>
      <c r="G13" s="30">
        <f ca="1">IFERROR(INDIRECT("'"&amp;G$6&amp;"'!"&amp;ADDRESS(MATCH(IF($C$4="Tüm Şirketler",9003,IF($C$4="Hayatdışı Sigorta Şirketleri",9000,9001)),INDIRECT("'"&amp;G$6&amp;"'!$B$1:$B$1095"),0),MATCH($B13,INDIRECT("'"&amp;G$6&amp;"'!5:5"),0))),0)</f>
        <v>0</v>
      </c>
      <c r="H13" s="31">
        <f t="shared" ca="1" si="2"/>
        <v>624889958.5960021</v>
      </c>
      <c r="J13" s="32">
        <f t="shared" ca="1" si="1"/>
        <v>1.0221222470178671E-2</v>
      </c>
      <c r="K13" s="32">
        <f t="shared" ca="1" si="1"/>
        <v>0.45672429611645537</v>
      </c>
      <c r="L13" s="32">
        <f t="shared" ca="1" si="1"/>
        <v>0.45590091633106722</v>
      </c>
      <c r="M13" s="32">
        <f t="shared" ca="1" si="1"/>
        <v>7.7153565082298606E-2</v>
      </c>
      <c r="N13" s="32">
        <f t="shared" ca="1" si="1"/>
        <v>0</v>
      </c>
      <c r="O13" s="18">
        <f t="shared" ca="1" si="1"/>
        <v>1</v>
      </c>
    </row>
    <row r="14" spans="1:15" ht="12.75" customHeight="1" x14ac:dyDescent="0.3">
      <c r="A14" s="33" t="s">
        <v>21</v>
      </c>
      <c r="B14" s="20">
        <v>785</v>
      </c>
      <c r="C14" s="22">
        <f ca="1">+C15+C16+C17+C20</f>
        <v>23472661157.438488</v>
      </c>
      <c r="D14" s="22">
        <f ca="1">+D15+D16+D17+D20</f>
        <v>81228068946.888565</v>
      </c>
      <c r="E14" s="22">
        <f ca="1">+E15+E16+E17+E20</f>
        <v>11516033900.149891</v>
      </c>
      <c r="F14" s="22">
        <f ca="1">+F15+F16+F17+F20</f>
        <v>42842334501.639847</v>
      </c>
      <c r="G14" s="22">
        <f ca="1">+G15+G16+G17+G20</f>
        <v>225756753.88999999</v>
      </c>
      <c r="H14" s="22">
        <f t="shared" ca="1" si="2"/>
        <v>159284855260.00681</v>
      </c>
      <c r="J14" s="24">
        <f t="shared" ca="1" si="1"/>
        <v>0.14736279302337413</v>
      </c>
      <c r="K14" s="24">
        <f t="shared" ca="1" si="1"/>
        <v>0.50995475253624623</v>
      </c>
      <c r="L14" s="24">
        <f t="shared" ca="1" si="1"/>
        <v>7.229836057766964E-2</v>
      </c>
      <c r="M14" s="24">
        <f t="shared" ca="1" si="1"/>
        <v>0.26896677924405715</v>
      </c>
      <c r="N14" s="24">
        <f t="shared" ca="1" si="1"/>
        <v>1.4173146186527812E-3</v>
      </c>
      <c r="O14" s="24">
        <f t="shared" ca="1" si="1"/>
        <v>1</v>
      </c>
    </row>
    <row r="15" spans="1:15" ht="12.75" customHeight="1" x14ac:dyDescent="0.3">
      <c r="A15" s="34" t="s">
        <v>22</v>
      </c>
      <c r="B15" s="35">
        <v>904</v>
      </c>
      <c r="C15" s="21">
        <f t="shared" ref="C15:G16" ca="1" si="3">IFERROR(INDIRECT("'"&amp;C$6&amp;"'!"&amp;ADDRESS(MATCH(IF($C$4="Tüm Şirketler",9003,IF($C$4="Hayatdışı Sigorta Şirketleri",9000,9001)),INDIRECT("'"&amp;C$6&amp;"'!$B$1:$B$1095"),0),MATCH($B15,INDIRECT("'"&amp;C$6&amp;"'!5:5"),0))),0)</f>
        <v>367474.47000040056</v>
      </c>
      <c r="D15" s="21">
        <f t="shared" ca="1" si="3"/>
        <v>63002386.689995162</v>
      </c>
      <c r="E15" s="21">
        <f t="shared" ca="1" si="3"/>
        <v>77989083.079999924</v>
      </c>
      <c r="F15" s="21">
        <f t="shared" ca="1" si="3"/>
        <v>8033795.2000002749</v>
      </c>
      <c r="G15" s="21">
        <f t="shared" ca="1" si="3"/>
        <v>2797153.4</v>
      </c>
      <c r="H15" s="22">
        <f t="shared" ca="1" si="2"/>
        <v>152189892.83999577</v>
      </c>
      <c r="J15" s="23">
        <f t="shared" ca="1" si="1"/>
        <v>2.4145786763037106E-3</v>
      </c>
      <c r="K15" s="23">
        <f t="shared" ca="1" si="1"/>
        <v>0.41397221270293205</v>
      </c>
      <c r="L15" s="23">
        <f t="shared" ca="1" si="1"/>
        <v>0.51244587682306497</v>
      </c>
      <c r="M15" s="23">
        <f t="shared" ca="1" si="1"/>
        <v>5.2787968044938259E-2</v>
      </c>
      <c r="N15" s="23">
        <f t="shared" ca="1" si="1"/>
        <v>1.8379363752761006E-2</v>
      </c>
      <c r="O15" s="24">
        <f t="shared" ca="1" si="1"/>
        <v>1</v>
      </c>
    </row>
    <row r="16" spans="1:15" ht="12.75" customHeight="1" x14ac:dyDescent="0.3">
      <c r="A16" s="34" t="s">
        <v>23</v>
      </c>
      <c r="B16" s="35">
        <v>905</v>
      </c>
      <c r="C16" s="21">
        <f t="shared" ca="1" si="3"/>
        <v>164251.01000000004</v>
      </c>
      <c r="D16" s="21">
        <f t="shared" ca="1" si="3"/>
        <v>247082761.34999999</v>
      </c>
      <c r="E16" s="21">
        <f t="shared" ca="1" si="3"/>
        <v>937943.75999999978</v>
      </c>
      <c r="F16" s="21">
        <f t="shared" ca="1" si="3"/>
        <v>24008891.710000001</v>
      </c>
      <c r="G16" s="21">
        <f t="shared" ca="1" si="3"/>
        <v>0</v>
      </c>
      <c r="H16" s="22">
        <f t="shared" ca="1" si="2"/>
        <v>272193847.82999998</v>
      </c>
      <c r="J16" s="23">
        <f t="shared" ca="1" si="1"/>
        <v>6.0343395454912638E-4</v>
      </c>
      <c r="K16" s="23">
        <f t="shared" ca="1" si="1"/>
        <v>0.90774557661684097</v>
      </c>
      <c r="L16" s="23">
        <f t="shared" ca="1" si="1"/>
        <v>3.4458668609798895E-3</v>
      </c>
      <c r="M16" s="23">
        <f t="shared" ca="1" si="1"/>
        <v>8.8205122567630079E-2</v>
      </c>
      <c r="N16" s="23">
        <f t="shared" ca="1" si="1"/>
        <v>0</v>
      </c>
      <c r="O16" s="24">
        <f t="shared" ca="1" si="1"/>
        <v>1</v>
      </c>
    </row>
    <row r="17" spans="1:15" ht="12.75" customHeight="1" x14ac:dyDescent="0.3">
      <c r="A17" s="34" t="s">
        <v>24</v>
      </c>
      <c r="B17" s="35">
        <v>906</v>
      </c>
      <c r="C17" s="22">
        <f ca="1">+C18+C19</f>
        <v>7888721908.6550283</v>
      </c>
      <c r="D17" s="22">
        <f ca="1">+D18+D19</f>
        <v>36411106451.938744</v>
      </c>
      <c r="E17" s="22">
        <f ca="1">+E18+E19</f>
        <v>6515041725.3799114</v>
      </c>
      <c r="F17" s="22">
        <f ca="1">+F18+F19</f>
        <v>11355225530.1408</v>
      </c>
      <c r="G17" s="22">
        <f ca="1">+G18+G19</f>
        <v>221083518.88999999</v>
      </c>
      <c r="H17" s="22">
        <f t="shared" ca="1" si="2"/>
        <v>62391179135.004486</v>
      </c>
      <c r="J17" s="24">
        <f t="shared" ca="1" si="1"/>
        <v>0.1264396989770798</v>
      </c>
      <c r="K17" s="24">
        <f t="shared" ca="1" si="1"/>
        <v>0.58359381817662015</v>
      </c>
      <c r="L17" s="24">
        <f t="shared" ca="1" si="1"/>
        <v>0.10442248112160868</v>
      </c>
      <c r="M17" s="24">
        <f t="shared" ca="1" si="1"/>
        <v>0.18200049570420712</v>
      </c>
      <c r="N17" s="24">
        <f t="shared" ca="1" si="1"/>
        <v>3.5435060204842541E-3</v>
      </c>
      <c r="O17" s="24">
        <f t="shared" ca="1" si="1"/>
        <v>1</v>
      </c>
    </row>
    <row r="18" spans="1:15" ht="12.75" customHeight="1" x14ac:dyDescent="0.3">
      <c r="A18" s="36" t="s">
        <v>25</v>
      </c>
      <c r="B18" s="37">
        <v>90601</v>
      </c>
      <c r="C18" s="21">
        <f t="shared" ref="C18:G19" ca="1" si="4">IFERROR(INDIRECT("'"&amp;C$6&amp;"'!"&amp;ADDRESS(MATCH(IF($C$4="Tüm Şirketler",9003,IF($C$4="Hayatdışı Sigorta Şirketleri",9000,9001)),INDIRECT("'"&amp;C$6&amp;"'!$B$1:$B$1095"),0),MATCH($B18,INDIRECT("'"&amp;C$6&amp;"'!5:5"),0))),0)</f>
        <v>348808397.0154978</v>
      </c>
      <c r="D18" s="21">
        <f t="shared" ca="1" si="4"/>
        <v>4717707477.6268826</v>
      </c>
      <c r="E18" s="21">
        <f t="shared" ca="1" si="4"/>
        <v>2865973594.358439</v>
      </c>
      <c r="F18" s="21">
        <f t="shared" ca="1" si="4"/>
        <v>1018069980.3341097</v>
      </c>
      <c r="G18" s="21">
        <f t="shared" ca="1" si="4"/>
        <v>3938019.44</v>
      </c>
      <c r="H18" s="22">
        <f t="shared" ca="1" si="2"/>
        <v>8954497468.774931</v>
      </c>
      <c r="J18" s="23">
        <f t="shared" ca="1" si="1"/>
        <v>3.895343074603811E-2</v>
      </c>
      <c r="K18" s="23">
        <f t="shared" ca="1" si="1"/>
        <v>0.52685340456881213</v>
      </c>
      <c r="L18" s="23">
        <f t="shared" ca="1" si="1"/>
        <v>0.32005967999346974</v>
      </c>
      <c r="M18" s="23">
        <f t="shared" ca="1" si="1"/>
        <v>0.11369370351426235</v>
      </c>
      <c r="N18" s="23">
        <f t="shared" ca="1" si="1"/>
        <v>4.3978117741751534E-4</v>
      </c>
      <c r="O18" s="24">
        <f t="shared" ca="1" si="1"/>
        <v>1</v>
      </c>
    </row>
    <row r="19" spans="1:15" ht="12.75" customHeight="1" x14ac:dyDescent="0.3">
      <c r="A19" s="36" t="s">
        <v>26</v>
      </c>
      <c r="B19" s="37">
        <v>90602</v>
      </c>
      <c r="C19" s="21">
        <f t="shared" ca="1" si="4"/>
        <v>7539913511.6395302</v>
      </c>
      <c r="D19" s="21">
        <f t="shared" ca="1" si="4"/>
        <v>31693398974.311859</v>
      </c>
      <c r="E19" s="21">
        <f t="shared" ca="1" si="4"/>
        <v>3649068131.0214729</v>
      </c>
      <c r="F19" s="21">
        <f t="shared" ca="1" si="4"/>
        <v>10337155549.80669</v>
      </c>
      <c r="G19" s="21">
        <f t="shared" ca="1" si="4"/>
        <v>217145499.44999999</v>
      </c>
      <c r="H19" s="22">
        <f t="shared" ca="1" si="2"/>
        <v>53436681666.229538</v>
      </c>
      <c r="J19" s="23">
        <f t="shared" ca="1" si="1"/>
        <v>0.14109995749239312</v>
      </c>
      <c r="K19" s="23">
        <f t="shared" ca="1" si="1"/>
        <v>0.59310192897590019</v>
      </c>
      <c r="L19" s="23">
        <f t="shared" ca="1" si="1"/>
        <v>6.8287700830936521E-2</v>
      </c>
      <c r="M19" s="23">
        <f t="shared" ca="1" si="1"/>
        <v>0.19344680896118366</v>
      </c>
      <c r="N19" s="23">
        <f t="shared" ca="1" si="1"/>
        <v>4.0636037395868048E-3</v>
      </c>
      <c r="O19" s="24">
        <f t="shared" ca="1" si="1"/>
        <v>1</v>
      </c>
    </row>
    <row r="20" spans="1:15" ht="12.75" customHeight="1" x14ac:dyDescent="0.3">
      <c r="A20" s="34" t="s">
        <v>27</v>
      </c>
      <c r="B20" s="35">
        <v>907</v>
      </c>
      <c r="C20" s="22">
        <f ca="1">+C21+C22</f>
        <v>15583407523.303459</v>
      </c>
      <c r="D20" s="22">
        <f ca="1">+D21+D22</f>
        <v>44506877346.909828</v>
      </c>
      <c r="E20" s="22">
        <f ca="1">+E21+E22</f>
        <v>4922065147.9299784</v>
      </c>
      <c r="F20" s="22">
        <f ca="1">+F21+F22</f>
        <v>31455066284.589046</v>
      </c>
      <c r="G20" s="22">
        <f ca="1">+G21+G22</f>
        <v>1876081.6</v>
      </c>
      <c r="H20" s="22">
        <f t="shared" ca="1" si="2"/>
        <v>96469292384.332321</v>
      </c>
      <c r="J20" s="24">
        <f t="shared" ca="1" si="1"/>
        <v>0.161537491756645</v>
      </c>
      <c r="K20" s="24">
        <f t="shared" ca="1" si="1"/>
        <v>0.46135797461429534</v>
      </c>
      <c r="L20" s="24">
        <f t="shared" ca="1" si="1"/>
        <v>5.1022092380656622E-2</v>
      </c>
      <c r="M20" s="24">
        <f t="shared" ca="1" si="1"/>
        <v>0.32606299379985604</v>
      </c>
      <c r="N20" s="24">
        <f t="shared" ca="1" si="1"/>
        <v>1.9447448546898397E-5</v>
      </c>
      <c r="O20" s="24">
        <f t="shared" ca="1" si="1"/>
        <v>1</v>
      </c>
    </row>
    <row r="21" spans="1:15" ht="12.75" customHeight="1" x14ac:dyDescent="0.3">
      <c r="A21" s="36" t="s">
        <v>25</v>
      </c>
      <c r="B21" s="37">
        <v>90701</v>
      </c>
      <c r="C21" s="21">
        <f t="shared" ref="C21:G23" ca="1" si="5">IFERROR(INDIRECT("'"&amp;C$6&amp;"'!"&amp;ADDRESS(MATCH(IF($C$4="Tüm Şirketler",9003,IF($C$4="Hayatdışı Sigorta Şirketleri",9000,9001)),INDIRECT("'"&amp;C$6&amp;"'!$B$1:$B$1095"),0),MATCH($B21,INDIRECT("'"&amp;C$6&amp;"'!5:5"),0))),0)</f>
        <v>1208882693.0482106</v>
      </c>
      <c r="D21" s="21">
        <f t="shared" ca="1" si="5"/>
        <v>14653693004.86923</v>
      </c>
      <c r="E21" s="21">
        <f t="shared" ca="1" si="5"/>
        <v>941680399.57577837</v>
      </c>
      <c r="F21" s="21">
        <f t="shared" ca="1" si="5"/>
        <v>3435416463.0232587</v>
      </c>
      <c r="G21" s="21">
        <f t="shared" ca="1" si="5"/>
        <v>0</v>
      </c>
      <c r="H21" s="22">
        <f t="shared" ca="1" si="2"/>
        <v>20239672560.516479</v>
      </c>
      <c r="J21" s="23">
        <f t="shared" ca="1" si="1"/>
        <v>5.9728372059066656E-2</v>
      </c>
      <c r="K21" s="23">
        <f t="shared" ca="1" si="1"/>
        <v>0.72400840285606349</v>
      </c>
      <c r="L21" s="23">
        <f t="shared" ca="1" si="1"/>
        <v>4.6526464139188053E-2</v>
      </c>
      <c r="M21" s="23">
        <f t="shared" ca="1" si="1"/>
        <v>0.16973676094568169</v>
      </c>
      <c r="N21" s="23">
        <f t="shared" ca="1" si="1"/>
        <v>0</v>
      </c>
      <c r="O21" s="24">
        <f t="shared" ca="1" si="1"/>
        <v>1</v>
      </c>
    </row>
    <row r="22" spans="1:15" ht="12.75" customHeight="1" x14ac:dyDescent="0.3">
      <c r="A22" s="36" t="s">
        <v>26</v>
      </c>
      <c r="B22" s="37">
        <v>90702</v>
      </c>
      <c r="C22" s="21">
        <f t="shared" ca="1" si="5"/>
        <v>14374524830.255249</v>
      </c>
      <c r="D22" s="21">
        <f t="shared" ca="1" si="5"/>
        <v>29853184342.0406</v>
      </c>
      <c r="E22" s="21">
        <f t="shared" ca="1" si="5"/>
        <v>3980384748.3541999</v>
      </c>
      <c r="F22" s="21">
        <f t="shared" ca="1" si="5"/>
        <v>28019649821.565788</v>
      </c>
      <c r="G22" s="21">
        <f t="shared" ca="1" si="5"/>
        <v>1876081.6</v>
      </c>
      <c r="H22" s="22">
        <f t="shared" ca="1" si="2"/>
        <v>76229619823.815857</v>
      </c>
      <c r="J22" s="23">
        <f t="shared" ca="1" si="1"/>
        <v>0.1885687592759622</v>
      </c>
      <c r="K22" s="23">
        <f t="shared" ca="1" si="1"/>
        <v>0.39162184477684869</v>
      </c>
      <c r="L22" s="23">
        <f t="shared" ca="1" si="1"/>
        <v>5.2215723462268111E-2</v>
      </c>
      <c r="M22" s="23">
        <f t="shared" ca="1" si="1"/>
        <v>0.36756906155803515</v>
      </c>
      <c r="N22" s="23">
        <f t="shared" ca="1" si="1"/>
        <v>2.4610926885586668E-5</v>
      </c>
      <c r="O22" s="24">
        <f t="shared" ca="1" si="1"/>
        <v>1</v>
      </c>
    </row>
    <row r="23" spans="1:15" ht="12.75" customHeight="1" x14ac:dyDescent="0.3">
      <c r="A23" s="33" t="s">
        <v>28</v>
      </c>
      <c r="B23" s="20">
        <v>786</v>
      </c>
      <c r="C23" s="21">
        <f t="shared" ca="1" si="5"/>
        <v>119667636.8353399</v>
      </c>
      <c r="D23" s="21">
        <f t="shared" ca="1" si="5"/>
        <v>1242807993.9392743</v>
      </c>
      <c r="E23" s="21">
        <f t="shared" ca="1" si="5"/>
        <v>191115713.15476236</v>
      </c>
      <c r="F23" s="21">
        <f t="shared" ca="1" si="5"/>
        <v>175932642.84807995</v>
      </c>
      <c r="G23" s="21">
        <f t="shared" ca="1" si="5"/>
        <v>3476168.94655</v>
      </c>
      <c r="H23" s="22">
        <f t="shared" ca="1" si="2"/>
        <v>1733000155.7240064</v>
      </c>
      <c r="J23" s="23">
        <f t="shared" ref="J23:O65" ca="1" si="6">IF($H23=0,0,C23/$H23)</f>
        <v>6.9052294334818215E-2</v>
      </c>
      <c r="K23" s="23">
        <f t="shared" ca="1" si="6"/>
        <v>0.71714245947084676</v>
      </c>
      <c r="L23" s="23">
        <f t="shared" ca="1" si="6"/>
        <v>0.11028026311683667</v>
      </c>
      <c r="M23" s="23">
        <f t="shared" ca="1" si="6"/>
        <v>0.10151911542938059</v>
      </c>
      <c r="N23" s="23">
        <f t="shared" ca="1" si="6"/>
        <v>2.0058676481178612E-3</v>
      </c>
      <c r="O23" s="24">
        <f t="shared" ca="1" si="6"/>
        <v>1</v>
      </c>
    </row>
    <row r="24" spans="1:15" ht="12.75" customHeight="1" thickBot="1" x14ac:dyDescent="0.35">
      <c r="A24" s="77" t="s">
        <v>29</v>
      </c>
      <c r="B24" s="78"/>
      <c r="C24" s="38">
        <f ca="1">+C13+C14+C23</f>
        <v>23598715933.560017</v>
      </c>
      <c r="D24" s="38">
        <f ca="1">+D13+D14+D23</f>
        <v>82756279367.317841</v>
      </c>
      <c r="E24" s="38">
        <f ca="1">+E13+E14+E23</f>
        <v>11992037518.034653</v>
      </c>
      <c r="F24" s="38">
        <f ca="1">+F13+F14+F23</f>
        <v>43066479632.577744</v>
      </c>
      <c r="G24" s="38">
        <f ca="1">+G13+G14+G23</f>
        <v>229232922.83655</v>
      </c>
      <c r="H24" s="38">
        <f t="shared" ca="1" si="2"/>
        <v>161642745374.32678</v>
      </c>
      <c r="J24" s="39">
        <f t="shared" ca="1" si="6"/>
        <v>0.14599304088105478</v>
      </c>
      <c r="K24" s="39">
        <f t="shared" ca="1" si="6"/>
        <v>0.51197026613024699</v>
      </c>
      <c r="L24" s="39">
        <f t="shared" ca="1" si="6"/>
        <v>7.4188529093983768E-2</v>
      </c>
      <c r="M24" s="39">
        <f t="shared" ca="1" si="6"/>
        <v>0.26643001845115816</v>
      </c>
      <c r="N24" s="39">
        <f t="shared" ca="1" si="6"/>
        <v>1.4181454435564069E-3</v>
      </c>
      <c r="O24" s="40">
        <f t="shared" ca="1" si="6"/>
        <v>1</v>
      </c>
    </row>
    <row r="25" spans="1:15" ht="12.75" customHeight="1" x14ac:dyDescent="0.3">
      <c r="A25" s="13" t="s">
        <v>30</v>
      </c>
      <c r="B25" s="14">
        <v>717</v>
      </c>
      <c r="C25" s="15">
        <f t="shared" ref="C25:G26" ca="1" si="7">IFERROR(INDIRECT("'"&amp;C$6&amp;"'!"&amp;ADDRESS(MATCH(IF($C$4="Tüm Şirketler",9003,IF($C$4="Hayatdışı Sigorta Şirketleri",9000,9001)),INDIRECT("'"&amp;C$6&amp;"'!$B$1:$B$1095"),0),MATCH($B25,INDIRECT("'"&amp;C$6&amp;"'!5:5"),0))),0)</f>
        <v>1263186226.038862</v>
      </c>
      <c r="D25" s="15">
        <f t="shared" ca="1" si="7"/>
        <v>77588676601.829742</v>
      </c>
      <c r="E25" s="15">
        <f t="shared" ca="1" si="7"/>
        <v>8183506208.7322407</v>
      </c>
      <c r="F25" s="15">
        <f t="shared" ca="1" si="7"/>
        <v>9335675596.0796547</v>
      </c>
      <c r="G25" s="15">
        <f t="shared" ca="1" si="7"/>
        <v>256715876.25999099</v>
      </c>
      <c r="H25" s="16">
        <f t="shared" ca="1" si="2"/>
        <v>96627760508.940491</v>
      </c>
      <c r="J25" s="17">
        <f t="shared" ca="1" si="6"/>
        <v>1.3072705187263297E-2</v>
      </c>
      <c r="K25" s="17">
        <f t="shared" ca="1" si="6"/>
        <v>0.80296465729070521</v>
      </c>
      <c r="L25" s="17">
        <f t="shared" ca="1" si="6"/>
        <v>8.4691047020333879E-2</v>
      </c>
      <c r="M25" s="17">
        <f t="shared" ca="1" si="6"/>
        <v>9.6614839740758254E-2</v>
      </c>
      <c r="N25" s="17">
        <f t="shared" ca="1" si="6"/>
        <v>2.65675076093933E-3</v>
      </c>
      <c r="O25" s="18">
        <f t="shared" ca="1" si="6"/>
        <v>1</v>
      </c>
    </row>
    <row r="26" spans="1:15" ht="12.75" customHeight="1" x14ac:dyDescent="0.3">
      <c r="A26" s="19" t="s">
        <v>31</v>
      </c>
      <c r="B26" s="20">
        <v>737</v>
      </c>
      <c r="C26" s="21">
        <f t="shared" ca="1" si="7"/>
        <v>0</v>
      </c>
      <c r="D26" s="21">
        <f t="shared" ca="1" si="7"/>
        <v>0</v>
      </c>
      <c r="E26" s="21">
        <f t="shared" ca="1" si="7"/>
        <v>0</v>
      </c>
      <c r="F26" s="21">
        <f t="shared" ca="1" si="7"/>
        <v>0</v>
      </c>
      <c r="G26" s="21">
        <f t="shared" ca="1" si="7"/>
        <v>0</v>
      </c>
      <c r="H26" s="22">
        <f t="shared" ca="1" si="2"/>
        <v>0</v>
      </c>
      <c r="J26" s="23">
        <f t="shared" ca="1" si="6"/>
        <v>0</v>
      </c>
      <c r="K26" s="23">
        <f t="shared" ca="1" si="6"/>
        <v>0</v>
      </c>
      <c r="L26" s="23">
        <f t="shared" ca="1" si="6"/>
        <v>0</v>
      </c>
      <c r="M26" s="23">
        <f t="shared" ca="1" si="6"/>
        <v>0</v>
      </c>
      <c r="N26" s="23">
        <f t="shared" ca="1" si="6"/>
        <v>0</v>
      </c>
      <c r="O26" s="24">
        <f t="shared" ca="1" si="6"/>
        <v>0</v>
      </c>
    </row>
    <row r="27" spans="1:15" ht="12.75" customHeight="1" thickBot="1" x14ac:dyDescent="0.35">
      <c r="A27" s="70" t="s">
        <v>32</v>
      </c>
      <c r="B27" s="71"/>
      <c r="C27" s="26">
        <f ca="1">+C25+C26</f>
        <v>1263186226.038862</v>
      </c>
      <c r="D27" s="26">
        <f ca="1">+D25+D26</f>
        <v>77588676601.829742</v>
      </c>
      <c r="E27" s="26">
        <f ca="1">+E25+E26</f>
        <v>8183506208.7322407</v>
      </c>
      <c r="F27" s="26">
        <f ca="1">+F25+F26</f>
        <v>9335675596.0796547</v>
      </c>
      <c r="G27" s="26">
        <f ca="1">+G25+G26</f>
        <v>256715876.25999099</v>
      </c>
      <c r="H27" s="26">
        <f t="shared" ca="1" si="2"/>
        <v>96627760508.940491</v>
      </c>
      <c r="J27" s="27">
        <f t="shared" ca="1" si="6"/>
        <v>1.3072705187263297E-2</v>
      </c>
      <c r="K27" s="27">
        <f t="shared" ca="1" si="6"/>
        <v>0.80296465729070521</v>
      </c>
      <c r="L27" s="27">
        <f t="shared" ca="1" si="6"/>
        <v>8.4691047020333879E-2</v>
      </c>
      <c r="M27" s="27">
        <f t="shared" ca="1" si="6"/>
        <v>9.6614839740758254E-2</v>
      </c>
      <c r="N27" s="27">
        <f t="shared" ca="1" si="6"/>
        <v>2.65675076093933E-3</v>
      </c>
      <c r="O27" s="40">
        <f t="shared" ca="1" si="6"/>
        <v>1</v>
      </c>
    </row>
    <row r="28" spans="1:15" ht="12.75" customHeight="1" x14ac:dyDescent="0.3">
      <c r="A28" s="28" t="s">
        <v>33</v>
      </c>
      <c r="B28" s="29">
        <v>713</v>
      </c>
      <c r="C28" s="30">
        <f ca="1">IFERROR(INDIRECT("'"&amp;C$6&amp;"'!"&amp;ADDRESS(MATCH(IF($C$4="Tüm Şirketler",9003,IF($C$4="Hayatdışı Sigorta Şirketleri",9000,9001)),INDIRECT("'"&amp;C$6&amp;"'!$B$1:$B$1095"),0),MATCH($B28,INDIRECT("'"&amp;C$6&amp;"'!5:5"),0))),0)</f>
        <v>0</v>
      </c>
      <c r="D28" s="30">
        <f ca="1">IFERROR(INDIRECT("'"&amp;D$6&amp;"'!"&amp;ADDRESS(MATCH(IF($C$4="Tüm Şirketler",9003,IF($C$4="Hayatdışı Sigorta Şirketleri",9000,9001)),INDIRECT("'"&amp;D$6&amp;"'!$B$1:$B$1095"),0),MATCH($B28,INDIRECT("'"&amp;D$6&amp;"'!5:5"),0))),0)</f>
        <v>0</v>
      </c>
      <c r="E28" s="30">
        <f ca="1">IFERROR(INDIRECT("'"&amp;E$6&amp;"'!"&amp;ADDRESS(MATCH(IF($C$4="Tüm Şirketler",9003,IF($C$4="Hayatdışı Sigorta Şirketleri",9000,9001)),INDIRECT("'"&amp;E$6&amp;"'!$B$1:$B$1095"),0),MATCH($B28,INDIRECT("'"&amp;E$6&amp;"'!5:5"),0))),0)</f>
        <v>0</v>
      </c>
      <c r="F28" s="30">
        <f ca="1">IFERROR(INDIRECT("'"&amp;F$6&amp;"'!"&amp;ADDRESS(MATCH(IF($C$4="Tüm Şirketler",9003,IF($C$4="Hayatdışı Sigorta Şirketleri",9000,9001)),INDIRECT("'"&amp;F$6&amp;"'!$B$1:$B$1095"),0),MATCH($B28,INDIRECT("'"&amp;F$6&amp;"'!5:5"),0))),0)</f>
        <v>0</v>
      </c>
      <c r="G28" s="30">
        <f ca="1">IFERROR(INDIRECT("'"&amp;G$6&amp;"'!"&amp;ADDRESS(MATCH(IF($C$4="Tüm Şirketler",9003,IF($C$4="Hayatdışı Sigorta Şirketleri",9000,9001)),INDIRECT("'"&amp;G$6&amp;"'!$B$1:$B$1095"),0),MATCH($B28,INDIRECT("'"&amp;G$6&amp;"'!5:5"),0))),0)</f>
        <v>0</v>
      </c>
      <c r="H28" s="31">
        <f t="shared" ca="1" si="2"/>
        <v>0</v>
      </c>
      <c r="J28" s="32">
        <f t="shared" ca="1" si="6"/>
        <v>0</v>
      </c>
      <c r="K28" s="32">
        <f t="shared" ca="1" si="6"/>
        <v>0</v>
      </c>
      <c r="L28" s="32">
        <f t="shared" ca="1" si="6"/>
        <v>0</v>
      </c>
      <c r="M28" s="32">
        <f t="shared" ca="1" si="6"/>
        <v>0</v>
      </c>
      <c r="N28" s="32">
        <f t="shared" ca="1" si="6"/>
        <v>0</v>
      </c>
      <c r="O28" s="18">
        <f t="shared" ca="1" si="6"/>
        <v>0</v>
      </c>
    </row>
    <row r="29" spans="1:15" ht="12.75" customHeight="1" thickBot="1" x14ac:dyDescent="0.35">
      <c r="A29" s="79" t="s">
        <v>34</v>
      </c>
      <c r="B29" s="80"/>
      <c r="C29" s="41">
        <f ca="1">C28</f>
        <v>0</v>
      </c>
      <c r="D29" s="41">
        <f ca="1">D28</f>
        <v>0</v>
      </c>
      <c r="E29" s="41">
        <f ca="1">E28</f>
        <v>0</v>
      </c>
      <c r="F29" s="41">
        <f ca="1">F28</f>
        <v>0</v>
      </c>
      <c r="G29" s="41">
        <f ca="1">G28</f>
        <v>0</v>
      </c>
      <c r="H29" s="41">
        <f t="shared" ca="1" si="2"/>
        <v>0</v>
      </c>
      <c r="J29" s="42">
        <f t="shared" ca="1" si="6"/>
        <v>0</v>
      </c>
      <c r="K29" s="42">
        <f t="shared" ca="1" si="6"/>
        <v>0</v>
      </c>
      <c r="L29" s="42">
        <f t="shared" ca="1" si="6"/>
        <v>0</v>
      </c>
      <c r="M29" s="42">
        <f t="shared" ca="1" si="6"/>
        <v>0</v>
      </c>
      <c r="N29" s="42">
        <f t="shared" ca="1" si="6"/>
        <v>0</v>
      </c>
      <c r="O29" s="40">
        <f t="shared" ca="1" si="6"/>
        <v>0</v>
      </c>
    </row>
    <row r="30" spans="1:15" ht="12.75" customHeight="1" x14ac:dyDescent="0.3">
      <c r="A30" s="28" t="s">
        <v>35</v>
      </c>
      <c r="B30" s="29">
        <v>727</v>
      </c>
      <c r="C30" s="30">
        <f ca="1">IFERROR(INDIRECT("'"&amp;C$6&amp;"'!"&amp;ADDRESS(MATCH(IF($C$4="Tüm Şirketler",9003,IF($C$4="Hayatdışı Sigorta Şirketleri",9000,9001)),INDIRECT("'"&amp;C$6&amp;"'!$B$1:$B$1095"),0),MATCH($B30,INDIRECT("'"&amp;C$6&amp;"'!5:5"),0))),0)</f>
        <v>727943118.67000008</v>
      </c>
      <c r="D30" s="30">
        <f ca="1">IFERROR(INDIRECT("'"&amp;D$6&amp;"'!"&amp;ADDRESS(MATCH(IF($C$4="Tüm Şirketler",9003,IF($C$4="Hayatdışı Sigorta Şirketleri",9000,9001)),INDIRECT("'"&amp;D$6&amp;"'!$B$1:$B$1095"),0),MATCH($B30,INDIRECT("'"&amp;D$6&amp;"'!5:5"),0))),0)</f>
        <v>194830863.74787208</v>
      </c>
      <c r="E30" s="30">
        <f ca="1">IFERROR(INDIRECT("'"&amp;E$6&amp;"'!"&amp;ADDRESS(MATCH(IF($C$4="Tüm Şirketler",9003,IF($C$4="Hayatdışı Sigorta Şirketleri",9000,9001)),INDIRECT("'"&amp;E$6&amp;"'!$B$1:$B$1095"),0),MATCH($B30,INDIRECT("'"&amp;E$6&amp;"'!5:5"),0))),0)</f>
        <v>704840456.17999995</v>
      </c>
      <c r="F30" s="30">
        <f ca="1">IFERROR(INDIRECT("'"&amp;F$6&amp;"'!"&amp;ADDRESS(MATCH(IF($C$4="Tüm Şirketler",9003,IF($C$4="Hayatdışı Sigorta Şirketleri",9000,9001)),INDIRECT("'"&amp;F$6&amp;"'!$B$1:$B$1095"),0),MATCH($B30,INDIRECT("'"&amp;F$6&amp;"'!5:5"),0))),0)</f>
        <v>378059115.86000001</v>
      </c>
      <c r="G30" s="30">
        <f ca="1">IFERROR(INDIRECT("'"&amp;G$6&amp;"'!"&amp;ADDRESS(MATCH(IF($C$4="Tüm Şirketler",9003,IF($C$4="Hayatdışı Sigorta Şirketleri",9000,9001)),INDIRECT("'"&amp;G$6&amp;"'!$B$1:$B$1095"),0),MATCH($B30,INDIRECT("'"&amp;G$6&amp;"'!5:5"),0))),0)</f>
        <v>0</v>
      </c>
      <c r="H30" s="31">
        <f t="shared" ca="1" si="2"/>
        <v>2005673554.4578724</v>
      </c>
      <c r="J30" s="32">
        <f t="shared" ca="1" si="6"/>
        <v>0.36294197380827559</v>
      </c>
      <c r="K30" s="32">
        <f t="shared" ca="1" si="6"/>
        <v>9.713986770919672E-2</v>
      </c>
      <c r="L30" s="32">
        <f t="shared" ca="1" si="6"/>
        <v>0.35142331842258162</v>
      </c>
      <c r="M30" s="32">
        <f t="shared" ca="1" si="6"/>
        <v>0.18849484005994599</v>
      </c>
      <c r="N30" s="32">
        <f t="shared" ca="1" si="6"/>
        <v>0</v>
      </c>
      <c r="O30" s="18">
        <f t="shared" ca="1" si="6"/>
        <v>1</v>
      </c>
    </row>
    <row r="31" spans="1:15" ht="12.75" customHeight="1" thickBot="1" x14ac:dyDescent="0.35">
      <c r="A31" s="79" t="s">
        <v>36</v>
      </c>
      <c r="B31" s="80"/>
      <c r="C31" s="41">
        <f ca="1">C30</f>
        <v>727943118.67000008</v>
      </c>
      <c r="D31" s="41">
        <f ca="1">D30</f>
        <v>194830863.74787208</v>
      </c>
      <c r="E31" s="41">
        <f ca="1">E30</f>
        <v>704840456.17999995</v>
      </c>
      <c r="F31" s="41">
        <f ca="1">F30</f>
        <v>378059115.86000001</v>
      </c>
      <c r="G31" s="41">
        <f ca="1">G30</f>
        <v>0</v>
      </c>
      <c r="H31" s="41">
        <f t="shared" ca="1" si="2"/>
        <v>2005673554.4578724</v>
      </c>
      <c r="J31" s="42">
        <f t="shared" ca="1" si="6"/>
        <v>0.36294197380827559</v>
      </c>
      <c r="K31" s="42">
        <f t="shared" ca="1" si="6"/>
        <v>9.713986770919672E-2</v>
      </c>
      <c r="L31" s="42">
        <f t="shared" ca="1" si="6"/>
        <v>0.35142331842258162</v>
      </c>
      <c r="M31" s="42">
        <f t="shared" ca="1" si="6"/>
        <v>0.18849484005994599</v>
      </c>
      <c r="N31" s="42">
        <f t="shared" ca="1" si="6"/>
        <v>0</v>
      </c>
      <c r="O31" s="40">
        <f t="shared" ca="1" si="6"/>
        <v>1</v>
      </c>
    </row>
    <row r="32" spans="1:15" ht="12.75" customHeight="1" x14ac:dyDescent="0.3">
      <c r="A32" s="13" t="s">
        <v>37</v>
      </c>
      <c r="B32" s="14">
        <v>712</v>
      </c>
      <c r="C32" s="15">
        <f t="shared" ref="C32:G34" ca="1" si="8">IFERROR(INDIRECT("'"&amp;C$6&amp;"'!"&amp;ADDRESS(MATCH(IF($C$4="Tüm Şirketler",9003,IF($C$4="Hayatdışı Sigorta Şirketleri",9000,9001)),INDIRECT("'"&amp;C$6&amp;"'!$B$1:$B$1095"),0),MATCH($B32,INDIRECT("'"&amp;C$6&amp;"'!5:5"),0))),0)</f>
        <v>1211865581.0865419</v>
      </c>
      <c r="D32" s="15">
        <f t="shared" ca="1" si="8"/>
        <v>2368360822.2771792</v>
      </c>
      <c r="E32" s="15">
        <f t="shared" ca="1" si="8"/>
        <v>362246665.39255702</v>
      </c>
      <c r="F32" s="15">
        <f t="shared" ca="1" si="8"/>
        <v>1722927139.8599558</v>
      </c>
      <c r="G32" s="15">
        <f t="shared" ca="1" si="8"/>
        <v>13450217.589999998</v>
      </c>
      <c r="H32" s="16">
        <f t="shared" ca="1" si="2"/>
        <v>5678850426.206234</v>
      </c>
      <c r="J32" s="17">
        <f t="shared" ca="1" si="6"/>
        <v>0.21339980632244454</v>
      </c>
      <c r="K32" s="17">
        <f t="shared" ca="1" si="6"/>
        <v>0.41704934001217686</v>
      </c>
      <c r="L32" s="17">
        <f t="shared" ca="1" si="6"/>
        <v>6.3788731557516395E-2</v>
      </c>
      <c r="M32" s="17">
        <f t="shared" ca="1" si="6"/>
        <v>0.30339364669813296</v>
      </c>
      <c r="N32" s="17">
        <f t="shared" ca="1" si="6"/>
        <v>2.368475409729261E-3</v>
      </c>
      <c r="O32" s="18">
        <f t="shared" ca="1" si="6"/>
        <v>1</v>
      </c>
    </row>
    <row r="33" spans="1:15" ht="12.75" customHeight="1" x14ac:dyDescent="0.3">
      <c r="A33" s="43" t="s">
        <v>38</v>
      </c>
      <c r="B33" s="29">
        <v>738</v>
      </c>
      <c r="C33" s="30">
        <f t="shared" ca="1" si="8"/>
        <v>0</v>
      </c>
      <c r="D33" s="30">
        <f t="shared" ca="1" si="8"/>
        <v>0</v>
      </c>
      <c r="E33" s="30">
        <f t="shared" ca="1" si="8"/>
        <v>0</v>
      </c>
      <c r="F33" s="30">
        <f t="shared" ca="1" si="8"/>
        <v>0</v>
      </c>
      <c r="G33" s="30">
        <f t="shared" ca="1" si="8"/>
        <v>0</v>
      </c>
      <c r="H33" s="31">
        <f t="shared" ca="1" si="2"/>
        <v>0</v>
      </c>
      <c r="J33" s="32">
        <f t="shared" ca="1" si="6"/>
        <v>0</v>
      </c>
      <c r="K33" s="32">
        <f t="shared" ca="1" si="6"/>
        <v>0</v>
      </c>
      <c r="L33" s="32">
        <f t="shared" ca="1" si="6"/>
        <v>0</v>
      </c>
      <c r="M33" s="32">
        <f t="shared" ca="1" si="6"/>
        <v>0</v>
      </c>
      <c r="N33" s="32">
        <f t="shared" ca="1" si="6"/>
        <v>0</v>
      </c>
      <c r="O33" s="24">
        <f t="shared" ca="1" si="6"/>
        <v>0</v>
      </c>
    </row>
    <row r="34" spans="1:15" ht="12.75" customHeight="1" x14ac:dyDescent="0.3">
      <c r="A34" s="19" t="s">
        <v>39</v>
      </c>
      <c r="B34" s="20">
        <v>739</v>
      </c>
      <c r="C34" s="21">
        <f t="shared" ca="1" si="8"/>
        <v>0</v>
      </c>
      <c r="D34" s="21">
        <f t="shared" ca="1" si="8"/>
        <v>0</v>
      </c>
      <c r="E34" s="21">
        <f t="shared" ca="1" si="8"/>
        <v>0</v>
      </c>
      <c r="F34" s="21">
        <f t="shared" ca="1" si="8"/>
        <v>0</v>
      </c>
      <c r="G34" s="21">
        <f t="shared" ca="1" si="8"/>
        <v>0</v>
      </c>
      <c r="H34" s="22">
        <f t="shared" ca="1" si="2"/>
        <v>0</v>
      </c>
      <c r="J34" s="23">
        <f t="shared" ca="1" si="6"/>
        <v>0</v>
      </c>
      <c r="K34" s="23">
        <f t="shared" ca="1" si="6"/>
        <v>0</v>
      </c>
      <c r="L34" s="23">
        <f t="shared" ca="1" si="6"/>
        <v>0</v>
      </c>
      <c r="M34" s="23">
        <f t="shared" ca="1" si="6"/>
        <v>0</v>
      </c>
      <c r="N34" s="23">
        <f t="shared" ca="1" si="6"/>
        <v>0</v>
      </c>
      <c r="O34" s="24">
        <f t="shared" ca="1" si="6"/>
        <v>0</v>
      </c>
    </row>
    <row r="35" spans="1:15" ht="12.75" customHeight="1" thickBot="1" x14ac:dyDescent="0.35">
      <c r="A35" s="70" t="s">
        <v>40</v>
      </c>
      <c r="B35" s="71"/>
      <c r="C35" s="26">
        <f ca="1">SUM(C32:C34)</f>
        <v>1211865581.0865419</v>
      </c>
      <c r="D35" s="26">
        <f ca="1">SUM(D32:D34)</f>
        <v>2368360822.2771792</v>
      </c>
      <c r="E35" s="26">
        <f ca="1">SUM(E32:E34)</f>
        <v>362246665.39255702</v>
      </c>
      <c r="F35" s="26">
        <f ca="1">SUM(F32:F34)</f>
        <v>1722927139.8599558</v>
      </c>
      <c r="G35" s="26">
        <f ca="1">SUM(G32:G34)</f>
        <v>13450217.589999998</v>
      </c>
      <c r="H35" s="26">
        <f t="shared" ca="1" si="2"/>
        <v>5678850426.206234</v>
      </c>
      <c r="J35" s="27">
        <f t="shared" ca="1" si="6"/>
        <v>0.21339980632244454</v>
      </c>
      <c r="K35" s="27">
        <f t="shared" ca="1" si="6"/>
        <v>0.41704934001217686</v>
      </c>
      <c r="L35" s="27">
        <f t="shared" ca="1" si="6"/>
        <v>6.3788731557516395E-2</v>
      </c>
      <c r="M35" s="27">
        <f t="shared" ca="1" si="6"/>
        <v>0.30339364669813296</v>
      </c>
      <c r="N35" s="27">
        <f t="shared" ca="1" si="6"/>
        <v>2.368475409729261E-3</v>
      </c>
      <c r="O35" s="40">
        <f t="shared" ca="1" si="6"/>
        <v>1</v>
      </c>
    </row>
    <row r="36" spans="1:15" ht="12.75" customHeight="1" x14ac:dyDescent="0.3">
      <c r="A36" s="13" t="s">
        <v>41</v>
      </c>
      <c r="B36" s="14">
        <v>710</v>
      </c>
      <c r="C36" s="15">
        <f t="shared" ref="C36:G37" ca="1" si="9">IFERROR(INDIRECT("'"&amp;C$6&amp;"'!"&amp;ADDRESS(MATCH(IF($C$4="Tüm Şirketler",9003,IF($C$4="Hayatdışı Sigorta Şirketleri",9000,9001)),INDIRECT("'"&amp;C$6&amp;"'!$B$1:$B$1095"),0),MATCH($B36,INDIRECT("'"&amp;C$6&amp;"'!5:5"),0))),0)</f>
        <v>906141067.92232966</v>
      </c>
      <c r="D36" s="15">
        <f t="shared" ca="1" si="9"/>
        <v>4854125009.555192</v>
      </c>
      <c r="E36" s="15">
        <f t="shared" ca="1" si="9"/>
        <v>320320623.82050949</v>
      </c>
      <c r="F36" s="15">
        <f t="shared" ca="1" si="9"/>
        <v>2907376411.9168515</v>
      </c>
      <c r="G36" s="15">
        <f t="shared" ca="1" si="9"/>
        <v>154784379.57999998</v>
      </c>
      <c r="H36" s="16">
        <f t="shared" ca="1" si="2"/>
        <v>9142747492.7948837</v>
      </c>
      <c r="J36" s="17">
        <f t="shared" ca="1" si="6"/>
        <v>9.9110367932225121E-2</v>
      </c>
      <c r="K36" s="17">
        <f t="shared" ca="1" si="6"/>
        <v>0.53092629030612271</v>
      </c>
      <c r="L36" s="17">
        <f t="shared" ca="1" si="6"/>
        <v>3.5035488410124445E-2</v>
      </c>
      <c r="M36" s="17">
        <f t="shared" ca="1" si="6"/>
        <v>0.31799810879695245</v>
      </c>
      <c r="N36" s="17">
        <f t="shared" ca="1" si="6"/>
        <v>1.6929744554575171E-2</v>
      </c>
      <c r="O36" s="18">
        <f t="shared" ca="1" si="6"/>
        <v>1</v>
      </c>
    </row>
    <row r="37" spans="1:15" ht="12.75" customHeight="1" x14ac:dyDescent="0.3">
      <c r="A37" s="19" t="s">
        <v>42</v>
      </c>
      <c r="B37" s="20">
        <v>711</v>
      </c>
      <c r="C37" s="21">
        <f t="shared" ca="1" si="9"/>
        <v>9889585.0700000003</v>
      </c>
      <c r="D37" s="21">
        <f t="shared" ca="1" si="9"/>
        <v>636903.49</v>
      </c>
      <c r="E37" s="21">
        <f t="shared" ca="1" si="9"/>
        <v>1371284.48</v>
      </c>
      <c r="F37" s="21">
        <f t="shared" ca="1" si="9"/>
        <v>11644392.32</v>
      </c>
      <c r="G37" s="21">
        <f t="shared" ca="1" si="9"/>
        <v>0</v>
      </c>
      <c r="H37" s="22">
        <f t="shared" ca="1" si="2"/>
        <v>23542165.359999999</v>
      </c>
      <c r="J37" s="23">
        <f t="shared" ca="1" si="6"/>
        <v>0.42007967061531171</v>
      </c>
      <c r="K37" s="23">
        <f t="shared" ca="1" si="6"/>
        <v>2.7053734448834913E-2</v>
      </c>
      <c r="L37" s="23">
        <f t="shared" ca="1" si="6"/>
        <v>5.8248018354756813E-2</v>
      </c>
      <c r="M37" s="23">
        <f t="shared" ca="1" si="6"/>
        <v>0.49461857658109665</v>
      </c>
      <c r="N37" s="23">
        <f t="shared" ca="1" si="6"/>
        <v>0</v>
      </c>
      <c r="O37" s="24">
        <f t="shared" ca="1" si="6"/>
        <v>1</v>
      </c>
    </row>
    <row r="38" spans="1:15" ht="12.75" customHeight="1" thickBot="1" x14ac:dyDescent="0.35">
      <c r="A38" s="70" t="s">
        <v>43</v>
      </c>
      <c r="B38" s="71"/>
      <c r="C38" s="26">
        <f ca="1">SUM(C36:C37)</f>
        <v>916030652.99232972</v>
      </c>
      <c r="D38" s="26">
        <f ca="1">SUM(D36:D37)</f>
        <v>4854761913.0451918</v>
      </c>
      <c r="E38" s="26">
        <f ca="1">SUM(E36:E37)</f>
        <v>321691908.30050951</v>
      </c>
      <c r="F38" s="26">
        <f ca="1">SUM(F36:F37)</f>
        <v>2919020804.2368517</v>
      </c>
      <c r="G38" s="26">
        <f ca="1">SUM(G36:G37)</f>
        <v>154784379.57999998</v>
      </c>
      <c r="H38" s="26">
        <f t="shared" ca="1" si="2"/>
        <v>9166289658.1548824</v>
      </c>
      <c r="J38" s="27">
        <f t="shared" ca="1" si="6"/>
        <v>9.9934726825632633E-2</v>
      </c>
      <c r="K38" s="27">
        <f t="shared" ca="1" si="6"/>
        <v>0.529632173332653</v>
      </c>
      <c r="L38" s="27">
        <f t="shared" ca="1" si="6"/>
        <v>3.509510612228068E-2</v>
      </c>
      <c r="M38" s="27">
        <f t="shared" ca="1" si="6"/>
        <v>0.31845173053634795</v>
      </c>
      <c r="N38" s="27">
        <f t="shared" ca="1" si="6"/>
        <v>1.6886263183085698E-2</v>
      </c>
      <c r="O38" s="40">
        <f t="shared" ca="1" si="6"/>
        <v>1</v>
      </c>
    </row>
    <row r="39" spans="1:15" ht="12.75" customHeight="1" x14ac:dyDescent="0.3">
      <c r="A39" s="13" t="s">
        <v>44</v>
      </c>
      <c r="B39" s="14">
        <v>701</v>
      </c>
      <c r="C39" s="16">
        <f ca="1">SUM(C40:C42)</f>
        <v>9545113079.4396744</v>
      </c>
      <c r="D39" s="16">
        <f ca="1">SUM(D40:D42)</f>
        <v>26018823666.796291</v>
      </c>
      <c r="E39" s="16">
        <f ca="1">SUM(E40:E42)</f>
        <v>16282996552.098709</v>
      </c>
      <c r="F39" s="16">
        <f ca="1">SUM(F40:F42)</f>
        <v>17714901489.282242</v>
      </c>
      <c r="G39" s="16">
        <f ca="1">SUM(G40:G42)</f>
        <v>1257277745.5516999</v>
      </c>
      <c r="H39" s="16">
        <f t="shared" ca="1" si="2"/>
        <v>70819112533.16861</v>
      </c>
      <c r="J39" s="18">
        <f t="shared" ca="1" si="6"/>
        <v>0.13478159691663966</v>
      </c>
      <c r="K39" s="18">
        <f t="shared" ca="1" si="6"/>
        <v>0.36739832985919163</v>
      </c>
      <c r="L39" s="18">
        <f t="shared" ca="1" si="6"/>
        <v>0.22992375885072633</v>
      </c>
      <c r="M39" s="18">
        <f t="shared" ca="1" si="6"/>
        <v>0.25014294666549725</v>
      </c>
      <c r="N39" s="18">
        <f t="shared" ca="1" si="6"/>
        <v>1.7753367707945299E-2</v>
      </c>
      <c r="O39" s="18">
        <f t="shared" ca="1" si="6"/>
        <v>1</v>
      </c>
    </row>
    <row r="40" spans="1:15" ht="12.75" customHeight="1" x14ac:dyDescent="0.3">
      <c r="A40" s="44" t="s">
        <v>45</v>
      </c>
      <c r="B40" s="45">
        <v>900</v>
      </c>
      <c r="C40" s="30">
        <f t="shared" ref="C40:G49" ca="1" si="10">IFERROR(INDIRECT("'"&amp;C$6&amp;"'!"&amp;ADDRESS(MATCH(IF($C$4="Tüm Şirketler",9003,IF($C$4="Hayatdışı Sigorta Şirketleri",9000,9001)),INDIRECT("'"&amp;C$6&amp;"'!$B$1:$B$1095"),0),MATCH($B40,INDIRECT("'"&amp;C$6&amp;"'!5:5"),0))),0)</f>
        <v>614870809.19899905</v>
      </c>
      <c r="D40" s="30">
        <f t="shared" ca="1" si="10"/>
        <v>6163116705.2488222</v>
      </c>
      <c r="E40" s="30">
        <f t="shared" ca="1" si="10"/>
        <v>7839919286.8684702</v>
      </c>
      <c r="F40" s="30">
        <f t="shared" ca="1" si="10"/>
        <v>616150786.04369831</v>
      </c>
      <c r="G40" s="30">
        <f t="shared" ca="1" si="10"/>
        <v>14539647.958787922</v>
      </c>
      <c r="H40" s="31">
        <f t="shared" ca="1" si="2"/>
        <v>15248597235.318777</v>
      </c>
      <c r="J40" s="32">
        <f t="shared" ca="1" si="6"/>
        <v>4.0323106428100559E-2</v>
      </c>
      <c r="K40" s="32">
        <f t="shared" ca="1" si="6"/>
        <v>0.40417597829745422</v>
      </c>
      <c r="L40" s="32">
        <f t="shared" ca="1" si="6"/>
        <v>0.51414036097101845</v>
      </c>
      <c r="M40" s="32">
        <f t="shared" ca="1" si="6"/>
        <v>4.0407047057192308E-2</v>
      </c>
      <c r="N40" s="32">
        <f t="shared" ca="1" si="6"/>
        <v>9.5350724623450688E-4</v>
      </c>
      <c r="O40" s="24">
        <f t="shared" ca="1" si="6"/>
        <v>1</v>
      </c>
    </row>
    <row r="41" spans="1:15" ht="12.75" customHeight="1" x14ac:dyDescent="0.3">
      <c r="A41" s="44" t="s">
        <v>46</v>
      </c>
      <c r="B41" s="45">
        <v>901</v>
      </c>
      <c r="C41" s="30">
        <f t="shared" ca="1" si="10"/>
        <v>3948097476.6978354</v>
      </c>
      <c r="D41" s="30">
        <f t="shared" ca="1" si="10"/>
        <v>10921414534.023794</v>
      </c>
      <c r="E41" s="30">
        <f t="shared" ca="1" si="10"/>
        <v>5618775885.1680212</v>
      </c>
      <c r="F41" s="30">
        <f t="shared" ca="1" si="10"/>
        <v>6766284970.4286699</v>
      </c>
      <c r="G41" s="30">
        <f t="shared" ca="1" si="10"/>
        <v>121845298.4915586</v>
      </c>
      <c r="H41" s="31">
        <f t="shared" ca="1" si="2"/>
        <v>27376418164.809879</v>
      </c>
      <c r="J41" s="32">
        <f t="shared" ca="1" si="6"/>
        <v>0.14421526778739771</v>
      </c>
      <c r="K41" s="32">
        <f t="shared" ca="1" si="6"/>
        <v>0.39893511518838387</v>
      </c>
      <c r="L41" s="32">
        <f t="shared" ca="1" si="6"/>
        <v>0.20524145457386725</v>
      </c>
      <c r="M41" s="32">
        <f t="shared" ca="1" si="6"/>
        <v>0.24715742321346368</v>
      </c>
      <c r="N41" s="32">
        <f t="shared" ca="1" si="6"/>
        <v>4.4507392368874849E-3</v>
      </c>
      <c r="O41" s="24">
        <f t="shared" ca="1" si="6"/>
        <v>1</v>
      </c>
    </row>
    <row r="42" spans="1:15" ht="12.75" customHeight="1" x14ac:dyDescent="0.3">
      <c r="A42" s="44" t="s">
        <v>47</v>
      </c>
      <c r="B42" s="45">
        <v>902</v>
      </c>
      <c r="C42" s="30">
        <f t="shared" ca="1" si="10"/>
        <v>4982144793.5428391</v>
      </c>
      <c r="D42" s="30">
        <f t="shared" ca="1" si="10"/>
        <v>8934292427.523674</v>
      </c>
      <c r="E42" s="30">
        <f t="shared" ca="1" si="10"/>
        <v>2824301380.0622168</v>
      </c>
      <c r="F42" s="30">
        <f t="shared" ca="1" si="10"/>
        <v>10332465732.809872</v>
      </c>
      <c r="G42" s="30">
        <f t="shared" ca="1" si="10"/>
        <v>1120892799.1013534</v>
      </c>
      <c r="H42" s="31">
        <f t="shared" ca="1" si="2"/>
        <v>28194097133.039955</v>
      </c>
      <c r="J42" s="32">
        <f t="shared" ca="1" si="6"/>
        <v>0.17670879014261423</v>
      </c>
      <c r="K42" s="32">
        <f t="shared" ca="1" si="6"/>
        <v>0.31688521130381581</v>
      </c>
      <c r="L42" s="32">
        <f t="shared" ca="1" si="6"/>
        <v>0.1001734996774374</v>
      </c>
      <c r="M42" s="32">
        <f t="shared" ca="1" si="6"/>
        <v>0.36647620542888443</v>
      </c>
      <c r="N42" s="32">
        <f t="shared" ca="1" si="6"/>
        <v>3.9756293447248119E-2</v>
      </c>
      <c r="O42" s="24">
        <f t="shared" ca="1" si="6"/>
        <v>1</v>
      </c>
    </row>
    <row r="43" spans="1:15" ht="12.75" customHeight="1" x14ac:dyDescent="0.3">
      <c r="A43" s="43" t="s">
        <v>48</v>
      </c>
      <c r="B43" s="29">
        <v>703</v>
      </c>
      <c r="C43" s="30">
        <f t="shared" ca="1" si="10"/>
        <v>44546412.899750665</v>
      </c>
      <c r="D43" s="30">
        <f t="shared" ca="1" si="10"/>
        <v>9091184668.9816799</v>
      </c>
      <c r="E43" s="30">
        <f t="shared" ca="1" si="10"/>
        <v>3746148731.2302122</v>
      </c>
      <c r="F43" s="30">
        <f t="shared" ca="1" si="10"/>
        <v>693253684.80855608</v>
      </c>
      <c r="G43" s="30">
        <f t="shared" ca="1" si="10"/>
        <v>25773533.590000004</v>
      </c>
      <c r="H43" s="31">
        <f t="shared" ca="1" si="2"/>
        <v>13600907031.510197</v>
      </c>
      <c r="J43" s="32">
        <f t="shared" ca="1" si="6"/>
        <v>3.2752530986754629E-3</v>
      </c>
      <c r="K43" s="32">
        <f t="shared" ca="1" si="6"/>
        <v>0.66842488136412381</v>
      </c>
      <c r="L43" s="32">
        <f t="shared" ca="1" si="6"/>
        <v>0.27543374295193995</v>
      </c>
      <c r="M43" s="32">
        <f t="shared" ca="1" si="6"/>
        <v>5.0971136204552063E-2</v>
      </c>
      <c r="N43" s="32">
        <f t="shared" ca="1" si="6"/>
        <v>1.8949863807089197E-3</v>
      </c>
      <c r="O43" s="24">
        <f t="shared" ca="1" si="6"/>
        <v>1</v>
      </c>
    </row>
    <row r="44" spans="1:15" ht="12.75" customHeight="1" x14ac:dyDescent="0.3">
      <c r="A44" s="43" t="s">
        <v>49</v>
      </c>
      <c r="B44" s="29">
        <v>740</v>
      </c>
      <c r="C44" s="30">
        <f t="shared" ca="1" si="10"/>
        <v>1051953474.1038421</v>
      </c>
      <c r="D44" s="30">
        <f t="shared" ca="1" si="10"/>
        <v>10313636687.604931</v>
      </c>
      <c r="E44" s="30">
        <f t="shared" ca="1" si="10"/>
        <v>7158295041.1626978</v>
      </c>
      <c r="F44" s="30">
        <f t="shared" ca="1" si="10"/>
        <v>6608347632.7293396</v>
      </c>
      <c r="G44" s="30">
        <f t="shared" ca="1" si="10"/>
        <v>506224655.19620001</v>
      </c>
      <c r="H44" s="31">
        <f t="shared" ca="1" si="2"/>
        <v>25638457490.797012</v>
      </c>
      <c r="J44" s="32">
        <f t="shared" ca="1" si="6"/>
        <v>4.1030294996547409E-2</v>
      </c>
      <c r="K44" s="32">
        <f t="shared" ca="1" si="6"/>
        <v>0.40227212153098663</v>
      </c>
      <c r="L44" s="32">
        <f t="shared" ca="1" si="6"/>
        <v>0.27920147082686958</v>
      </c>
      <c r="M44" s="32">
        <f t="shared" ca="1" si="6"/>
        <v>0.257751373502147</v>
      </c>
      <c r="N44" s="32">
        <f t="shared" ca="1" si="6"/>
        <v>1.9744739143449274E-2</v>
      </c>
      <c r="O44" s="24">
        <f t="shared" ca="1" si="6"/>
        <v>1</v>
      </c>
    </row>
    <row r="45" spans="1:15" ht="12.75" customHeight="1" x14ac:dyDescent="0.3">
      <c r="A45" s="43" t="s">
        <v>50</v>
      </c>
      <c r="B45" s="29">
        <v>741</v>
      </c>
      <c r="C45" s="30">
        <f t="shared" ca="1" si="10"/>
        <v>448418340.97195512</v>
      </c>
      <c r="D45" s="30">
        <f t="shared" ca="1" si="10"/>
        <v>327828653.59644622</v>
      </c>
      <c r="E45" s="30">
        <f t="shared" ca="1" si="10"/>
        <v>834910161.45729673</v>
      </c>
      <c r="F45" s="30">
        <f t="shared" ca="1" si="10"/>
        <v>449594514.95431554</v>
      </c>
      <c r="G45" s="30">
        <f t="shared" ca="1" si="10"/>
        <v>10216861.589199999</v>
      </c>
      <c r="H45" s="31">
        <f t="shared" ca="1" si="2"/>
        <v>2070968532.5692139</v>
      </c>
      <c r="J45" s="32">
        <f t="shared" ca="1" si="6"/>
        <v>0.21652590752581535</v>
      </c>
      <c r="K45" s="32">
        <f t="shared" ca="1" si="6"/>
        <v>0.15829726451214915</v>
      </c>
      <c r="L45" s="32">
        <f t="shared" ca="1" si="6"/>
        <v>0.40314961252526571</v>
      </c>
      <c r="M45" s="32">
        <f t="shared" ca="1" si="6"/>
        <v>0.21709384178645874</v>
      </c>
      <c r="N45" s="32">
        <f t="shared" ca="1" si="6"/>
        <v>4.9333736503109045E-3</v>
      </c>
      <c r="O45" s="24">
        <f t="shared" ca="1" si="6"/>
        <v>1</v>
      </c>
    </row>
    <row r="46" spans="1:15" ht="12.75" customHeight="1" x14ac:dyDescent="0.3">
      <c r="A46" s="43" t="s">
        <v>51</v>
      </c>
      <c r="B46" s="29">
        <v>742</v>
      </c>
      <c r="C46" s="30">
        <f t="shared" ca="1" si="10"/>
        <v>36942522.304591</v>
      </c>
      <c r="D46" s="30">
        <f t="shared" ca="1" si="10"/>
        <v>143017889.41300526</v>
      </c>
      <c r="E46" s="30">
        <f t="shared" ca="1" si="10"/>
        <v>53509452.977366738</v>
      </c>
      <c r="F46" s="30">
        <f t="shared" ca="1" si="10"/>
        <v>317213272.62871921</v>
      </c>
      <c r="G46" s="30">
        <f t="shared" ca="1" si="10"/>
        <v>7656232.4999999991</v>
      </c>
      <c r="H46" s="31">
        <f t="shared" ca="1" si="2"/>
        <v>558339369.82368219</v>
      </c>
      <c r="J46" s="32">
        <f t="shared" ca="1" si="6"/>
        <v>6.6164996239217497E-2</v>
      </c>
      <c r="K46" s="32">
        <f t="shared" ca="1" si="6"/>
        <v>0.25614867434150101</v>
      </c>
      <c r="L46" s="32">
        <f t="shared" ca="1" si="6"/>
        <v>9.5836790076731418E-2</v>
      </c>
      <c r="M46" s="32">
        <f t="shared" ca="1" si="6"/>
        <v>0.56813703237314594</v>
      </c>
      <c r="N46" s="32">
        <f t="shared" ca="1" si="6"/>
        <v>1.3712506969404214E-2</v>
      </c>
      <c r="O46" s="24">
        <f t="shared" ca="1" si="6"/>
        <v>1</v>
      </c>
    </row>
    <row r="47" spans="1:15" ht="12.75" customHeight="1" x14ac:dyDescent="0.3">
      <c r="A47" s="43" t="s">
        <v>52</v>
      </c>
      <c r="B47" s="29">
        <v>743</v>
      </c>
      <c r="C47" s="30">
        <f t="shared" ca="1" si="10"/>
        <v>0</v>
      </c>
      <c r="D47" s="30">
        <f t="shared" ca="1" si="10"/>
        <v>0</v>
      </c>
      <c r="E47" s="30">
        <f t="shared" ca="1" si="10"/>
        <v>0</v>
      </c>
      <c r="F47" s="30">
        <f t="shared" ca="1" si="10"/>
        <v>0</v>
      </c>
      <c r="G47" s="30">
        <f t="shared" ca="1" si="10"/>
        <v>0</v>
      </c>
      <c r="H47" s="31">
        <f t="shared" ca="1" si="2"/>
        <v>0</v>
      </c>
      <c r="J47" s="32">
        <f t="shared" ca="1" si="6"/>
        <v>0</v>
      </c>
      <c r="K47" s="32">
        <f t="shared" ca="1" si="6"/>
        <v>0</v>
      </c>
      <c r="L47" s="32">
        <f t="shared" ca="1" si="6"/>
        <v>0</v>
      </c>
      <c r="M47" s="32">
        <f t="shared" ca="1" si="6"/>
        <v>0</v>
      </c>
      <c r="N47" s="32">
        <f t="shared" ca="1" si="6"/>
        <v>0</v>
      </c>
      <c r="O47" s="24">
        <f t="shared" ca="1" si="6"/>
        <v>0</v>
      </c>
    </row>
    <row r="48" spans="1:15" ht="12.75" customHeight="1" x14ac:dyDescent="0.3">
      <c r="A48" s="43" t="s">
        <v>53</v>
      </c>
      <c r="B48" s="29">
        <v>744</v>
      </c>
      <c r="C48" s="30">
        <f t="shared" ca="1" si="10"/>
        <v>19474205.963448003</v>
      </c>
      <c r="D48" s="30">
        <f t="shared" ca="1" si="10"/>
        <v>92832314.629679561</v>
      </c>
      <c r="E48" s="30">
        <f t="shared" ca="1" si="10"/>
        <v>499848182.84740883</v>
      </c>
      <c r="F48" s="30">
        <f t="shared" ca="1" si="10"/>
        <v>178361797.94945219</v>
      </c>
      <c r="G48" s="30">
        <f t="shared" ca="1" si="10"/>
        <v>6904184.5291999998</v>
      </c>
      <c r="H48" s="31">
        <f t="shared" ca="1" si="2"/>
        <v>797420685.9191885</v>
      </c>
      <c r="J48" s="32">
        <f t="shared" ca="1" si="6"/>
        <v>2.4421495839426394E-2</v>
      </c>
      <c r="K48" s="32">
        <f t="shared" ca="1" si="6"/>
        <v>0.11641573421521108</v>
      </c>
      <c r="L48" s="32">
        <f t="shared" ca="1" si="6"/>
        <v>0.62683122180512885</v>
      </c>
      <c r="M48" s="32">
        <f t="shared" ca="1" si="6"/>
        <v>0.22367340238214936</v>
      </c>
      <c r="N48" s="32">
        <f t="shared" ca="1" si="6"/>
        <v>8.6581457580844311E-3</v>
      </c>
      <c r="O48" s="24">
        <f t="shared" ca="1" si="6"/>
        <v>1</v>
      </c>
    </row>
    <row r="49" spans="1:15" ht="12.75" customHeight="1" x14ac:dyDescent="0.3">
      <c r="A49" s="43" t="s">
        <v>54</v>
      </c>
      <c r="B49" s="29">
        <v>761</v>
      </c>
      <c r="C49" s="30">
        <f t="shared" ca="1" si="10"/>
        <v>0</v>
      </c>
      <c r="D49" s="30">
        <f t="shared" ca="1" si="10"/>
        <v>0</v>
      </c>
      <c r="E49" s="30">
        <f t="shared" ca="1" si="10"/>
        <v>0</v>
      </c>
      <c r="F49" s="30">
        <f t="shared" ca="1" si="10"/>
        <v>0</v>
      </c>
      <c r="G49" s="30">
        <f t="shared" ca="1" si="10"/>
        <v>0</v>
      </c>
      <c r="H49" s="31">
        <f t="shared" ca="1" si="2"/>
        <v>0</v>
      </c>
      <c r="J49" s="32">
        <f t="shared" ca="1" si="6"/>
        <v>0</v>
      </c>
      <c r="K49" s="32">
        <f t="shared" ca="1" si="6"/>
        <v>0</v>
      </c>
      <c r="L49" s="32">
        <f t="shared" ca="1" si="6"/>
        <v>0</v>
      </c>
      <c r="M49" s="32">
        <f t="shared" ca="1" si="6"/>
        <v>0</v>
      </c>
      <c r="N49" s="32">
        <f t="shared" ca="1" si="6"/>
        <v>0</v>
      </c>
      <c r="O49" s="24">
        <f t="shared" ca="1" si="6"/>
        <v>0</v>
      </c>
    </row>
    <row r="50" spans="1:15" ht="12.75" customHeight="1" thickBot="1" x14ac:dyDescent="0.35">
      <c r="A50" s="70" t="s">
        <v>55</v>
      </c>
      <c r="B50" s="71"/>
      <c r="C50" s="26">
        <f ca="1">C39+SUM(C43:C49)</f>
        <v>11146448035.683262</v>
      </c>
      <c r="D50" s="26">
        <f ca="1">D39+SUM(D43:D49)</f>
        <v>45987323881.022034</v>
      </c>
      <c r="E50" s="26">
        <f ca="1">E39+SUM(E43:E49)</f>
        <v>28575708121.773689</v>
      </c>
      <c r="F50" s="26">
        <f ca="1">F39+SUM(F43:F49)</f>
        <v>25961672392.352623</v>
      </c>
      <c r="G50" s="26">
        <f ca="1">G39+SUM(G43:G49)</f>
        <v>1814053212.9562998</v>
      </c>
      <c r="H50" s="26">
        <f t="shared" ca="1" si="2"/>
        <v>113485205643.7879</v>
      </c>
      <c r="J50" s="27">
        <f t="shared" ca="1" si="6"/>
        <v>9.8219393201526173E-2</v>
      </c>
      <c r="K50" s="27">
        <f t="shared" ca="1" si="6"/>
        <v>0.40522747983000501</v>
      </c>
      <c r="L50" s="27">
        <f t="shared" ca="1" si="6"/>
        <v>0.25180117496079896</v>
      </c>
      <c r="M50" s="27">
        <f t="shared" ca="1" si="6"/>
        <v>0.22876702073257199</v>
      </c>
      <c r="N50" s="27">
        <f t="shared" ca="1" si="6"/>
        <v>1.5984931275097879E-2</v>
      </c>
      <c r="O50" s="40">
        <f t="shared" ca="1" si="6"/>
        <v>1</v>
      </c>
    </row>
    <row r="51" spans="1:15" ht="12.75" customHeight="1" x14ac:dyDescent="0.3">
      <c r="A51" s="13" t="s">
        <v>56</v>
      </c>
      <c r="B51" s="14">
        <v>723</v>
      </c>
      <c r="C51" s="15">
        <f t="shared" ref="C51:G67" ca="1" si="11">IFERROR(INDIRECT("'"&amp;C$6&amp;"'!"&amp;ADDRESS(MATCH(IF($C$4="Tüm Şirketler",9003,IF($C$4="Hayatdışı Sigorta Şirketleri",9000,9001)),INDIRECT("'"&amp;C$6&amp;"'!$B$1:$B$1095"),0),MATCH($B51,INDIRECT("'"&amp;C$6&amp;"'!5:5"),0))),0)</f>
        <v>21806507.748216592</v>
      </c>
      <c r="D51" s="15">
        <f t="shared" ca="1" si="11"/>
        <v>187648536.26198673</v>
      </c>
      <c r="E51" s="15">
        <f t="shared" ca="1" si="11"/>
        <v>225598844.20759687</v>
      </c>
      <c r="F51" s="15">
        <f t="shared" ca="1" si="11"/>
        <v>31221628.275470097</v>
      </c>
      <c r="G51" s="15">
        <f t="shared" ca="1" si="11"/>
        <v>1284901.9440000022</v>
      </c>
      <c r="H51" s="16">
        <f t="shared" ca="1" si="2"/>
        <v>467560418.43727028</v>
      </c>
      <c r="J51" s="17">
        <f t="shared" ca="1" si="6"/>
        <v>4.6638908873211725E-2</v>
      </c>
      <c r="K51" s="17">
        <f t="shared" ca="1" si="6"/>
        <v>0.40133537584119172</v>
      </c>
      <c r="L51" s="17">
        <f t="shared" ca="1" si="6"/>
        <v>0.48250201537935378</v>
      </c>
      <c r="M51" s="17">
        <f t="shared" ca="1" si="6"/>
        <v>6.6775601706881682E-2</v>
      </c>
      <c r="N51" s="17">
        <f t="shared" ca="1" si="6"/>
        <v>2.748098199361137E-3</v>
      </c>
      <c r="O51" s="18">
        <f t="shared" ca="1" si="6"/>
        <v>1</v>
      </c>
    </row>
    <row r="52" spans="1:15" ht="12.75" customHeight="1" x14ac:dyDescent="0.3">
      <c r="A52" s="43" t="s">
        <v>57</v>
      </c>
      <c r="B52" s="29">
        <v>724</v>
      </c>
      <c r="C52" s="30">
        <f t="shared" ca="1" si="11"/>
        <v>104007308.52865154</v>
      </c>
      <c r="D52" s="30">
        <f t="shared" ca="1" si="11"/>
        <v>461131226.31100589</v>
      </c>
      <c r="E52" s="30">
        <f t="shared" ca="1" si="11"/>
        <v>1784381358.2592547</v>
      </c>
      <c r="F52" s="30">
        <f t="shared" ca="1" si="11"/>
        <v>273347328.73001039</v>
      </c>
      <c r="G52" s="30">
        <f t="shared" ca="1" si="11"/>
        <v>9522575.3476</v>
      </c>
      <c r="H52" s="31">
        <f t="shared" ca="1" si="2"/>
        <v>2632389797.1765227</v>
      </c>
      <c r="J52" s="32">
        <f t="shared" ca="1" si="6"/>
        <v>3.951060311820416E-2</v>
      </c>
      <c r="K52" s="32">
        <f t="shared" ca="1" si="6"/>
        <v>0.17517589029011243</v>
      </c>
      <c r="L52" s="32">
        <f t="shared" ca="1" si="6"/>
        <v>0.67785605314728303</v>
      </c>
      <c r="M52" s="32">
        <f t="shared" ca="1" si="6"/>
        <v>0.10383998943591113</v>
      </c>
      <c r="N52" s="32">
        <f t="shared" ca="1" si="6"/>
        <v>3.6174640084891026E-3</v>
      </c>
      <c r="O52" s="24">
        <f t="shared" ca="1" si="6"/>
        <v>1</v>
      </c>
    </row>
    <row r="53" spans="1:15" ht="12.75" customHeight="1" x14ac:dyDescent="0.3">
      <c r="A53" s="43" t="s">
        <v>58</v>
      </c>
      <c r="B53" s="29">
        <v>765</v>
      </c>
      <c r="C53" s="30">
        <f t="shared" ca="1" si="11"/>
        <v>2543441026.3967505</v>
      </c>
      <c r="D53" s="30">
        <f t="shared" ca="1" si="11"/>
        <v>5162589928.1354256</v>
      </c>
      <c r="E53" s="30">
        <f t="shared" ca="1" si="11"/>
        <v>1473086369.3529134</v>
      </c>
      <c r="F53" s="30">
        <f t="shared" ca="1" si="11"/>
        <v>2362006206.8471208</v>
      </c>
      <c r="G53" s="30">
        <f t="shared" ca="1" si="11"/>
        <v>45578756.749999955</v>
      </c>
      <c r="H53" s="31">
        <f t="shared" ca="1" si="2"/>
        <v>11586702287.48221</v>
      </c>
      <c r="J53" s="32">
        <f t="shared" ca="1" si="6"/>
        <v>0.21951379808425545</v>
      </c>
      <c r="K53" s="32">
        <f t="shared" ca="1" si="6"/>
        <v>0.44556162746261913</v>
      </c>
      <c r="L53" s="32">
        <f t="shared" ca="1" si="6"/>
        <v>0.12713594712314086</v>
      </c>
      <c r="M53" s="32">
        <f t="shared" ca="1" si="6"/>
        <v>0.20385491473263567</v>
      </c>
      <c r="N53" s="32">
        <f t="shared" ca="1" si="6"/>
        <v>3.9337125973488889E-3</v>
      </c>
      <c r="O53" s="24">
        <f t="shared" ca="1" si="6"/>
        <v>1</v>
      </c>
    </row>
    <row r="54" spans="1:15" ht="12.75" customHeight="1" x14ac:dyDescent="0.3">
      <c r="A54" s="43" t="s">
        <v>59</v>
      </c>
      <c r="B54" s="29">
        <v>766</v>
      </c>
      <c r="C54" s="30">
        <f t="shared" ca="1" si="11"/>
        <v>132453710.49522519</v>
      </c>
      <c r="D54" s="30">
        <f t="shared" ca="1" si="11"/>
        <v>568585801.52148902</v>
      </c>
      <c r="E54" s="30">
        <f t="shared" ca="1" si="11"/>
        <v>55240630.670396991</v>
      </c>
      <c r="F54" s="30">
        <f t="shared" ca="1" si="11"/>
        <v>348121052.77431059</v>
      </c>
      <c r="G54" s="30">
        <f t="shared" ca="1" si="11"/>
        <v>14251741.989999998</v>
      </c>
      <c r="H54" s="31">
        <f t="shared" ca="1" si="2"/>
        <v>1118652937.451422</v>
      </c>
      <c r="J54" s="32">
        <f t="shared" ca="1" si="6"/>
        <v>0.1184046508624817</v>
      </c>
      <c r="K54" s="32">
        <f t="shared" ca="1" si="6"/>
        <v>0.50827721671823722</v>
      </c>
      <c r="L54" s="32">
        <f t="shared" ca="1" si="6"/>
        <v>4.9381384360594721E-2</v>
      </c>
      <c r="M54" s="32">
        <f t="shared" ca="1" si="6"/>
        <v>0.31119665547691633</v>
      </c>
      <c r="N54" s="32">
        <f t="shared" ca="1" si="6"/>
        <v>1.2740092581769925E-2</v>
      </c>
      <c r="O54" s="24">
        <f t="shared" ca="1" si="6"/>
        <v>1</v>
      </c>
    </row>
    <row r="55" spans="1:15" ht="12.75" customHeight="1" x14ac:dyDescent="0.3">
      <c r="A55" s="43" t="s">
        <v>60</v>
      </c>
      <c r="B55" s="29">
        <v>767</v>
      </c>
      <c r="C55" s="30">
        <f t="shared" ca="1" si="11"/>
        <v>4396884629.3659248</v>
      </c>
      <c r="D55" s="30">
        <f t="shared" ca="1" si="11"/>
        <v>2452415617.2250113</v>
      </c>
      <c r="E55" s="30">
        <f t="shared" ca="1" si="11"/>
        <v>791607983.56997657</v>
      </c>
      <c r="F55" s="30">
        <f t="shared" ca="1" si="11"/>
        <v>1437652273.0331922</v>
      </c>
      <c r="G55" s="30">
        <f t="shared" ca="1" si="11"/>
        <v>258359710.72000003</v>
      </c>
      <c r="H55" s="31">
        <f t="shared" ca="1" si="2"/>
        <v>9336920213.9141045</v>
      </c>
      <c r="J55" s="32">
        <f t="shared" ca="1" si="6"/>
        <v>0.47091380547662609</v>
      </c>
      <c r="K55" s="32">
        <f t="shared" ca="1" si="6"/>
        <v>0.26265787444240579</v>
      </c>
      <c r="L55" s="32">
        <f t="shared" ca="1" si="6"/>
        <v>8.4782558427596202E-2</v>
      </c>
      <c r="M55" s="32">
        <f t="shared" ca="1" si="6"/>
        <v>0.15397499818952806</v>
      </c>
      <c r="N55" s="32">
        <f t="shared" ca="1" si="6"/>
        <v>2.7670763463843905E-2</v>
      </c>
      <c r="O55" s="24">
        <f t="shared" ca="1" si="6"/>
        <v>1</v>
      </c>
    </row>
    <row r="56" spans="1:15" ht="12.75" customHeight="1" x14ac:dyDescent="0.3">
      <c r="A56" s="43" t="s">
        <v>61</v>
      </c>
      <c r="B56" s="29">
        <v>768</v>
      </c>
      <c r="C56" s="30">
        <f t="shared" ca="1" si="11"/>
        <v>6472802616.1972313</v>
      </c>
      <c r="D56" s="30">
        <f t="shared" ca="1" si="11"/>
        <v>2445707817.6533213</v>
      </c>
      <c r="E56" s="30">
        <f t="shared" ca="1" si="11"/>
        <v>1661808823.815964</v>
      </c>
      <c r="F56" s="30">
        <f t="shared" ca="1" si="11"/>
        <v>684378617.30274987</v>
      </c>
      <c r="G56" s="30">
        <f t="shared" ca="1" si="11"/>
        <v>14229731.880000042</v>
      </c>
      <c r="H56" s="31">
        <f t="shared" ca="1" si="2"/>
        <v>11278927606.849264</v>
      </c>
      <c r="J56" s="32">
        <f t="shared" ca="1" si="6"/>
        <v>0.57388457855395258</v>
      </c>
      <c r="K56" s="32">
        <f t="shared" ca="1" si="6"/>
        <v>0.21683868386282892</v>
      </c>
      <c r="L56" s="32">
        <f t="shared" ca="1" si="6"/>
        <v>0.14733748470969976</v>
      </c>
      <c r="M56" s="32">
        <f t="shared" ca="1" si="6"/>
        <v>6.0677631877622193E-2</v>
      </c>
      <c r="N56" s="32">
        <f t="shared" ca="1" si="6"/>
        <v>1.261620995896708E-3</v>
      </c>
      <c r="O56" s="24">
        <f t="shared" ca="1" si="6"/>
        <v>1</v>
      </c>
    </row>
    <row r="57" spans="1:15" ht="12.75" customHeight="1" x14ac:dyDescent="0.3">
      <c r="A57" s="43" t="s">
        <v>62</v>
      </c>
      <c r="B57" s="29">
        <v>772</v>
      </c>
      <c r="C57" s="30">
        <f t="shared" ca="1" si="11"/>
        <v>0</v>
      </c>
      <c r="D57" s="30">
        <f t="shared" ca="1" si="11"/>
        <v>0</v>
      </c>
      <c r="E57" s="30">
        <f t="shared" ca="1" si="11"/>
        <v>0</v>
      </c>
      <c r="F57" s="30">
        <f t="shared" ca="1" si="11"/>
        <v>0</v>
      </c>
      <c r="G57" s="30">
        <f t="shared" ca="1" si="11"/>
        <v>0</v>
      </c>
      <c r="H57" s="31">
        <f t="shared" ca="1" si="2"/>
        <v>0</v>
      </c>
      <c r="J57" s="32">
        <f t="shared" ca="1" si="6"/>
        <v>0</v>
      </c>
      <c r="K57" s="32">
        <f t="shared" ca="1" si="6"/>
        <v>0</v>
      </c>
      <c r="L57" s="32">
        <f t="shared" ca="1" si="6"/>
        <v>0</v>
      </c>
      <c r="M57" s="32">
        <f t="shared" ca="1" si="6"/>
        <v>0</v>
      </c>
      <c r="N57" s="32">
        <f t="shared" ca="1" si="6"/>
        <v>0</v>
      </c>
      <c r="O57" s="24">
        <f t="shared" ca="1" si="6"/>
        <v>0</v>
      </c>
    </row>
    <row r="58" spans="1:15" ht="12.75" customHeight="1" x14ac:dyDescent="0.3">
      <c r="A58" s="43" t="s">
        <v>63</v>
      </c>
      <c r="B58" s="29">
        <v>773</v>
      </c>
      <c r="C58" s="30">
        <f t="shared" ca="1" si="11"/>
        <v>26500503.168949995</v>
      </c>
      <c r="D58" s="30">
        <f t="shared" ca="1" si="11"/>
        <v>1638547.0800000045</v>
      </c>
      <c r="E58" s="30">
        <f t="shared" ca="1" si="11"/>
        <v>100918258.28999999</v>
      </c>
      <c r="F58" s="30">
        <f t="shared" ca="1" si="11"/>
        <v>128550.26000000001</v>
      </c>
      <c r="G58" s="30">
        <f t="shared" ca="1" si="11"/>
        <v>4019992</v>
      </c>
      <c r="H58" s="31">
        <f t="shared" ca="1" si="2"/>
        <v>133205850.79895</v>
      </c>
      <c r="J58" s="32">
        <f t="shared" ca="1" si="6"/>
        <v>0.19894398789545426</v>
      </c>
      <c r="K58" s="32">
        <f t="shared" ca="1" si="6"/>
        <v>1.2300864190065444E-2</v>
      </c>
      <c r="L58" s="32">
        <f t="shared" ca="1" si="6"/>
        <v>0.7576113037430896</v>
      </c>
      <c r="M58" s="32">
        <f t="shared" ca="1" si="6"/>
        <v>9.6504965231612272E-4</v>
      </c>
      <c r="N58" s="32">
        <f t="shared" ca="1" si="6"/>
        <v>3.0178794519074442E-2</v>
      </c>
      <c r="O58" s="24">
        <f t="shared" ca="1" si="6"/>
        <v>1</v>
      </c>
    </row>
    <row r="59" spans="1:15" ht="12.75" customHeight="1" x14ac:dyDescent="0.3">
      <c r="A59" s="43" t="s">
        <v>64</v>
      </c>
      <c r="B59" s="29">
        <v>774</v>
      </c>
      <c r="C59" s="30">
        <f t="shared" ca="1" si="11"/>
        <v>0</v>
      </c>
      <c r="D59" s="30">
        <f t="shared" ca="1" si="11"/>
        <v>0</v>
      </c>
      <c r="E59" s="30">
        <f t="shared" ca="1" si="11"/>
        <v>0</v>
      </c>
      <c r="F59" s="30">
        <f t="shared" ca="1" si="11"/>
        <v>0</v>
      </c>
      <c r="G59" s="30">
        <f t="shared" ca="1" si="11"/>
        <v>0</v>
      </c>
      <c r="H59" s="31">
        <f t="shared" ca="1" si="2"/>
        <v>0</v>
      </c>
      <c r="J59" s="32">
        <f t="shared" ca="1" si="6"/>
        <v>0</v>
      </c>
      <c r="K59" s="32">
        <f t="shared" ca="1" si="6"/>
        <v>0</v>
      </c>
      <c r="L59" s="32">
        <f t="shared" ca="1" si="6"/>
        <v>0</v>
      </c>
      <c r="M59" s="32">
        <f t="shared" ca="1" si="6"/>
        <v>0</v>
      </c>
      <c r="N59" s="32">
        <f t="shared" ca="1" si="6"/>
        <v>0</v>
      </c>
      <c r="O59" s="24">
        <f t="shared" ca="1" si="6"/>
        <v>0</v>
      </c>
    </row>
    <row r="60" spans="1:15" ht="12.75" customHeight="1" x14ac:dyDescent="0.3">
      <c r="A60" s="43" t="s">
        <v>65</v>
      </c>
      <c r="B60" s="29">
        <v>775</v>
      </c>
      <c r="C60" s="30">
        <f t="shared" ca="1" si="11"/>
        <v>205267256</v>
      </c>
      <c r="D60" s="30">
        <f t="shared" ca="1" si="11"/>
        <v>0</v>
      </c>
      <c r="E60" s="30">
        <f t="shared" ca="1" si="11"/>
        <v>0</v>
      </c>
      <c r="F60" s="30">
        <f t="shared" ca="1" si="11"/>
        <v>0</v>
      </c>
      <c r="G60" s="30">
        <f t="shared" ca="1" si="11"/>
        <v>0</v>
      </c>
      <c r="H60" s="31">
        <f t="shared" ca="1" si="2"/>
        <v>205267256</v>
      </c>
      <c r="J60" s="32">
        <f t="shared" ca="1" si="6"/>
        <v>1</v>
      </c>
      <c r="K60" s="32">
        <f t="shared" ca="1" si="6"/>
        <v>0</v>
      </c>
      <c r="L60" s="32">
        <f t="shared" ca="1" si="6"/>
        <v>0</v>
      </c>
      <c r="M60" s="32">
        <f t="shared" ca="1" si="6"/>
        <v>0</v>
      </c>
      <c r="N60" s="32">
        <f t="shared" ca="1" si="6"/>
        <v>0</v>
      </c>
      <c r="O60" s="24">
        <f t="shared" ca="1" si="6"/>
        <v>1</v>
      </c>
    </row>
    <row r="61" spans="1:15" ht="12.75" customHeight="1" x14ac:dyDescent="0.3">
      <c r="A61" s="43" t="s">
        <v>66</v>
      </c>
      <c r="B61" s="29">
        <v>776</v>
      </c>
      <c r="C61" s="30">
        <f t="shared" ca="1" si="11"/>
        <v>255136905.04545</v>
      </c>
      <c r="D61" s="30">
        <f t="shared" ca="1" si="11"/>
        <v>105712959.64000006</v>
      </c>
      <c r="E61" s="30">
        <f t="shared" ca="1" si="11"/>
        <v>932943495.14000022</v>
      </c>
      <c r="F61" s="30">
        <f t="shared" ca="1" si="11"/>
        <v>16614475.82</v>
      </c>
      <c r="G61" s="30">
        <f t="shared" ca="1" si="11"/>
        <v>37102185.619999997</v>
      </c>
      <c r="H61" s="31">
        <f t="shared" ca="1" si="2"/>
        <v>1347510021.2654502</v>
      </c>
      <c r="J61" s="32">
        <f t="shared" ca="1" si="6"/>
        <v>0.18933952328298848</v>
      </c>
      <c r="K61" s="32">
        <f t="shared" ca="1" si="6"/>
        <v>7.845059255346E-2</v>
      </c>
      <c r="L61" s="32">
        <f t="shared" ca="1" si="6"/>
        <v>0.69234623892731462</v>
      </c>
      <c r="M61" s="32">
        <f t="shared" ca="1" si="6"/>
        <v>1.2329760489942257E-2</v>
      </c>
      <c r="N61" s="32">
        <f t="shared" ca="1" si="6"/>
        <v>2.7533884746294677E-2</v>
      </c>
      <c r="O61" s="24">
        <f t="shared" ca="1" si="6"/>
        <v>1</v>
      </c>
    </row>
    <row r="62" spans="1:15" ht="12.75" customHeight="1" x14ac:dyDescent="0.3">
      <c r="A62" s="43" t="s">
        <v>67</v>
      </c>
      <c r="B62" s="29">
        <v>777</v>
      </c>
      <c r="C62" s="30">
        <f t="shared" ca="1" si="11"/>
        <v>7384188943.1093025</v>
      </c>
      <c r="D62" s="30">
        <f t="shared" ca="1" si="11"/>
        <v>10040196292.060001</v>
      </c>
      <c r="E62" s="30">
        <f t="shared" ca="1" si="11"/>
        <v>13916538823.269997</v>
      </c>
      <c r="F62" s="30">
        <f t="shared" ca="1" si="11"/>
        <v>153324088.61999997</v>
      </c>
      <c r="G62" s="30">
        <f t="shared" ca="1" si="11"/>
        <v>4526115886.87006</v>
      </c>
      <c r="H62" s="31">
        <f t="shared" ca="1" si="2"/>
        <v>36020364033.929359</v>
      </c>
      <c r="J62" s="32">
        <f t="shared" ca="1" si="6"/>
        <v>0.20500039744611603</v>
      </c>
      <c r="K62" s="32">
        <f t="shared" ca="1" si="6"/>
        <v>0.27873666914089612</v>
      </c>
      <c r="L62" s="32">
        <f t="shared" ca="1" si="6"/>
        <v>0.38635197607001753</v>
      </c>
      <c r="M62" s="32">
        <f t="shared" ca="1" si="6"/>
        <v>4.2565946439513062E-3</v>
      </c>
      <c r="N62" s="32">
        <f t="shared" ca="1" si="6"/>
        <v>0.12565436269901903</v>
      </c>
      <c r="O62" s="24">
        <f t="shared" ca="1" si="6"/>
        <v>1</v>
      </c>
    </row>
    <row r="63" spans="1:15" ht="12.75" customHeight="1" x14ac:dyDescent="0.3">
      <c r="A63" s="43" t="s">
        <v>68</v>
      </c>
      <c r="B63" s="29">
        <v>778</v>
      </c>
      <c r="C63" s="30">
        <f t="shared" ca="1" si="11"/>
        <v>42447996.291000001</v>
      </c>
      <c r="D63" s="30">
        <f t="shared" ca="1" si="11"/>
        <v>74901824.290000081</v>
      </c>
      <c r="E63" s="30">
        <f t="shared" ca="1" si="11"/>
        <v>300105666.13999999</v>
      </c>
      <c r="F63" s="30">
        <f t="shared" ca="1" si="11"/>
        <v>640905.63</v>
      </c>
      <c r="G63" s="30">
        <f t="shared" ca="1" si="11"/>
        <v>2810244.96</v>
      </c>
      <c r="H63" s="31">
        <f t="shared" ca="1" si="2"/>
        <v>420906637.31100005</v>
      </c>
      <c r="J63" s="32">
        <f t="shared" ca="1" si="6"/>
        <v>0.10084895919480588</v>
      </c>
      <c r="K63" s="32">
        <f t="shared" ca="1" si="6"/>
        <v>0.17795353565464572</v>
      </c>
      <c r="L63" s="32">
        <f t="shared" ca="1" si="6"/>
        <v>0.71299817949474986</v>
      </c>
      <c r="M63" s="32">
        <f t="shared" ca="1" si="6"/>
        <v>1.5226788394083861E-3</v>
      </c>
      <c r="N63" s="32">
        <f t="shared" ca="1" si="6"/>
        <v>6.6766468163902163E-3</v>
      </c>
      <c r="O63" s="24">
        <f t="shared" ca="1" si="6"/>
        <v>1</v>
      </c>
    </row>
    <row r="64" spans="1:15" ht="12.75" customHeight="1" x14ac:dyDescent="0.3">
      <c r="A64" s="43" t="s">
        <v>69</v>
      </c>
      <c r="B64" s="29">
        <v>779</v>
      </c>
      <c r="C64" s="30">
        <f t="shared" ca="1" si="11"/>
        <v>2435995571.3833032</v>
      </c>
      <c r="D64" s="30">
        <f t="shared" ca="1" si="11"/>
        <v>471248342.33999854</v>
      </c>
      <c r="E64" s="30">
        <f t="shared" ca="1" si="11"/>
        <v>9081782253.8999996</v>
      </c>
      <c r="F64" s="30">
        <f t="shared" ca="1" si="11"/>
        <v>12289721.690000001</v>
      </c>
      <c r="G64" s="30">
        <f t="shared" ca="1" si="11"/>
        <v>464663481.529998</v>
      </c>
      <c r="H64" s="31">
        <f t="shared" ca="1" si="2"/>
        <v>12465979370.843302</v>
      </c>
      <c r="J64" s="32">
        <f t="shared" ca="1" si="6"/>
        <v>0.19541148745046513</v>
      </c>
      <c r="K64" s="32">
        <f t="shared" ca="1" si="6"/>
        <v>3.7802753263189416E-2</v>
      </c>
      <c r="L64" s="32">
        <f t="shared" ca="1" si="6"/>
        <v>0.72852537163196296</v>
      </c>
      <c r="M64" s="32">
        <f t="shared" ca="1" si="6"/>
        <v>9.8586090385681608E-4</v>
      </c>
      <c r="N64" s="32">
        <f t="shared" ca="1" si="6"/>
        <v>3.7274526750525526E-2</v>
      </c>
      <c r="O64" s="24">
        <f t="shared" ca="1" si="6"/>
        <v>1</v>
      </c>
    </row>
    <row r="65" spans="1:15" ht="12.75" customHeight="1" x14ac:dyDescent="0.3">
      <c r="A65" s="43" t="s">
        <v>70</v>
      </c>
      <c r="B65" s="29">
        <v>780</v>
      </c>
      <c r="C65" s="30">
        <f t="shared" ca="1" si="11"/>
        <v>5338204.240000031</v>
      </c>
      <c r="D65" s="30">
        <f t="shared" ca="1" si="11"/>
        <v>4328866.6499999892</v>
      </c>
      <c r="E65" s="30">
        <f t="shared" ca="1" si="11"/>
        <v>6641755.9100000001</v>
      </c>
      <c r="F65" s="30">
        <f t="shared" ca="1" si="11"/>
        <v>909725.02999999991</v>
      </c>
      <c r="G65" s="30">
        <f t="shared" ca="1" si="11"/>
        <v>0</v>
      </c>
      <c r="H65" s="31">
        <f t="shared" ca="1" si="2"/>
        <v>17218551.830000021</v>
      </c>
      <c r="J65" s="32">
        <f t="shared" ca="1" si="6"/>
        <v>0.31002631886261395</v>
      </c>
      <c r="K65" s="32">
        <f t="shared" ca="1" si="6"/>
        <v>0.25140712719276254</v>
      </c>
      <c r="L65" s="32">
        <f t="shared" ca="1" si="6"/>
        <v>0.38573255030820974</v>
      </c>
      <c r="M65" s="32">
        <f t="shared" ref="J65:O107" ca="1" si="12">IF($H65=0,0,F65/$H65)</f>
        <v>5.2834003636413759E-2</v>
      </c>
      <c r="N65" s="32">
        <f t="shared" ca="1" si="12"/>
        <v>0</v>
      </c>
      <c r="O65" s="24">
        <f t="shared" ca="1" si="12"/>
        <v>1</v>
      </c>
    </row>
    <row r="66" spans="1:15" ht="12.75" customHeight="1" x14ac:dyDescent="0.3">
      <c r="A66" s="43" t="s">
        <v>71</v>
      </c>
      <c r="B66" s="29">
        <v>781</v>
      </c>
      <c r="C66" s="30">
        <f t="shared" ca="1" si="11"/>
        <v>2594807.4300000002</v>
      </c>
      <c r="D66" s="30">
        <f t="shared" ca="1" si="11"/>
        <v>0</v>
      </c>
      <c r="E66" s="30">
        <f t="shared" ca="1" si="11"/>
        <v>0</v>
      </c>
      <c r="F66" s="30">
        <f t="shared" ca="1" si="11"/>
        <v>0</v>
      </c>
      <c r="G66" s="30">
        <f t="shared" ca="1" si="11"/>
        <v>0</v>
      </c>
      <c r="H66" s="31">
        <f t="shared" ca="1" si="2"/>
        <v>2594807.4300000002</v>
      </c>
      <c r="J66" s="32">
        <f t="shared" ca="1" si="12"/>
        <v>1</v>
      </c>
      <c r="K66" s="32">
        <f t="shared" ca="1" si="12"/>
        <v>0</v>
      </c>
      <c r="L66" s="32">
        <f t="shared" ca="1" si="12"/>
        <v>0</v>
      </c>
      <c r="M66" s="32">
        <f t="shared" ca="1" si="12"/>
        <v>0</v>
      </c>
      <c r="N66" s="32">
        <f t="shared" ca="1" si="12"/>
        <v>0</v>
      </c>
      <c r="O66" s="24">
        <f t="shared" ca="1" si="12"/>
        <v>1</v>
      </c>
    </row>
    <row r="67" spans="1:15" ht="12.75" customHeight="1" x14ac:dyDescent="0.3">
      <c r="A67" s="43" t="s">
        <v>72</v>
      </c>
      <c r="B67" s="29">
        <v>782</v>
      </c>
      <c r="C67" s="30">
        <f t="shared" ca="1" si="11"/>
        <v>160869108.63525</v>
      </c>
      <c r="D67" s="30">
        <f t="shared" ca="1" si="11"/>
        <v>53421641.849999994</v>
      </c>
      <c r="E67" s="30">
        <f t="shared" ca="1" si="11"/>
        <v>133908265.12</v>
      </c>
      <c r="F67" s="30">
        <f t="shared" ca="1" si="11"/>
        <v>69799780.590000004</v>
      </c>
      <c r="G67" s="30">
        <f t="shared" ca="1" si="11"/>
        <v>2686945.6999999997</v>
      </c>
      <c r="H67" s="31">
        <f t="shared" ca="1" si="2"/>
        <v>420685741.89525002</v>
      </c>
      <c r="J67" s="32">
        <f t="shared" ca="1" si="12"/>
        <v>0.38239733990154129</v>
      </c>
      <c r="K67" s="32">
        <f t="shared" ca="1" si="12"/>
        <v>0.12698705121150003</v>
      </c>
      <c r="L67" s="32">
        <f t="shared" ca="1" si="12"/>
        <v>0.3183094927741642</v>
      </c>
      <c r="M67" s="32">
        <f t="shared" ca="1" si="12"/>
        <v>0.16591905462624407</v>
      </c>
      <c r="N67" s="32">
        <f t="shared" ca="1" si="12"/>
        <v>6.3870614865503194E-3</v>
      </c>
      <c r="O67" s="24">
        <f t="shared" ca="1" si="12"/>
        <v>1</v>
      </c>
    </row>
    <row r="68" spans="1:15" ht="12.75" customHeight="1" x14ac:dyDescent="0.3">
      <c r="A68" s="43" t="s">
        <v>73</v>
      </c>
      <c r="B68" s="29">
        <v>783</v>
      </c>
      <c r="C68" s="30">
        <f ca="1">IFERROR(INDIRECT("'"&amp;C$6&amp;"'!"&amp;ADDRESS(MATCH(IF($C$4="Tüm Şirketler",9003,IF($C$4="Hayatdışı Sigorta Şirketleri",9000,9001)),INDIRECT("'"&amp;C$6&amp;"'!$B$1:$B$1095"),0),MATCH($B68,INDIRECT("'"&amp;C$6&amp;"'!5:5"),0))),0)</f>
        <v>445414356.6607002</v>
      </c>
      <c r="D68" s="30">
        <f ca="1">IFERROR(INDIRECT("'"&amp;D$6&amp;"'!"&amp;ADDRESS(MATCH(IF($C$4="Tüm Şirketler",9003,IF($C$4="Hayatdışı Sigorta Şirketleri",9000,9001)),INDIRECT("'"&amp;D$6&amp;"'!$B$1:$B$1095"),0),MATCH($B68,INDIRECT("'"&amp;D$6&amp;"'!5:5"),0))),0)</f>
        <v>15105523.199999951</v>
      </c>
      <c r="E68" s="30">
        <f ca="1">IFERROR(INDIRECT("'"&amp;E$6&amp;"'!"&amp;ADDRESS(MATCH(IF($C$4="Tüm Şirketler",9003,IF($C$4="Hayatdışı Sigorta Şirketleri",9000,9001)),INDIRECT("'"&amp;E$6&amp;"'!$B$1:$B$1095"),0),MATCH($B68,INDIRECT("'"&amp;E$6&amp;"'!5:5"),0))),0)</f>
        <v>1691467897.7700002</v>
      </c>
      <c r="F68" s="30">
        <f ca="1">IFERROR(INDIRECT("'"&amp;F$6&amp;"'!"&amp;ADDRESS(MATCH(IF($C$4="Tüm Şirketler",9003,IF($C$4="Hayatdışı Sigorta Şirketleri",9000,9001)),INDIRECT("'"&amp;F$6&amp;"'!$B$1:$B$1095"),0),MATCH($B68,INDIRECT("'"&amp;F$6&amp;"'!5:5"),0))),0)</f>
        <v>495541.6</v>
      </c>
      <c r="G68" s="30">
        <f ca="1">IFERROR(INDIRECT("'"&amp;G$6&amp;"'!"&amp;ADDRESS(MATCH(IF($C$4="Tüm Şirketler",9003,IF($C$4="Hayatdışı Sigorta Şirketleri",9000,9001)),INDIRECT("'"&amp;G$6&amp;"'!$B$1:$B$1095"),0),MATCH($B68,INDIRECT("'"&amp;G$6&amp;"'!5:5"),0))),0)</f>
        <v>87760802.830000103</v>
      </c>
      <c r="H68" s="31">
        <f t="shared" ca="1" si="2"/>
        <v>2240244122.0606999</v>
      </c>
      <c r="J68" s="32">
        <f t="shared" ca="1" si="12"/>
        <v>0.1988240264864454</v>
      </c>
      <c r="K68" s="32">
        <f t="shared" ca="1" si="12"/>
        <v>6.7428022916114425E-3</v>
      </c>
      <c r="L68" s="32">
        <f t="shared" ca="1" si="12"/>
        <v>0.75503731094006621</v>
      </c>
      <c r="M68" s="32">
        <f t="shared" ca="1" si="12"/>
        <v>2.2119982153738385E-4</v>
      </c>
      <c r="N68" s="32">
        <f t="shared" ca="1" si="12"/>
        <v>3.917466046033987E-2</v>
      </c>
      <c r="O68" s="24">
        <f t="shared" ca="1" si="12"/>
        <v>1</v>
      </c>
    </row>
    <row r="69" spans="1:15" ht="12.75" customHeight="1" thickBot="1" x14ac:dyDescent="0.35">
      <c r="A69" s="70" t="s">
        <v>74</v>
      </c>
      <c r="B69" s="71"/>
      <c r="C69" s="26">
        <f ca="1">SUM(C51:C68)</f>
        <v>24635149450.695961</v>
      </c>
      <c r="D69" s="26">
        <f ca="1">SUM(D51:D68)</f>
        <v>22044632924.218239</v>
      </c>
      <c r="E69" s="26">
        <f ca="1">SUM(E51:E68)</f>
        <v>32156030425.416096</v>
      </c>
      <c r="F69" s="26">
        <f ca="1">SUM(F51:F68)</f>
        <v>5390929896.2028532</v>
      </c>
      <c r="G69" s="26">
        <f ca="1">SUM(G51:G68)</f>
        <v>5468386958.1416578</v>
      </c>
      <c r="H69" s="26">
        <f t="shared" ca="1" si="2"/>
        <v>89695129654.674805</v>
      </c>
      <c r="J69" s="27">
        <f t="shared" ca="1" si="12"/>
        <v>0.27465425988613873</v>
      </c>
      <c r="K69" s="27">
        <f t="shared" ca="1" si="12"/>
        <v>0.24577290884231748</v>
      </c>
      <c r="L69" s="27">
        <f t="shared" ca="1" si="12"/>
        <v>0.35850363948651875</v>
      </c>
      <c r="M69" s="27">
        <f t="shared" ca="1" si="12"/>
        <v>6.0102816250535228E-2</v>
      </c>
      <c r="N69" s="27">
        <f t="shared" ca="1" si="12"/>
        <v>6.0966375534489817E-2</v>
      </c>
      <c r="O69" s="40">
        <f t="shared" ca="1" si="12"/>
        <v>1</v>
      </c>
    </row>
    <row r="70" spans="1:15" ht="12.75" customHeight="1" x14ac:dyDescent="0.3">
      <c r="A70" s="13" t="s">
        <v>75</v>
      </c>
      <c r="B70" s="14">
        <v>714</v>
      </c>
      <c r="C70" s="15">
        <f t="shared" ref="C70:G73" ca="1" si="13">IFERROR(INDIRECT("'"&amp;C$6&amp;"'!"&amp;ADDRESS(MATCH(IF($C$4="Tüm Şirketler",9003,IF($C$4="Hayatdışı Sigorta Şirketleri",9000,9001)),INDIRECT("'"&amp;C$6&amp;"'!$B$1:$B$1095"),0),MATCH($B70,INDIRECT("'"&amp;C$6&amp;"'!5:5"),0))),0)</f>
        <v>0</v>
      </c>
      <c r="D70" s="15">
        <f t="shared" ca="1" si="13"/>
        <v>0</v>
      </c>
      <c r="E70" s="15">
        <f t="shared" ca="1" si="13"/>
        <v>0</v>
      </c>
      <c r="F70" s="15">
        <f t="shared" ca="1" si="13"/>
        <v>0</v>
      </c>
      <c r="G70" s="15">
        <f t="shared" ca="1" si="13"/>
        <v>0</v>
      </c>
      <c r="H70" s="16">
        <f t="shared" ca="1" si="2"/>
        <v>0</v>
      </c>
      <c r="J70" s="17">
        <f t="shared" ca="1" si="12"/>
        <v>0</v>
      </c>
      <c r="K70" s="17">
        <f t="shared" ca="1" si="12"/>
        <v>0</v>
      </c>
      <c r="L70" s="17">
        <f t="shared" ca="1" si="12"/>
        <v>0</v>
      </c>
      <c r="M70" s="17">
        <f t="shared" ca="1" si="12"/>
        <v>0</v>
      </c>
      <c r="N70" s="17">
        <f t="shared" ca="1" si="12"/>
        <v>0</v>
      </c>
      <c r="O70" s="18">
        <f t="shared" ca="1" si="12"/>
        <v>0</v>
      </c>
    </row>
    <row r="71" spans="1:15" ht="12.75" customHeight="1" x14ac:dyDescent="0.3">
      <c r="A71" s="43" t="s">
        <v>76</v>
      </c>
      <c r="B71" s="29">
        <v>715</v>
      </c>
      <c r="C71" s="30">
        <f t="shared" ca="1" si="13"/>
        <v>8996927577.3161812</v>
      </c>
      <c r="D71" s="30">
        <f t="shared" ca="1" si="13"/>
        <v>144197442270.82224</v>
      </c>
      <c r="E71" s="30">
        <f t="shared" ca="1" si="13"/>
        <v>2975132418.1704187</v>
      </c>
      <c r="F71" s="30">
        <f t="shared" ca="1" si="13"/>
        <v>20350658675.941792</v>
      </c>
      <c r="G71" s="30">
        <f t="shared" ca="1" si="13"/>
        <v>5288343353.1900826</v>
      </c>
      <c r="H71" s="31">
        <f t="shared" ca="1" si="2"/>
        <v>181808504295.44073</v>
      </c>
      <c r="J71" s="32">
        <f t="shared" ca="1" si="12"/>
        <v>4.9485735621564102E-2</v>
      </c>
      <c r="K71" s="32">
        <f t="shared" ca="1" si="12"/>
        <v>0.79312814782580177</v>
      </c>
      <c r="L71" s="32">
        <f t="shared" ca="1" si="12"/>
        <v>1.636409930162451E-2</v>
      </c>
      <c r="M71" s="32">
        <f t="shared" ca="1" si="12"/>
        <v>0.11193458058965029</v>
      </c>
      <c r="N71" s="32">
        <f t="shared" ca="1" si="12"/>
        <v>2.9087436661359191E-2</v>
      </c>
      <c r="O71" s="24">
        <f t="shared" ca="1" si="12"/>
        <v>1</v>
      </c>
    </row>
    <row r="72" spans="1:15" ht="12.75" customHeight="1" x14ac:dyDescent="0.3">
      <c r="A72" s="43" t="s">
        <v>77</v>
      </c>
      <c r="B72" s="29">
        <v>903</v>
      </c>
      <c r="C72" s="30">
        <f t="shared" ca="1" si="13"/>
        <v>752595340.0173651</v>
      </c>
      <c r="D72" s="30">
        <f t="shared" ca="1" si="13"/>
        <v>1584391105.6828136</v>
      </c>
      <c r="E72" s="30">
        <f t="shared" ca="1" si="13"/>
        <v>14283053.83</v>
      </c>
      <c r="F72" s="30">
        <f t="shared" ca="1" si="13"/>
        <v>233149754.17908397</v>
      </c>
      <c r="G72" s="30">
        <f t="shared" ca="1" si="13"/>
        <v>118457635.172959</v>
      </c>
      <c r="H72" s="31">
        <f t="shared" ca="1" si="2"/>
        <v>2702876888.8822212</v>
      </c>
      <c r="J72" s="32">
        <f t="shared" ca="1" si="12"/>
        <v>0.27844233050829115</v>
      </c>
      <c r="K72" s="32">
        <f t="shared" ca="1" si="12"/>
        <v>0.586186930007767</v>
      </c>
      <c r="L72" s="32">
        <f t="shared" ca="1" si="12"/>
        <v>5.2843893440913539E-3</v>
      </c>
      <c r="M72" s="32">
        <f t="shared" ca="1" si="12"/>
        <v>8.6259849695005317E-2</v>
      </c>
      <c r="N72" s="32">
        <f t="shared" ca="1" si="12"/>
        <v>4.3826500444845394E-2</v>
      </c>
      <c r="O72" s="24">
        <f t="shared" ca="1" si="12"/>
        <v>1</v>
      </c>
    </row>
    <row r="73" spans="1:15" ht="12.75" customHeight="1" x14ac:dyDescent="0.3">
      <c r="A73" s="19" t="s">
        <v>78</v>
      </c>
      <c r="B73" s="20">
        <v>716</v>
      </c>
      <c r="C73" s="21">
        <f t="shared" ca="1" si="13"/>
        <v>443218932.4582665</v>
      </c>
      <c r="D73" s="21">
        <f t="shared" ca="1" si="13"/>
        <v>11314437948.400949</v>
      </c>
      <c r="E73" s="21">
        <f t="shared" ca="1" si="13"/>
        <v>748832558.57000411</v>
      </c>
      <c r="F73" s="21">
        <f t="shared" ca="1" si="13"/>
        <v>1386031681.2364898</v>
      </c>
      <c r="G73" s="21">
        <f t="shared" ca="1" si="13"/>
        <v>36788995.400000602</v>
      </c>
      <c r="H73" s="22">
        <f t="shared" ca="1" si="2"/>
        <v>13929310116.065712</v>
      </c>
      <c r="J73" s="23">
        <f t="shared" ca="1" si="12"/>
        <v>3.181915893645508E-2</v>
      </c>
      <c r="K73" s="23">
        <f t="shared" ca="1" si="12"/>
        <v>0.81227554373645283</v>
      </c>
      <c r="L73" s="23">
        <f t="shared" ca="1" si="12"/>
        <v>5.3759486459154904E-2</v>
      </c>
      <c r="M73" s="23">
        <f t="shared" ca="1" si="12"/>
        <v>9.950468972888156E-2</v>
      </c>
      <c r="N73" s="23">
        <f t="shared" ca="1" si="12"/>
        <v>2.6411211390554878E-3</v>
      </c>
      <c r="O73" s="24">
        <f t="shared" ca="1" si="12"/>
        <v>1</v>
      </c>
    </row>
    <row r="74" spans="1:15" ht="12.75" customHeight="1" thickBot="1" x14ac:dyDescent="0.35">
      <c r="A74" s="70" t="s">
        <v>79</v>
      </c>
      <c r="B74" s="71"/>
      <c r="C74" s="26">
        <f ca="1">SUM(C70:C73)</f>
        <v>10192741849.791813</v>
      </c>
      <c r="D74" s="26">
        <f ca="1">SUM(D70:D73)</f>
        <v>157096271324.90598</v>
      </c>
      <c r="E74" s="26">
        <f ca="1">SUM(E70:E73)</f>
        <v>3738248030.5704226</v>
      </c>
      <c r="F74" s="26">
        <f ca="1">SUM(F70:F73)</f>
        <v>21969840111.357365</v>
      </c>
      <c r="G74" s="26">
        <f ca="1">SUM(G70:G73)</f>
        <v>5443589983.7630424</v>
      </c>
      <c r="H74" s="26">
        <f t="shared" ref="H74:H91" ca="1" si="14">SUM(C74:G74)</f>
        <v>198440691300.38861</v>
      </c>
      <c r="J74" s="27">
        <f t="shared" ca="1" si="12"/>
        <v>5.1364172252164754E-2</v>
      </c>
      <c r="K74" s="27">
        <f t="shared" ca="1" si="12"/>
        <v>0.79165351771075154</v>
      </c>
      <c r="L74" s="27">
        <f t="shared" ca="1" si="12"/>
        <v>1.8838112314936799E-2</v>
      </c>
      <c r="M74" s="27">
        <f t="shared" ca="1" si="12"/>
        <v>0.1107123743995662</v>
      </c>
      <c r="N74" s="27">
        <f t="shared" ca="1" si="12"/>
        <v>2.7431823322580727E-2</v>
      </c>
      <c r="O74" s="40">
        <f t="shared" ca="1" si="12"/>
        <v>1</v>
      </c>
    </row>
    <row r="75" spans="1:15" ht="12.75" customHeight="1" x14ac:dyDescent="0.3">
      <c r="A75" s="28" t="s">
        <v>80</v>
      </c>
      <c r="B75" s="29">
        <v>728</v>
      </c>
      <c r="C75" s="30">
        <f ca="1">IFERROR(INDIRECT("'"&amp;C$6&amp;"'!"&amp;ADDRESS(MATCH(IF($C$4="Tüm Şirketler",9003,IF($C$4="Hayatdışı Sigorta Şirketleri",9000,9001)),INDIRECT("'"&amp;C$6&amp;"'!$B$1:$B$1095"),0),MATCH($B75,INDIRECT("'"&amp;C$6&amp;"'!5:5"),0))),0)</f>
        <v>256262224.36000001</v>
      </c>
      <c r="D75" s="30">
        <f ca="1">IFERROR(INDIRECT("'"&amp;D$6&amp;"'!"&amp;ADDRESS(MATCH(IF($C$4="Tüm Şirketler",9003,IF($C$4="Hayatdışı Sigorta Şirketleri",9000,9001)),INDIRECT("'"&amp;D$6&amp;"'!$B$1:$B$1095"),0),MATCH($B75,INDIRECT("'"&amp;D$6&amp;"'!5:5"),0))),0)</f>
        <v>219814429.39704481</v>
      </c>
      <c r="E75" s="30">
        <f ca="1">IFERROR(INDIRECT("'"&amp;E$6&amp;"'!"&amp;ADDRESS(MATCH(IF($C$4="Tüm Şirketler",9003,IF($C$4="Hayatdışı Sigorta Şirketleri",9000,9001)),INDIRECT("'"&amp;E$6&amp;"'!$B$1:$B$1095"),0),MATCH($B75,INDIRECT("'"&amp;E$6&amp;"'!5:5"),0))),0)</f>
        <v>864116458.16999996</v>
      </c>
      <c r="F75" s="30">
        <f ca="1">IFERROR(INDIRECT("'"&amp;F$6&amp;"'!"&amp;ADDRESS(MATCH(IF($C$4="Tüm Şirketler",9003,IF($C$4="Hayatdışı Sigorta Şirketleri",9000,9001)),INDIRECT("'"&amp;F$6&amp;"'!$B$1:$B$1095"),0),MATCH($B75,INDIRECT("'"&amp;F$6&amp;"'!5:5"),0))),0)</f>
        <v>289944639.95999992</v>
      </c>
      <c r="G75" s="30">
        <f ca="1">IFERROR(INDIRECT("'"&amp;G$6&amp;"'!"&amp;ADDRESS(MATCH(IF($C$4="Tüm Şirketler",9003,IF($C$4="Hayatdışı Sigorta Şirketleri",9000,9001)),INDIRECT("'"&amp;G$6&amp;"'!$B$1:$B$1095"),0),MATCH($B75,INDIRECT("'"&amp;G$6&amp;"'!5:5"),0))),0)</f>
        <v>0</v>
      </c>
      <c r="H75" s="31">
        <f t="shared" ca="1" si="14"/>
        <v>1630137751.8870449</v>
      </c>
      <c r="J75" s="32">
        <f t="shared" ca="1" si="12"/>
        <v>0.15720280329889377</v>
      </c>
      <c r="K75" s="32">
        <f t="shared" ca="1" si="12"/>
        <v>0.13484408243572543</v>
      </c>
      <c r="L75" s="32">
        <f t="shared" ca="1" si="12"/>
        <v>0.53008799849564869</v>
      </c>
      <c r="M75" s="32">
        <f t="shared" ca="1" si="12"/>
        <v>0.17786511576973202</v>
      </c>
      <c r="N75" s="32">
        <f t="shared" ca="1" si="12"/>
        <v>0</v>
      </c>
      <c r="O75" s="18">
        <f t="shared" ca="1" si="12"/>
        <v>1</v>
      </c>
    </row>
    <row r="76" spans="1:15" ht="12.75" customHeight="1" thickBot="1" x14ac:dyDescent="0.35">
      <c r="A76" s="79" t="s">
        <v>81</v>
      </c>
      <c r="B76" s="80"/>
      <c r="C76" s="41">
        <f ca="1">C75</f>
        <v>256262224.36000001</v>
      </c>
      <c r="D76" s="41">
        <f ca="1">D75</f>
        <v>219814429.39704481</v>
      </c>
      <c r="E76" s="41">
        <f ca="1">E75</f>
        <v>864116458.16999996</v>
      </c>
      <c r="F76" s="41">
        <f ca="1">F75</f>
        <v>289944639.95999992</v>
      </c>
      <c r="G76" s="41">
        <f ca="1">G75</f>
        <v>0</v>
      </c>
      <c r="H76" s="41">
        <f t="shared" ca="1" si="14"/>
        <v>1630137751.8870449</v>
      </c>
      <c r="J76" s="42">
        <f t="shared" ca="1" si="12"/>
        <v>0.15720280329889377</v>
      </c>
      <c r="K76" s="42">
        <f t="shared" ca="1" si="12"/>
        <v>0.13484408243572543</v>
      </c>
      <c r="L76" s="42">
        <f t="shared" ca="1" si="12"/>
        <v>0.53008799849564869</v>
      </c>
      <c r="M76" s="42">
        <f t="shared" ca="1" si="12"/>
        <v>0.17786511576973202</v>
      </c>
      <c r="N76" s="42">
        <f t="shared" ca="1" si="12"/>
        <v>0</v>
      </c>
      <c r="O76" s="40">
        <f t="shared" ca="1" si="12"/>
        <v>1</v>
      </c>
    </row>
    <row r="77" spans="1:15" ht="12.75" customHeight="1" x14ac:dyDescent="0.3">
      <c r="A77" s="28" t="s">
        <v>82</v>
      </c>
      <c r="B77" s="29">
        <v>735</v>
      </c>
      <c r="C77" s="30">
        <f ca="1">IFERROR(INDIRECT("'"&amp;C$6&amp;"'!"&amp;ADDRESS(MATCH(IF($C$4="Tüm Şirketler",9003,IF($C$4="Hayatdışı Sigorta Şirketleri",9000,9001)),INDIRECT("'"&amp;C$6&amp;"'!$B$1:$B$1095"),0),MATCH($B77,INDIRECT("'"&amp;C$6&amp;"'!5:5"),0))),0)</f>
        <v>87589998.790000007</v>
      </c>
      <c r="D77" s="30">
        <f ca="1">IFERROR(INDIRECT("'"&amp;D$6&amp;"'!"&amp;ADDRESS(MATCH(IF($C$4="Tüm Şirketler",9003,IF($C$4="Hayatdışı Sigorta Şirketleri",9000,9001)),INDIRECT("'"&amp;D$6&amp;"'!$B$1:$B$1095"),0),MATCH($B77,INDIRECT("'"&amp;D$6&amp;"'!5:5"),0))),0)</f>
        <v>131593137.286531</v>
      </c>
      <c r="E77" s="30">
        <f ca="1">IFERROR(INDIRECT("'"&amp;E$6&amp;"'!"&amp;ADDRESS(MATCH(IF($C$4="Tüm Şirketler",9003,IF($C$4="Hayatdışı Sigorta Şirketleri",9000,9001)),INDIRECT("'"&amp;E$6&amp;"'!$B$1:$B$1095"),0),MATCH($B77,INDIRECT("'"&amp;E$6&amp;"'!5:5"),0))),0)</f>
        <v>0</v>
      </c>
      <c r="F77" s="30">
        <f ca="1">IFERROR(INDIRECT("'"&amp;F$6&amp;"'!"&amp;ADDRESS(MATCH(IF($C$4="Tüm Şirketler",9003,IF($C$4="Hayatdışı Sigorta Şirketleri",9000,9001)),INDIRECT("'"&amp;F$6&amp;"'!$B$1:$B$1095"),0),MATCH($B77,INDIRECT("'"&amp;F$6&amp;"'!5:5"),0))),0)</f>
        <v>1078697035.28</v>
      </c>
      <c r="G77" s="30">
        <f ca="1">IFERROR(INDIRECT("'"&amp;G$6&amp;"'!"&amp;ADDRESS(MATCH(IF($C$4="Tüm Şirketler",9003,IF($C$4="Hayatdışı Sigorta Şirketleri",9000,9001)),INDIRECT("'"&amp;G$6&amp;"'!$B$1:$B$1095"),0),MATCH($B77,INDIRECT("'"&amp;G$6&amp;"'!5:5"),0))),0)</f>
        <v>0</v>
      </c>
      <c r="H77" s="31">
        <f t="shared" ca="1" si="14"/>
        <v>1297880171.3565309</v>
      </c>
      <c r="J77" s="32">
        <f t="shared" ca="1" si="12"/>
        <v>6.7486968922910534E-2</v>
      </c>
      <c r="K77" s="32">
        <f t="shared" ca="1" si="12"/>
        <v>0.10139082188842689</v>
      </c>
      <c r="L77" s="32">
        <f t="shared" ca="1" si="12"/>
        <v>0</v>
      </c>
      <c r="M77" s="32">
        <f t="shared" ca="1" si="12"/>
        <v>0.83112220918866264</v>
      </c>
      <c r="N77" s="32">
        <f t="shared" ca="1" si="12"/>
        <v>0</v>
      </c>
      <c r="O77" s="18">
        <f t="shared" ca="1" si="12"/>
        <v>1</v>
      </c>
    </row>
    <row r="78" spans="1:15" ht="12.75" customHeight="1" thickBot="1" x14ac:dyDescent="0.35">
      <c r="A78" s="79" t="s">
        <v>83</v>
      </c>
      <c r="B78" s="80"/>
      <c r="C78" s="41">
        <f ca="1">C77</f>
        <v>87589998.790000007</v>
      </c>
      <c r="D78" s="41">
        <f ca="1">D77</f>
        <v>131593137.286531</v>
      </c>
      <c r="E78" s="41">
        <f ca="1">E77</f>
        <v>0</v>
      </c>
      <c r="F78" s="41">
        <f ca="1">F77</f>
        <v>1078697035.28</v>
      </c>
      <c r="G78" s="41">
        <f ca="1">G77</f>
        <v>0</v>
      </c>
      <c r="H78" s="41">
        <f t="shared" ca="1" si="14"/>
        <v>1297880171.3565309</v>
      </c>
      <c r="J78" s="42">
        <f t="shared" ca="1" si="12"/>
        <v>6.7486968922910534E-2</v>
      </c>
      <c r="K78" s="42">
        <f t="shared" ca="1" si="12"/>
        <v>0.10139082188842689</v>
      </c>
      <c r="L78" s="42">
        <f t="shared" ca="1" si="12"/>
        <v>0</v>
      </c>
      <c r="M78" s="42">
        <f t="shared" ca="1" si="12"/>
        <v>0.83112220918866264</v>
      </c>
      <c r="N78" s="42">
        <f t="shared" ca="1" si="12"/>
        <v>0</v>
      </c>
      <c r="O78" s="40">
        <f t="shared" ca="1" si="12"/>
        <v>1</v>
      </c>
    </row>
    <row r="79" spans="1:15" ht="12.75" customHeight="1" x14ac:dyDescent="0.3">
      <c r="A79" s="13" t="s">
        <v>84</v>
      </c>
      <c r="B79" s="14">
        <v>719</v>
      </c>
      <c r="C79" s="15">
        <f t="shared" ref="C79:G92" ca="1" si="15">IFERROR(INDIRECT("'"&amp;C$6&amp;"'!"&amp;ADDRESS(MATCH(IF($C$4="Tüm Şirketler",9003,IF($C$4="Hayatdışı Sigorta Şirketleri",9000,9001)),INDIRECT("'"&amp;C$6&amp;"'!$B$1:$B$1095"),0),MATCH($B79,INDIRECT("'"&amp;C$6&amp;"'!5:5"),0))),0)</f>
        <v>234339580.62853616</v>
      </c>
      <c r="D79" s="15">
        <f t="shared" ca="1" si="15"/>
        <v>1590316005.2000506</v>
      </c>
      <c r="E79" s="15">
        <f t="shared" ca="1" si="15"/>
        <v>577856720.66863167</v>
      </c>
      <c r="F79" s="15">
        <f t="shared" ca="1" si="15"/>
        <v>1284465671.0159283</v>
      </c>
      <c r="G79" s="15">
        <f t="shared" ca="1" si="15"/>
        <v>5051101.42</v>
      </c>
      <c r="H79" s="16">
        <f t="shared" ca="1" si="14"/>
        <v>3692029078.933147</v>
      </c>
      <c r="J79" s="17">
        <f t="shared" ca="1" si="12"/>
        <v>6.3471759192170615E-2</v>
      </c>
      <c r="K79" s="17">
        <f t="shared" ca="1" si="12"/>
        <v>0.43074308766267633</v>
      </c>
      <c r="L79" s="17">
        <f t="shared" ca="1" si="12"/>
        <v>0.15651467209884756</v>
      </c>
      <c r="M79" s="17">
        <f t="shared" ca="1" si="12"/>
        <v>0.34790237117717637</v>
      </c>
      <c r="N79" s="17">
        <f t="shared" ca="1" si="12"/>
        <v>1.368109869129084E-3</v>
      </c>
      <c r="O79" s="18">
        <f t="shared" ca="1" si="12"/>
        <v>1</v>
      </c>
    </row>
    <row r="80" spans="1:15" ht="12.75" customHeight="1" x14ac:dyDescent="0.3">
      <c r="A80" s="43" t="s">
        <v>85</v>
      </c>
      <c r="B80" s="29">
        <v>720</v>
      </c>
      <c r="C80" s="30">
        <f t="shared" ca="1" si="15"/>
        <v>987952446.99215829</v>
      </c>
      <c r="D80" s="30">
        <f t="shared" ca="1" si="15"/>
        <v>1523914675.3688819</v>
      </c>
      <c r="E80" s="30">
        <f t="shared" ca="1" si="15"/>
        <v>636279130.1626575</v>
      </c>
      <c r="F80" s="30">
        <f t="shared" ca="1" si="15"/>
        <v>2177687406.3314962</v>
      </c>
      <c r="G80" s="30">
        <f t="shared" ca="1" si="15"/>
        <v>381652553.30000001</v>
      </c>
      <c r="H80" s="31">
        <f t="shared" ca="1" si="14"/>
        <v>5707486212.1551943</v>
      </c>
      <c r="J80" s="32">
        <f t="shared" ca="1" si="12"/>
        <v>0.17309764934484165</v>
      </c>
      <c r="K80" s="32">
        <f t="shared" ca="1" si="12"/>
        <v>0.26700277823245744</v>
      </c>
      <c r="L80" s="32">
        <f t="shared" ca="1" si="12"/>
        <v>0.11148150105165006</v>
      </c>
      <c r="M80" s="32">
        <f t="shared" ca="1" si="12"/>
        <v>0.38154930653948671</v>
      </c>
      <c r="N80" s="32">
        <f t="shared" ca="1" si="12"/>
        <v>6.6868764831564051E-2</v>
      </c>
      <c r="O80" s="40">
        <f t="shared" ca="1" si="12"/>
        <v>1</v>
      </c>
    </row>
    <row r="81" spans="1:15" ht="12.75" customHeight="1" x14ac:dyDescent="0.3">
      <c r="A81" s="43" t="s">
        <v>86</v>
      </c>
      <c r="B81" s="29">
        <v>721</v>
      </c>
      <c r="C81" s="30">
        <f t="shared" ca="1" si="15"/>
        <v>3870.019999999844</v>
      </c>
      <c r="D81" s="30">
        <f t="shared" ca="1" si="15"/>
        <v>1170742.21</v>
      </c>
      <c r="E81" s="30">
        <f t="shared" ca="1" si="15"/>
        <v>96534.75</v>
      </c>
      <c r="F81" s="30">
        <f t="shared" ca="1" si="15"/>
        <v>83563.920000000027</v>
      </c>
      <c r="G81" s="30">
        <f t="shared" ca="1" si="15"/>
        <v>0</v>
      </c>
      <c r="H81" s="31">
        <f t="shared" ca="1" si="14"/>
        <v>1354710.8999999997</v>
      </c>
      <c r="J81" s="32">
        <f t="shared" ca="1" si="12"/>
        <v>2.8567128233779214E-3</v>
      </c>
      <c r="K81" s="32">
        <f t="shared" ca="1" si="12"/>
        <v>0.86420077523551353</v>
      </c>
      <c r="L81" s="32">
        <f t="shared" ca="1" si="12"/>
        <v>7.1258561513013602E-2</v>
      </c>
      <c r="M81" s="32">
        <f t="shared" ca="1" si="12"/>
        <v>6.1683950428095061E-2</v>
      </c>
      <c r="N81" s="32">
        <f t="shared" ca="1" si="12"/>
        <v>0</v>
      </c>
      <c r="O81" s="40">
        <f t="shared" ca="1" si="12"/>
        <v>1</v>
      </c>
    </row>
    <row r="82" spans="1:15" ht="12.75" customHeight="1" x14ac:dyDescent="0.3">
      <c r="A82" s="43" t="s">
        <v>87</v>
      </c>
      <c r="B82" s="29">
        <v>722</v>
      </c>
      <c r="C82" s="30">
        <f t="shared" ca="1" si="15"/>
        <v>0</v>
      </c>
      <c r="D82" s="30">
        <f t="shared" ca="1" si="15"/>
        <v>1429.76</v>
      </c>
      <c r="E82" s="30">
        <f t="shared" ca="1" si="15"/>
        <v>114286</v>
      </c>
      <c r="F82" s="30">
        <f t="shared" ca="1" si="15"/>
        <v>14798990.58</v>
      </c>
      <c r="G82" s="30">
        <f t="shared" ca="1" si="15"/>
        <v>377586.4</v>
      </c>
      <c r="H82" s="31">
        <f t="shared" ca="1" si="14"/>
        <v>15292292.74</v>
      </c>
      <c r="J82" s="32">
        <f t="shared" ca="1" si="12"/>
        <v>0</v>
      </c>
      <c r="K82" s="32">
        <f t="shared" ca="1" si="12"/>
        <v>9.3495463650141973E-5</v>
      </c>
      <c r="L82" s="32">
        <f t="shared" ca="1" si="12"/>
        <v>7.4734378907789596E-3</v>
      </c>
      <c r="M82" s="32">
        <f t="shared" ca="1" si="12"/>
        <v>0.96774177892176549</v>
      </c>
      <c r="N82" s="32">
        <f t="shared" ca="1" si="12"/>
        <v>2.4691287723805373E-2</v>
      </c>
      <c r="O82" s="40">
        <f t="shared" ca="1" si="12"/>
        <v>1</v>
      </c>
    </row>
    <row r="83" spans="1:15" ht="12.75" customHeight="1" x14ac:dyDescent="0.3">
      <c r="A83" s="43" t="s">
        <v>88</v>
      </c>
      <c r="B83" s="29">
        <v>725</v>
      </c>
      <c r="C83" s="30">
        <f t="shared" ca="1" si="15"/>
        <v>0</v>
      </c>
      <c r="D83" s="30">
        <f t="shared" ca="1" si="15"/>
        <v>20536358.609999999</v>
      </c>
      <c r="E83" s="30">
        <f t="shared" ca="1" si="15"/>
        <v>1090894.4099999999</v>
      </c>
      <c r="F83" s="30">
        <f t="shared" ca="1" si="15"/>
        <v>8211540.2300000004</v>
      </c>
      <c r="G83" s="30">
        <f t="shared" ca="1" si="15"/>
        <v>0</v>
      </c>
      <c r="H83" s="31">
        <f t="shared" ca="1" si="14"/>
        <v>29838793.25</v>
      </c>
      <c r="J83" s="32">
        <f t="shared" ca="1" si="12"/>
        <v>0</v>
      </c>
      <c r="K83" s="32">
        <f t="shared" ca="1" si="12"/>
        <v>0.68824360415446761</v>
      </c>
      <c r="L83" s="32">
        <f t="shared" ca="1" si="12"/>
        <v>3.6559602154822395E-2</v>
      </c>
      <c r="M83" s="32">
        <f t="shared" ca="1" si="12"/>
        <v>0.27519679369070998</v>
      </c>
      <c r="N83" s="32">
        <f t="shared" ca="1" si="12"/>
        <v>0</v>
      </c>
      <c r="O83" s="40">
        <f t="shared" ca="1" si="12"/>
        <v>1</v>
      </c>
    </row>
    <row r="84" spans="1:15" ht="12.75" customHeight="1" x14ac:dyDescent="0.3">
      <c r="A84" s="43" t="s">
        <v>89</v>
      </c>
      <c r="B84" s="29">
        <v>726</v>
      </c>
      <c r="C84" s="30">
        <f t="shared" ca="1" si="15"/>
        <v>18608465.77011</v>
      </c>
      <c r="D84" s="30">
        <f t="shared" ca="1" si="15"/>
        <v>259217426.47043338</v>
      </c>
      <c r="E84" s="30">
        <f t="shared" ca="1" si="15"/>
        <v>10170778.840003999</v>
      </c>
      <c r="F84" s="30">
        <f t="shared" ca="1" si="15"/>
        <v>67734285.589940995</v>
      </c>
      <c r="G84" s="30">
        <f t="shared" ca="1" si="15"/>
        <v>-2219163.77</v>
      </c>
      <c r="H84" s="31">
        <f t="shared" ca="1" si="14"/>
        <v>353511792.90048838</v>
      </c>
      <c r="J84" s="32">
        <f t="shared" ca="1" si="12"/>
        <v>5.2638882616705747E-2</v>
      </c>
      <c r="K84" s="32">
        <f t="shared" ca="1" si="12"/>
        <v>0.73326387316137331</v>
      </c>
      <c r="L84" s="32">
        <f t="shared" ca="1" si="12"/>
        <v>2.8770691796601584E-2</v>
      </c>
      <c r="M84" s="32">
        <f t="shared" ca="1" si="12"/>
        <v>0.19160403401028214</v>
      </c>
      <c r="N84" s="32">
        <f t="shared" ca="1" si="12"/>
        <v>-6.2774815849628036E-3</v>
      </c>
      <c r="O84" s="40">
        <f t="shared" ca="1" si="12"/>
        <v>1</v>
      </c>
    </row>
    <row r="85" spans="1:15" ht="12.75" customHeight="1" x14ac:dyDescent="0.3">
      <c r="A85" s="43" t="s">
        <v>90</v>
      </c>
      <c r="B85" s="29">
        <v>730</v>
      </c>
      <c r="C85" s="30">
        <f t="shared" ca="1" si="15"/>
        <v>98845880.853387043</v>
      </c>
      <c r="D85" s="30">
        <f t="shared" ca="1" si="15"/>
        <v>132599853.19999997</v>
      </c>
      <c r="E85" s="30">
        <f t="shared" ca="1" si="15"/>
        <v>19974304.220000003</v>
      </c>
      <c r="F85" s="30">
        <f t="shared" ca="1" si="15"/>
        <v>17068723.289000001</v>
      </c>
      <c r="G85" s="30">
        <f t="shared" ca="1" si="15"/>
        <v>29116930.103949375</v>
      </c>
      <c r="H85" s="31">
        <f t="shared" ca="1" si="14"/>
        <v>297605691.66633636</v>
      </c>
      <c r="J85" s="32">
        <f t="shared" ca="1" si="12"/>
        <v>0.33213706465066234</v>
      </c>
      <c r="K85" s="32">
        <f t="shared" ca="1" si="12"/>
        <v>0.44555550150117978</v>
      </c>
      <c r="L85" s="32">
        <f t="shared" ca="1" si="12"/>
        <v>6.7116674107141727E-2</v>
      </c>
      <c r="M85" s="32">
        <f t="shared" ca="1" si="12"/>
        <v>5.7353484046053706E-2</v>
      </c>
      <c r="N85" s="32">
        <f t="shared" ca="1" si="12"/>
        <v>9.7837275694962575E-2</v>
      </c>
      <c r="O85" s="40">
        <f t="shared" ca="1" si="12"/>
        <v>1</v>
      </c>
    </row>
    <row r="86" spans="1:15" ht="12.75" customHeight="1" x14ac:dyDescent="0.3">
      <c r="A86" s="43" t="s">
        <v>91</v>
      </c>
      <c r="B86" s="29">
        <v>731</v>
      </c>
      <c r="C86" s="30">
        <f t="shared" ca="1" si="15"/>
        <v>319358.92</v>
      </c>
      <c r="D86" s="30">
        <f t="shared" ca="1" si="15"/>
        <v>38070548.813203469</v>
      </c>
      <c r="E86" s="30">
        <f t="shared" ca="1" si="15"/>
        <v>1609470.6300060002</v>
      </c>
      <c r="F86" s="30">
        <f t="shared" ca="1" si="15"/>
        <v>8519101.2503164019</v>
      </c>
      <c r="G86" s="30">
        <f t="shared" ca="1" si="15"/>
        <v>0</v>
      </c>
      <c r="H86" s="31">
        <f t="shared" ca="1" si="14"/>
        <v>48518479.613525875</v>
      </c>
      <c r="J86" s="32">
        <f t="shared" ca="1" si="12"/>
        <v>6.5822120260951005E-3</v>
      </c>
      <c r="K86" s="32">
        <f t="shared" ca="1" si="12"/>
        <v>0.78466079556603097</v>
      </c>
      <c r="L86" s="32">
        <f t="shared" ca="1" si="12"/>
        <v>3.3172322027117181E-2</v>
      </c>
      <c r="M86" s="32">
        <f t="shared" ca="1" si="12"/>
        <v>0.17558467038075665</v>
      </c>
      <c r="N86" s="32">
        <f t="shared" ca="1" si="12"/>
        <v>0</v>
      </c>
      <c r="O86" s="40">
        <f t="shared" ca="1" si="12"/>
        <v>1</v>
      </c>
    </row>
    <row r="87" spans="1:15" ht="12.75" customHeight="1" x14ac:dyDescent="0.3">
      <c r="A87" s="43" t="s">
        <v>92</v>
      </c>
      <c r="B87" s="29">
        <v>732</v>
      </c>
      <c r="C87" s="30">
        <f t="shared" ca="1" si="15"/>
        <v>0</v>
      </c>
      <c r="D87" s="30">
        <f t="shared" ca="1" si="15"/>
        <v>0</v>
      </c>
      <c r="E87" s="30">
        <f t="shared" ca="1" si="15"/>
        <v>0</v>
      </c>
      <c r="F87" s="30">
        <f t="shared" ca="1" si="15"/>
        <v>0</v>
      </c>
      <c r="G87" s="30">
        <f t="shared" ca="1" si="15"/>
        <v>0</v>
      </c>
      <c r="H87" s="31">
        <f t="shared" ca="1" si="14"/>
        <v>0</v>
      </c>
      <c r="J87" s="32">
        <f t="shared" ca="1" si="12"/>
        <v>0</v>
      </c>
      <c r="K87" s="32">
        <f t="shared" ca="1" si="12"/>
        <v>0</v>
      </c>
      <c r="L87" s="32">
        <f t="shared" ca="1" si="12"/>
        <v>0</v>
      </c>
      <c r="M87" s="32">
        <f t="shared" ca="1" si="12"/>
        <v>0</v>
      </c>
      <c r="N87" s="32">
        <f t="shared" ca="1" si="12"/>
        <v>0</v>
      </c>
      <c r="O87" s="40">
        <f t="shared" ca="1" si="12"/>
        <v>0</v>
      </c>
    </row>
    <row r="88" spans="1:15" ht="12.75" customHeight="1" x14ac:dyDescent="0.3">
      <c r="A88" s="43" t="s">
        <v>93</v>
      </c>
      <c r="B88" s="29">
        <v>733</v>
      </c>
      <c r="C88" s="30">
        <f t="shared" ca="1" si="15"/>
        <v>210955572.48605496</v>
      </c>
      <c r="D88" s="30">
        <f t="shared" ca="1" si="15"/>
        <v>919892863.28397012</v>
      </c>
      <c r="E88" s="30">
        <f t="shared" ca="1" si="15"/>
        <v>188905782.47</v>
      </c>
      <c r="F88" s="30">
        <f t="shared" ca="1" si="15"/>
        <v>1097067861.8164649</v>
      </c>
      <c r="G88" s="30">
        <f t="shared" ca="1" si="15"/>
        <v>9633096.4499999993</v>
      </c>
      <c r="H88" s="31">
        <f t="shared" ca="1" si="14"/>
        <v>2426455176.5064898</v>
      </c>
      <c r="J88" s="32">
        <f t="shared" ca="1" si="12"/>
        <v>8.6939818434964913E-2</v>
      </c>
      <c r="K88" s="32">
        <f t="shared" ca="1" si="12"/>
        <v>0.37910976975407967</v>
      </c>
      <c r="L88" s="32">
        <f t="shared" ca="1" si="12"/>
        <v>7.7852574528897239E-2</v>
      </c>
      <c r="M88" s="32">
        <f t="shared" ca="1" si="12"/>
        <v>0.45212780868096564</v>
      </c>
      <c r="N88" s="32">
        <f t="shared" ca="1" si="12"/>
        <v>3.9700286010926171E-3</v>
      </c>
      <c r="O88" s="40">
        <f t="shared" ca="1" si="12"/>
        <v>1</v>
      </c>
    </row>
    <row r="89" spans="1:15" ht="12.75" customHeight="1" x14ac:dyDescent="0.3">
      <c r="A89" s="43" t="s">
        <v>94</v>
      </c>
      <c r="B89" s="29">
        <v>734</v>
      </c>
      <c r="C89" s="30">
        <f t="shared" ca="1" si="15"/>
        <v>21435699.629999999</v>
      </c>
      <c r="D89" s="30">
        <f t="shared" ca="1" si="15"/>
        <v>20756356.132299002</v>
      </c>
      <c r="E89" s="30">
        <f t="shared" ca="1" si="15"/>
        <v>355251.16000000003</v>
      </c>
      <c r="F89" s="30">
        <f t="shared" ca="1" si="15"/>
        <v>9482029.5666080005</v>
      </c>
      <c r="G89" s="30">
        <f t="shared" ca="1" si="15"/>
        <v>0</v>
      </c>
      <c r="H89" s="31">
        <f t="shared" ca="1" si="14"/>
        <v>52029336.488906994</v>
      </c>
      <c r="J89" s="32">
        <f t="shared" ca="1" si="12"/>
        <v>0.4119925618226985</v>
      </c>
      <c r="K89" s="32">
        <f t="shared" ca="1" si="12"/>
        <v>0.39893563003103832</v>
      </c>
      <c r="L89" s="32">
        <f t="shared" ca="1" si="12"/>
        <v>6.8279010261017258E-3</v>
      </c>
      <c r="M89" s="32">
        <f t="shared" ca="1" si="12"/>
        <v>0.18224390712016159</v>
      </c>
      <c r="N89" s="32">
        <f t="shared" ca="1" si="12"/>
        <v>0</v>
      </c>
      <c r="O89" s="40">
        <f t="shared" ca="1" si="12"/>
        <v>1</v>
      </c>
    </row>
    <row r="90" spans="1:15" ht="12.75" customHeight="1" x14ac:dyDescent="0.3">
      <c r="A90" s="43" t="s">
        <v>95</v>
      </c>
      <c r="B90" s="29">
        <v>769</v>
      </c>
      <c r="C90" s="30">
        <f t="shared" ca="1" si="15"/>
        <v>0</v>
      </c>
      <c r="D90" s="30">
        <f t="shared" ca="1" si="15"/>
        <v>0</v>
      </c>
      <c r="E90" s="30">
        <f t="shared" ca="1" si="15"/>
        <v>0</v>
      </c>
      <c r="F90" s="30">
        <f t="shared" ca="1" si="15"/>
        <v>0</v>
      </c>
      <c r="G90" s="30">
        <f t="shared" ca="1" si="15"/>
        <v>0</v>
      </c>
      <c r="H90" s="31">
        <f t="shared" ca="1" si="14"/>
        <v>0</v>
      </c>
      <c r="J90" s="32">
        <f t="shared" ca="1" si="12"/>
        <v>0</v>
      </c>
      <c r="K90" s="32">
        <f t="shared" ca="1" si="12"/>
        <v>0</v>
      </c>
      <c r="L90" s="32">
        <f t="shared" ca="1" si="12"/>
        <v>0</v>
      </c>
      <c r="M90" s="32">
        <f t="shared" ca="1" si="12"/>
        <v>0</v>
      </c>
      <c r="N90" s="32">
        <f t="shared" ca="1" si="12"/>
        <v>0</v>
      </c>
      <c r="O90" s="40">
        <f t="shared" ca="1" si="12"/>
        <v>0</v>
      </c>
    </row>
    <row r="91" spans="1:15" ht="12.75" customHeight="1" x14ac:dyDescent="0.3">
      <c r="A91" s="43" t="s">
        <v>96</v>
      </c>
      <c r="B91" s="29">
        <v>770</v>
      </c>
      <c r="C91" s="30">
        <f t="shared" ca="1" si="15"/>
        <v>0</v>
      </c>
      <c r="D91" s="30">
        <f t="shared" ca="1" si="15"/>
        <v>0</v>
      </c>
      <c r="E91" s="30">
        <f t="shared" ca="1" si="15"/>
        <v>0</v>
      </c>
      <c r="F91" s="30">
        <f t="shared" ca="1" si="15"/>
        <v>0</v>
      </c>
      <c r="G91" s="30">
        <f t="shared" ca="1" si="15"/>
        <v>0</v>
      </c>
      <c r="H91" s="31">
        <f t="shared" ca="1" si="14"/>
        <v>0</v>
      </c>
      <c r="J91" s="32">
        <f t="shared" ca="1" si="12"/>
        <v>0</v>
      </c>
      <c r="K91" s="32">
        <f t="shared" ca="1" si="12"/>
        <v>0</v>
      </c>
      <c r="L91" s="32">
        <f t="shared" ca="1" si="12"/>
        <v>0</v>
      </c>
      <c r="M91" s="32">
        <f t="shared" ca="1" si="12"/>
        <v>0</v>
      </c>
      <c r="N91" s="32">
        <f t="shared" ca="1" si="12"/>
        <v>0</v>
      </c>
      <c r="O91" s="40">
        <f t="shared" ca="1" si="12"/>
        <v>0</v>
      </c>
    </row>
    <row r="92" spans="1:15" ht="12.75" customHeight="1" x14ac:dyDescent="0.3">
      <c r="A92" s="43" t="s">
        <v>97</v>
      </c>
      <c r="B92" s="29">
        <v>771</v>
      </c>
      <c r="C92" s="30">
        <f t="shared" ca="1" si="15"/>
        <v>187135250.87310398</v>
      </c>
      <c r="D92" s="30">
        <f t="shared" ca="1" si="15"/>
        <v>582274712.11223304</v>
      </c>
      <c r="E92" s="30">
        <f t="shared" ca="1" si="15"/>
        <v>70770341.386634991</v>
      </c>
      <c r="F92" s="30">
        <f t="shared" ca="1" si="15"/>
        <v>832203791.17440784</v>
      </c>
      <c r="G92" s="30">
        <f t="shared" ca="1" si="15"/>
        <v>87172.19</v>
      </c>
      <c r="H92" s="31">
        <f ca="1">SUM(C92:G92)</f>
        <v>1672471267.7363799</v>
      </c>
      <c r="J92" s="32">
        <f t="shared" ca="1" si="12"/>
        <v>0.11189145935307082</v>
      </c>
      <c r="K92" s="32">
        <f t="shared" ca="1" si="12"/>
        <v>0.34815229615293636</v>
      </c>
      <c r="L92" s="32">
        <f t="shared" ca="1" si="12"/>
        <v>4.2314832399135742E-2</v>
      </c>
      <c r="M92" s="32">
        <f t="shared" ca="1" si="12"/>
        <v>0.49758929030856297</v>
      </c>
      <c r="N92" s="32">
        <f t="shared" ca="1" si="12"/>
        <v>5.2121786294113097E-5</v>
      </c>
      <c r="O92" s="40">
        <f t="shared" ca="1" si="12"/>
        <v>1</v>
      </c>
    </row>
    <row r="93" spans="1:15" ht="12.75" customHeight="1" thickBot="1" x14ac:dyDescent="0.35">
      <c r="A93" s="46" t="s">
        <v>98</v>
      </c>
      <c r="B93" s="47"/>
      <c r="C93" s="41">
        <f ca="1">SUM(C79:C92)</f>
        <v>1759596126.1733503</v>
      </c>
      <c r="D93" s="41">
        <f ca="1">SUM(D79:D92)</f>
        <v>5088750971.1610718</v>
      </c>
      <c r="E93" s="41">
        <f ca="1">SUM(E79:E92)</f>
        <v>1507223494.6979346</v>
      </c>
      <c r="F93" s="41">
        <f ca="1">SUM(F79:F92)</f>
        <v>5517322964.764164</v>
      </c>
      <c r="G93" s="41">
        <f ca="1">SUM(G79:G92)</f>
        <v>423699276.09394938</v>
      </c>
      <c r="H93" s="41">
        <f ca="1">SUM(C93:G93)</f>
        <v>14296592832.890471</v>
      </c>
      <c r="J93" s="42">
        <f t="shared" ca="1" si="12"/>
        <v>0.12307800514016576</v>
      </c>
      <c r="K93" s="42">
        <f t="shared" ca="1" si="12"/>
        <v>0.35594151911873628</v>
      </c>
      <c r="L93" s="42">
        <f t="shared" ca="1" si="12"/>
        <v>0.10542536339360836</v>
      </c>
      <c r="M93" s="42">
        <f t="shared" ca="1" si="12"/>
        <v>0.38591873107493946</v>
      </c>
      <c r="N93" s="42">
        <f t="shared" ca="1" si="12"/>
        <v>2.9636381272550118E-2</v>
      </c>
      <c r="O93" s="42">
        <f t="shared" ca="1" si="12"/>
        <v>1</v>
      </c>
    </row>
    <row r="94" spans="1:15" ht="12.75" customHeight="1" x14ac:dyDescent="0.3">
      <c r="A94" s="43" t="s">
        <v>99</v>
      </c>
      <c r="B94" s="29">
        <v>707</v>
      </c>
      <c r="C94" s="30">
        <f t="shared" ref="C94:G99" ca="1" si="16">IFERROR(INDIRECT("'"&amp;C$6&amp;"'!"&amp;ADDRESS(MATCH(IF($C$4="Tüm Şirketler",9003,IF($C$4="Hayatdışı Sigorta Şirketleri",9000,9001)),INDIRECT("'"&amp;C$6&amp;"'!$B$1:$B$1095"),0),MATCH($B94,INDIRECT("'"&amp;C$6&amp;"'!5:5"),0))),0)</f>
        <v>0</v>
      </c>
      <c r="D94" s="30">
        <f t="shared" ca="1" si="16"/>
        <v>31867677.690000001</v>
      </c>
      <c r="E94" s="30">
        <f t="shared" ca="1" si="16"/>
        <v>16589944.060000001</v>
      </c>
      <c r="F94" s="30">
        <f t="shared" ca="1" si="16"/>
        <v>26448275.910000004</v>
      </c>
      <c r="G94" s="30">
        <f t="shared" ca="1" si="16"/>
        <v>0</v>
      </c>
      <c r="H94" s="31">
        <f t="shared" ref="H94:H133" ca="1" si="17">SUM(C94:G94)</f>
        <v>74905897.659999996</v>
      </c>
      <c r="J94" s="32">
        <f t="shared" ca="1" si="12"/>
        <v>0</v>
      </c>
      <c r="K94" s="32">
        <f t="shared" ca="1" si="12"/>
        <v>0.42543616304617693</v>
      </c>
      <c r="L94" s="32">
        <f t="shared" ca="1" si="12"/>
        <v>0.22147714102969876</v>
      </c>
      <c r="M94" s="32">
        <f t="shared" ca="1" si="12"/>
        <v>0.35308669592412445</v>
      </c>
      <c r="N94" s="32">
        <f t="shared" ca="1" si="12"/>
        <v>0</v>
      </c>
      <c r="O94" s="40">
        <f t="shared" ca="1" si="12"/>
        <v>1</v>
      </c>
    </row>
    <row r="95" spans="1:15" ht="12.75" customHeight="1" x14ac:dyDescent="0.3">
      <c r="A95" s="43" t="s">
        <v>100</v>
      </c>
      <c r="B95" s="29">
        <v>745</v>
      </c>
      <c r="C95" s="30">
        <f t="shared" ca="1" si="16"/>
        <v>0</v>
      </c>
      <c r="D95" s="30">
        <f t="shared" ca="1" si="16"/>
        <v>0</v>
      </c>
      <c r="E95" s="30">
        <f t="shared" ca="1" si="16"/>
        <v>0</v>
      </c>
      <c r="F95" s="30">
        <f t="shared" ca="1" si="16"/>
        <v>0</v>
      </c>
      <c r="G95" s="30">
        <f t="shared" ca="1" si="16"/>
        <v>0</v>
      </c>
      <c r="H95" s="31">
        <f t="shared" ca="1" si="17"/>
        <v>0</v>
      </c>
      <c r="J95" s="32">
        <f t="shared" ca="1" si="12"/>
        <v>0</v>
      </c>
      <c r="K95" s="32">
        <f t="shared" ca="1" si="12"/>
        <v>0</v>
      </c>
      <c r="L95" s="32">
        <f t="shared" ca="1" si="12"/>
        <v>0</v>
      </c>
      <c r="M95" s="32">
        <f t="shared" ca="1" si="12"/>
        <v>0</v>
      </c>
      <c r="N95" s="32">
        <f t="shared" ca="1" si="12"/>
        <v>0</v>
      </c>
      <c r="O95" s="40">
        <f t="shared" ca="1" si="12"/>
        <v>0</v>
      </c>
    </row>
    <row r="96" spans="1:15" ht="12.75" customHeight="1" x14ac:dyDescent="0.3">
      <c r="A96" s="43" t="s">
        <v>101</v>
      </c>
      <c r="B96" s="29">
        <v>746</v>
      </c>
      <c r="C96" s="30">
        <f t="shared" ca="1" si="16"/>
        <v>0</v>
      </c>
      <c r="D96" s="30">
        <f t="shared" ca="1" si="16"/>
        <v>0</v>
      </c>
      <c r="E96" s="30">
        <f t="shared" ca="1" si="16"/>
        <v>0</v>
      </c>
      <c r="F96" s="30">
        <f t="shared" ca="1" si="16"/>
        <v>0</v>
      </c>
      <c r="G96" s="30">
        <f t="shared" ca="1" si="16"/>
        <v>0</v>
      </c>
      <c r="H96" s="31">
        <f t="shared" ca="1" si="17"/>
        <v>0</v>
      </c>
      <c r="J96" s="32">
        <f t="shared" ca="1" si="12"/>
        <v>0</v>
      </c>
      <c r="K96" s="32">
        <f t="shared" ca="1" si="12"/>
        <v>0</v>
      </c>
      <c r="L96" s="32">
        <f t="shared" ca="1" si="12"/>
        <v>0</v>
      </c>
      <c r="M96" s="32">
        <f t="shared" ca="1" si="12"/>
        <v>0</v>
      </c>
      <c r="N96" s="32">
        <f t="shared" ca="1" si="12"/>
        <v>0</v>
      </c>
      <c r="O96" s="40">
        <f t="shared" ca="1" si="12"/>
        <v>0</v>
      </c>
    </row>
    <row r="97" spans="1:15" ht="12.75" customHeight="1" x14ac:dyDescent="0.3">
      <c r="A97" s="43" t="s">
        <v>102</v>
      </c>
      <c r="B97" s="29">
        <v>747</v>
      </c>
      <c r="C97" s="30">
        <f t="shared" ca="1" si="16"/>
        <v>139458.06</v>
      </c>
      <c r="D97" s="30">
        <f t="shared" ca="1" si="16"/>
        <v>0</v>
      </c>
      <c r="E97" s="30">
        <f t="shared" ca="1" si="16"/>
        <v>0</v>
      </c>
      <c r="F97" s="30">
        <f t="shared" ca="1" si="16"/>
        <v>0</v>
      </c>
      <c r="G97" s="30">
        <f t="shared" ca="1" si="16"/>
        <v>0</v>
      </c>
      <c r="H97" s="31">
        <f t="shared" ca="1" si="17"/>
        <v>139458.06</v>
      </c>
      <c r="J97" s="32">
        <f t="shared" ca="1" si="12"/>
        <v>1</v>
      </c>
      <c r="K97" s="32">
        <f t="shared" ca="1" si="12"/>
        <v>0</v>
      </c>
      <c r="L97" s="32">
        <f t="shared" ca="1" si="12"/>
        <v>0</v>
      </c>
      <c r="M97" s="32">
        <f t="shared" ca="1" si="12"/>
        <v>0</v>
      </c>
      <c r="N97" s="32">
        <f t="shared" ca="1" si="12"/>
        <v>0</v>
      </c>
      <c r="O97" s="40">
        <f t="shared" ca="1" si="12"/>
        <v>1</v>
      </c>
    </row>
    <row r="98" spans="1:15" ht="12.75" customHeight="1" x14ac:dyDescent="0.3">
      <c r="A98" s="43" t="s">
        <v>103</v>
      </c>
      <c r="B98" s="29">
        <v>755</v>
      </c>
      <c r="C98" s="30">
        <f t="shared" ca="1" si="16"/>
        <v>364420764.24397397</v>
      </c>
      <c r="D98" s="30">
        <f t="shared" ca="1" si="16"/>
        <v>228000397.17586595</v>
      </c>
      <c r="E98" s="30">
        <f t="shared" ca="1" si="16"/>
        <v>22329824.828072</v>
      </c>
      <c r="F98" s="30">
        <f t="shared" ca="1" si="16"/>
        <v>1449625396.206862</v>
      </c>
      <c r="G98" s="30">
        <f t="shared" ca="1" si="16"/>
        <v>3623537.879999999</v>
      </c>
      <c r="H98" s="31">
        <f t="shared" ca="1" si="17"/>
        <v>2067999920.334774</v>
      </c>
      <c r="J98" s="32">
        <f t="shared" ca="1" si="12"/>
        <v>0.17621894501087818</v>
      </c>
      <c r="K98" s="32">
        <f t="shared" ca="1" si="12"/>
        <v>0.11025164698215102</v>
      </c>
      <c r="L98" s="32">
        <f t="shared" ca="1" si="12"/>
        <v>1.079778805042564E-2</v>
      </c>
      <c r="M98" s="32">
        <f t="shared" ca="1" si="12"/>
        <v>0.70097942555635706</v>
      </c>
      <c r="N98" s="32">
        <f t="shared" ca="1" si="12"/>
        <v>1.7521944001880859E-3</v>
      </c>
      <c r="O98" s="40">
        <f t="shared" ca="1" si="12"/>
        <v>1</v>
      </c>
    </row>
    <row r="99" spans="1:15" ht="12.75" customHeight="1" x14ac:dyDescent="0.3">
      <c r="A99" s="19" t="s">
        <v>104</v>
      </c>
      <c r="B99" s="20">
        <v>756</v>
      </c>
      <c r="C99" s="21">
        <f t="shared" ca="1" si="16"/>
        <v>61207847.021706991</v>
      </c>
      <c r="D99" s="21">
        <f t="shared" ca="1" si="16"/>
        <v>18814402.893002998</v>
      </c>
      <c r="E99" s="21">
        <f t="shared" ca="1" si="16"/>
        <v>3317476.1494420003</v>
      </c>
      <c r="F99" s="21">
        <f t="shared" ca="1" si="16"/>
        <v>358351432.865354</v>
      </c>
      <c r="G99" s="21">
        <f t="shared" ca="1" si="16"/>
        <v>9355884.0066853985</v>
      </c>
      <c r="H99" s="22">
        <f t="shared" ca="1" si="17"/>
        <v>451047042.93619138</v>
      </c>
      <c r="J99" s="23">
        <f t="shared" ca="1" si="12"/>
        <v>0.13570169227418244</v>
      </c>
      <c r="K99" s="23">
        <f t="shared" ca="1" si="12"/>
        <v>4.1712728611469095E-2</v>
      </c>
      <c r="L99" s="23">
        <f t="shared" ca="1" si="12"/>
        <v>7.355055756149401E-3</v>
      </c>
      <c r="M99" s="23">
        <f t="shared" ca="1" si="12"/>
        <v>0.79448793308251264</v>
      </c>
      <c r="N99" s="23">
        <f t="shared" ca="1" si="12"/>
        <v>2.074259027568651E-2</v>
      </c>
      <c r="O99" s="24">
        <f t="shared" ca="1" si="12"/>
        <v>1</v>
      </c>
    </row>
    <row r="100" spans="1:15" ht="12.75" customHeight="1" thickBot="1" x14ac:dyDescent="0.35">
      <c r="A100" s="48" t="s">
        <v>105</v>
      </c>
      <c r="B100" s="49"/>
      <c r="C100" s="26">
        <f ca="1">SUM(C94:C99)</f>
        <v>425768069.32568097</v>
      </c>
      <c r="D100" s="26">
        <f ca="1">SUM(D94:D99)</f>
        <v>278682477.75886893</v>
      </c>
      <c r="E100" s="26">
        <f ca="1">SUM(E94:E99)</f>
        <v>42237245.037514001</v>
      </c>
      <c r="F100" s="26">
        <f ca="1">SUM(F94:F99)</f>
        <v>1834425104.9822161</v>
      </c>
      <c r="G100" s="26">
        <f ca="1">SUM(G94:G99)</f>
        <v>12979421.886685397</v>
      </c>
      <c r="H100" s="26">
        <f t="shared" ca="1" si="17"/>
        <v>2594092318.9909654</v>
      </c>
      <c r="J100" s="27">
        <f t="shared" ca="1" si="12"/>
        <v>0.16412988319987537</v>
      </c>
      <c r="K100" s="27">
        <f t="shared" ca="1" si="12"/>
        <v>0.10742966845037696</v>
      </c>
      <c r="L100" s="27">
        <f t="shared" ca="1" si="12"/>
        <v>1.6282090166298783E-2</v>
      </c>
      <c r="M100" s="27">
        <f t="shared" ca="1" si="12"/>
        <v>0.70715490406901171</v>
      </c>
      <c r="N100" s="27">
        <f t="shared" ca="1" si="12"/>
        <v>5.0034541144372445E-3</v>
      </c>
      <c r="O100" s="27">
        <f t="shared" ca="1" si="12"/>
        <v>1</v>
      </c>
    </row>
    <row r="101" spans="1:15" ht="12.75" customHeight="1" x14ac:dyDescent="0.3">
      <c r="A101" s="43" t="s">
        <v>106</v>
      </c>
      <c r="B101" s="29">
        <v>705</v>
      </c>
      <c r="C101" s="30">
        <f t="shared" ref="C101:G104" ca="1" si="18">IFERROR(INDIRECT("'"&amp;C$6&amp;"'!"&amp;ADDRESS(MATCH(IF($C$4="Tüm Şirketler",9003,IF($C$4="Hayatdışı Sigorta Şirketleri",9000,9001)),INDIRECT("'"&amp;C$6&amp;"'!$B$1:$B$1095"),0),MATCH($B101,INDIRECT("'"&amp;C$6&amp;"'!5:5"),0))),0)</f>
        <v>34896209.599999994</v>
      </c>
      <c r="D101" s="30">
        <f t="shared" ca="1" si="18"/>
        <v>143716857.40999997</v>
      </c>
      <c r="E101" s="30">
        <f t="shared" ca="1" si="18"/>
        <v>6487395.6600000001</v>
      </c>
      <c r="F101" s="30">
        <f t="shared" ca="1" si="18"/>
        <v>166449053.21000004</v>
      </c>
      <c r="G101" s="30">
        <f t="shared" ca="1" si="18"/>
        <v>0</v>
      </c>
      <c r="H101" s="31">
        <f t="shared" ca="1" si="17"/>
        <v>351549515.88</v>
      </c>
      <c r="J101" s="32">
        <f t="shared" ca="1" si="12"/>
        <v>9.9263995607127148E-2</v>
      </c>
      <c r="K101" s="32">
        <f t="shared" ca="1" si="12"/>
        <v>0.40880971504184105</v>
      </c>
      <c r="L101" s="32">
        <f t="shared" ca="1" si="12"/>
        <v>1.8453718087936284E-2</v>
      </c>
      <c r="M101" s="32">
        <f t="shared" ca="1" si="12"/>
        <v>0.47347257126309555</v>
      </c>
      <c r="N101" s="32">
        <f t="shared" ca="1" si="12"/>
        <v>0</v>
      </c>
      <c r="O101" s="40">
        <f t="shared" ca="1" si="12"/>
        <v>1</v>
      </c>
    </row>
    <row r="102" spans="1:15" ht="12.75" customHeight="1" x14ac:dyDescent="0.3">
      <c r="A102" s="43" t="s">
        <v>107</v>
      </c>
      <c r="B102" s="29">
        <v>706</v>
      </c>
      <c r="C102" s="30">
        <f t="shared" ca="1" si="18"/>
        <v>6218276.709999999</v>
      </c>
      <c r="D102" s="30">
        <f t="shared" ca="1" si="18"/>
        <v>64724787.689999983</v>
      </c>
      <c r="E102" s="30">
        <f t="shared" ca="1" si="18"/>
        <v>0</v>
      </c>
      <c r="F102" s="30">
        <f t="shared" ca="1" si="18"/>
        <v>0</v>
      </c>
      <c r="G102" s="30">
        <f t="shared" ca="1" si="18"/>
        <v>0</v>
      </c>
      <c r="H102" s="31">
        <f t="shared" ca="1" si="17"/>
        <v>70943064.399999976</v>
      </c>
      <c r="J102" s="32">
        <f t="shared" ca="1" si="12"/>
        <v>8.7651650835652392E-2</v>
      </c>
      <c r="K102" s="32">
        <f t="shared" ca="1" si="12"/>
        <v>0.91234834916434771</v>
      </c>
      <c r="L102" s="32">
        <f t="shared" ca="1" si="12"/>
        <v>0</v>
      </c>
      <c r="M102" s="32">
        <f t="shared" ca="1" si="12"/>
        <v>0</v>
      </c>
      <c r="N102" s="32">
        <f t="shared" ca="1" si="12"/>
        <v>0</v>
      </c>
      <c r="O102" s="40">
        <f t="shared" ca="1" si="12"/>
        <v>1</v>
      </c>
    </row>
    <row r="103" spans="1:15" ht="12.75" customHeight="1" x14ac:dyDescent="0.3">
      <c r="A103" s="43" t="s">
        <v>108</v>
      </c>
      <c r="B103" s="29">
        <v>708</v>
      </c>
      <c r="C103" s="30">
        <f t="shared" ca="1" si="18"/>
        <v>1634285.71</v>
      </c>
      <c r="D103" s="30">
        <f t="shared" ca="1" si="18"/>
        <v>9162285.6899999995</v>
      </c>
      <c r="E103" s="30">
        <f t="shared" ca="1" si="18"/>
        <v>0</v>
      </c>
      <c r="F103" s="30">
        <f t="shared" ca="1" si="18"/>
        <v>4287270.4800000004</v>
      </c>
      <c r="G103" s="30">
        <f t="shared" ca="1" si="18"/>
        <v>0</v>
      </c>
      <c r="H103" s="31">
        <f t="shared" ca="1" si="17"/>
        <v>15083841.879999999</v>
      </c>
      <c r="J103" s="32">
        <f t="shared" ca="1" si="12"/>
        <v>0.10834678081364242</v>
      </c>
      <c r="K103" s="32">
        <f t="shared" ca="1" si="12"/>
        <v>0.60742387535555364</v>
      </c>
      <c r="L103" s="32">
        <f t="shared" ca="1" si="12"/>
        <v>0</v>
      </c>
      <c r="M103" s="32">
        <f t="shared" ca="1" si="12"/>
        <v>0.284229343830804</v>
      </c>
      <c r="N103" s="32">
        <f t="shared" ca="1" si="12"/>
        <v>0</v>
      </c>
      <c r="O103" s="40">
        <f t="shared" ca="1" si="12"/>
        <v>1</v>
      </c>
    </row>
    <row r="104" spans="1:15" ht="12.75" customHeight="1" x14ac:dyDescent="0.3">
      <c r="A104" s="43" t="s">
        <v>109</v>
      </c>
      <c r="B104" s="29">
        <v>736</v>
      </c>
      <c r="C104" s="30">
        <f t="shared" ca="1" si="18"/>
        <v>11392743.757469097</v>
      </c>
      <c r="D104" s="30">
        <f t="shared" ca="1" si="18"/>
        <v>55619701.606634334</v>
      </c>
      <c r="E104" s="30">
        <f t="shared" ca="1" si="18"/>
        <v>106918460.40022154</v>
      </c>
      <c r="F104" s="30">
        <f t="shared" ca="1" si="18"/>
        <v>100367312.81297451</v>
      </c>
      <c r="G104" s="30">
        <f t="shared" ca="1" si="18"/>
        <v>2352073.5599999996</v>
      </c>
      <c r="H104" s="31">
        <f t="shared" ca="1" si="17"/>
        <v>276650292.13729948</v>
      </c>
      <c r="J104" s="32">
        <f t="shared" ca="1" si="12"/>
        <v>4.1181029195569992E-2</v>
      </c>
      <c r="K104" s="32">
        <f t="shared" ca="1" si="12"/>
        <v>0.2010469650219299</v>
      </c>
      <c r="L104" s="32">
        <f t="shared" ca="1" si="12"/>
        <v>0.38647514005573036</v>
      </c>
      <c r="M104" s="32">
        <f t="shared" ca="1" si="12"/>
        <v>0.36279489183825969</v>
      </c>
      <c r="N104" s="32">
        <f t="shared" ca="1" si="12"/>
        <v>8.5019738885100584E-3</v>
      </c>
      <c r="O104" s="40">
        <f t="shared" ca="1" si="12"/>
        <v>1</v>
      </c>
    </row>
    <row r="105" spans="1:15" ht="12.75" customHeight="1" thickBot="1" x14ac:dyDescent="0.35">
      <c r="A105" s="46" t="s">
        <v>110</v>
      </c>
      <c r="B105" s="47"/>
      <c r="C105" s="41">
        <f ca="1">C104+C102+C101+C103</f>
        <v>54141515.777469091</v>
      </c>
      <c r="D105" s="41">
        <f ca="1">D104+D102+D101+D103</f>
        <v>273223632.39663428</v>
      </c>
      <c r="E105" s="41">
        <f ca="1">E104+E102+E101+E103</f>
        <v>113405856.06022154</v>
      </c>
      <c r="F105" s="41">
        <f ca="1">F104+F102+F101+F103</f>
        <v>271103636.50297457</v>
      </c>
      <c r="G105" s="41">
        <f ca="1">G104+G102+G101+G103</f>
        <v>2352073.5599999996</v>
      </c>
      <c r="H105" s="41">
        <f t="shared" ca="1" si="17"/>
        <v>714226714.29729939</v>
      </c>
      <c r="J105" s="42">
        <f t="shared" ca="1" si="12"/>
        <v>7.5804383529306768E-2</v>
      </c>
      <c r="K105" s="42">
        <f t="shared" ca="1" si="12"/>
        <v>0.38254468353994386</v>
      </c>
      <c r="L105" s="42">
        <f t="shared" ca="1" si="12"/>
        <v>0.15878131381825625</v>
      </c>
      <c r="M105" s="42">
        <f t="shared" ca="1" si="12"/>
        <v>0.37957644411229169</v>
      </c>
      <c r="N105" s="42">
        <f t="shared" ca="1" si="12"/>
        <v>3.2931750002016037E-3</v>
      </c>
      <c r="O105" s="42">
        <f t="shared" ca="1" si="12"/>
        <v>1</v>
      </c>
    </row>
    <row r="106" spans="1:15" ht="12.75" customHeight="1" x14ac:dyDescent="0.3">
      <c r="A106" s="13" t="s">
        <v>111</v>
      </c>
      <c r="B106" s="14">
        <v>702</v>
      </c>
      <c r="C106" s="15">
        <f t="shared" ref="C106:G114" ca="1" si="19">IFERROR(INDIRECT("'"&amp;C$6&amp;"'!"&amp;ADDRESS(MATCH(IF($C$4="Tüm Şirketler",9003,IF($C$4="Hayatdışı Sigorta Şirketleri",9000,9001)),INDIRECT("'"&amp;C$6&amp;"'!$B$1:$B$1095"),0),MATCH($B106,INDIRECT("'"&amp;C$6&amp;"'!5:5"),0))),0)</f>
        <v>731156083.61037326</v>
      </c>
      <c r="D106" s="15">
        <f t="shared" ca="1" si="19"/>
        <v>656890974.53968549</v>
      </c>
      <c r="E106" s="15">
        <f t="shared" ca="1" si="19"/>
        <v>123816863.599264</v>
      </c>
      <c r="F106" s="15">
        <f t="shared" ca="1" si="19"/>
        <v>3032430004.6349339</v>
      </c>
      <c r="G106" s="15">
        <f t="shared" ca="1" si="19"/>
        <v>70518691.512500003</v>
      </c>
      <c r="H106" s="16">
        <f t="shared" ca="1" si="17"/>
        <v>4614812617.8967562</v>
      </c>
      <c r="J106" s="17">
        <f t="shared" ca="1" si="12"/>
        <v>0.15843678696180832</v>
      </c>
      <c r="K106" s="17">
        <f t="shared" ca="1" si="12"/>
        <v>0.14234401890819776</v>
      </c>
      <c r="L106" s="17">
        <f t="shared" ca="1" si="12"/>
        <v>2.6830312268604026E-2</v>
      </c>
      <c r="M106" s="17">
        <f t="shared" ca="1" si="12"/>
        <v>0.6571079382237176</v>
      </c>
      <c r="N106" s="17">
        <f t="shared" ca="1" si="12"/>
        <v>1.5280943637672455E-2</v>
      </c>
      <c r="O106" s="18">
        <f t="shared" ca="1" si="12"/>
        <v>1</v>
      </c>
    </row>
    <row r="107" spans="1:15" ht="12.75" customHeight="1" x14ac:dyDescent="0.3">
      <c r="A107" s="43" t="s">
        <v>112</v>
      </c>
      <c r="B107" s="29">
        <v>748</v>
      </c>
      <c r="C107" s="30">
        <f t="shared" ca="1" si="19"/>
        <v>0</v>
      </c>
      <c r="D107" s="30">
        <f t="shared" ca="1" si="19"/>
        <v>45754.06</v>
      </c>
      <c r="E107" s="30">
        <f t="shared" ca="1" si="19"/>
        <v>274433756.38</v>
      </c>
      <c r="F107" s="30">
        <f t="shared" ca="1" si="19"/>
        <v>2250</v>
      </c>
      <c r="G107" s="30">
        <f t="shared" ca="1" si="19"/>
        <v>0</v>
      </c>
      <c r="H107" s="31">
        <f t="shared" ca="1" si="17"/>
        <v>274481760.44</v>
      </c>
      <c r="J107" s="32">
        <f t="shared" ca="1" si="12"/>
        <v>0</v>
      </c>
      <c r="K107" s="32">
        <f t="shared" ca="1" si="12"/>
        <v>1.6669253332773473E-4</v>
      </c>
      <c r="L107" s="32">
        <f t="shared" ca="1" si="12"/>
        <v>0.99982511020068132</v>
      </c>
      <c r="M107" s="32">
        <f t="shared" ca="1" si="12"/>
        <v>8.1972659909831638E-6</v>
      </c>
      <c r="N107" s="32">
        <f t="shared" ca="1" si="12"/>
        <v>0</v>
      </c>
      <c r="O107" s="40">
        <f t="shared" ca="1" si="12"/>
        <v>1</v>
      </c>
    </row>
    <row r="108" spans="1:15" ht="12.75" customHeight="1" x14ac:dyDescent="0.3">
      <c r="A108" s="43" t="s">
        <v>113</v>
      </c>
      <c r="B108" s="29">
        <v>749</v>
      </c>
      <c r="C108" s="30">
        <f t="shared" ca="1" si="19"/>
        <v>0</v>
      </c>
      <c r="D108" s="30">
        <f t="shared" ca="1" si="19"/>
        <v>-9.3132257461547852E-10</v>
      </c>
      <c r="E108" s="30">
        <f t="shared" ca="1" si="19"/>
        <v>5500996.3700000001</v>
      </c>
      <c r="F108" s="30">
        <f t="shared" ca="1" si="19"/>
        <v>0</v>
      </c>
      <c r="G108" s="30">
        <f t="shared" ca="1" si="19"/>
        <v>0</v>
      </c>
      <c r="H108" s="31">
        <f t="shared" ca="1" si="17"/>
        <v>5500996.3699999992</v>
      </c>
      <c r="J108" s="32">
        <f t="shared" ref="J108:O133" ca="1" si="20">IF($H108=0,0,C108/$H108)</f>
        <v>0</v>
      </c>
      <c r="K108" s="32">
        <f t="shared" ca="1" si="20"/>
        <v>-1.6930070699455464E-16</v>
      </c>
      <c r="L108" s="32">
        <f t="shared" ca="1" si="20"/>
        <v>1.0000000000000002</v>
      </c>
      <c r="M108" s="32">
        <f t="shared" ca="1" si="20"/>
        <v>0</v>
      </c>
      <c r="N108" s="32">
        <f t="shared" ca="1" si="20"/>
        <v>0</v>
      </c>
      <c r="O108" s="40">
        <f t="shared" ca="1" si="20"/>
        <v>1</v>
      </c>
    </row>
    <row r="109" spans="1:15" ht="12.75" customHeight="1" x14ac:dyDescent="0.3">
      <c r="A109" s="43" t="s">
        <v>114</v>
      </c>
      <c r="B109" s="29">
        <v>752</v>
      </c>
      <c r="C109" s="30">
        <f t="shared" ca="1" si="19"/>
        <v>0</v>
      </c>
      <c r="D109" s="30">
        <f t="shared" ca="1" si="19"/>
        <v>0</v>
      </c>
      <c r="E109" s="30">
        <f t="shared" ca="1" si="19"/>
        <v>0</v>
      </c>
      <c r="F109" s="30">
        <f t="shared" ca="1" si="19"/>
        <v>0</v>
      </c>
      <c r="G109" s="30">
        <f t="shared" ca="1" si="19"/>
        <v>0</v>
      </c>
      <c r="H109" s="31">
        <f t="shared" ca="1" si="17"/>
        <v>0</v>
      </c>
      <c r="J109" s="32">
        <f t="shared" ca="1" si="20"/>
        <v>0</v>
      </c>
      <c r="K109" s="32">
        <f t="shared" ca="1" si="20"/>
        <v>0</v>
      </c>
      <c r="L109" s="32">
        <f t="shared" ca="1" si="20"/>
        <v>0</v>
      </c>
      <c r="M109" s="32">
        <f t="shared" ca="1" si="20"/>
        <v>0</v>
      </c>
      <c r="N109" s="32">
        <f t="shared" ca="1" si="20"/>
        <v>0</v>
      </c>
      <c r="O109" s="40">
        <f t="shared" ca="1" si="20"/>
        <v>0</v>
      </c>
    </row>
    <row r="110" spans="1:15" ht="12.75" customHeight="1" x14ac:dyDescent="0.3">
      <c r="A110" s="43" t="s">
        <v>115</v>
      </c>
      <c r="B110" s="29">
        <v>753</v>
      </c>
      <c r="C110" s="30">
        <f t="shared" ca="1" si="19"/>
        <v>0</v>
      </c>
      <c r="D110" s="30">
        <f t="shared" ca="1" si="19"/>
        <v>0</v>
      </c>
      <c r="E110" s="30">
        <f t="shared" ca="1" si="19"/>
        <v>0</v>
      </c>
      <c r="F110" s="30">
        <f t="shared" ca="1" si="19"/>
        <v>0</v>
      </c>
      <c r="G110" s="30">
        <f t="shared" ca="1" si="19"/>
        <v>0</v>
      </c>
      <c r="H110" s="31">
        <f t="shared" ca="1" si="17"/>
        <v>0</v>
      </c>
      <c r="J110" s="32">
        <f t="shared" ca="1" si="20"/>
        <v>0</v>
      </c>
      <c r="K110" s="32">
        <f t="shared" ca="1" si="20"/>
        <v>0</v>
      </c>
      <c r="L110" s="32">
        <f t="shared" ca="1" si="20"/>
        <v>0</v>
      </c>
      <c r="M110" s="32">
        <f t="shared" ca="1" si="20"/>
        <v>0</v>
      </c>
      <c r="N110" s="32">
        <f t="shared" ca="1" si="20"/>
        <v>0</v>
      </c>
      <c r="O110" s="40">
        <f t="shared" ca="1" si="20"/>
        <v>0</v>
      </c>
    </row>
    <row r="111" spans="1:15" ht="12.75" customHeight="1" x14ac:dyDescent="0.3">
      <c r="A111" s="43" t="s">
        <v>116</v>
      </c>
      <c r="B111" s="29">
        <v>754</v>
      </c>
      <c r="C111" s="30">
        <f t="shared" ca="1" si="19"/>
        <v>7816.5</v>
      </c>
      <c r="D111" s="30">
        <f t="shared" ca="1" si="19"/>
        <v>2882332.3</v>
      </c>
      <c r="E111" s="30">
        <f t="shared" ca="1" si="19"/>
        <v>1977861.02</v>
      </c>
      <c r="F111" s="30">
        <f t="shared" ca="1" si="19"/>
        <v>200475.68</v>
      </c>
      <c r="G111" s="30">
        <f t="shared" ca="1" si="19"/>
        <v>0</v>
      </c>
      <c r="H111" s="31">
        <f t="shared" ca="1" si="17"/>
        <v>5068485.5</v>
      </c>
      <c r="J111" s="32">
        <f t="shared" ca="1" si="20"/>
        <v>1.5421766521774602E-3</v>
      </c>
      <c r="K111" s="32">
        <f t="shared" ca="1" si="20"/>
        <v>0.56867723109792856</v>
      </c>
      <c r="L111" s="32">
        <f t="shared" ca="1" si="20"/>
        <v>0.39022722270784832</v>
      </c>
      <c r="M111" s="32">
        <f t="shared" ca="1" si="20"/>
        <v>3.9553369542045642E-2</v>
      </c>
      <c r="N111" s="32">
        <f t="shared" ca="1" si="20"/>
        <v>0</v>
      </c>
      <c r="O111" s="40">
        <f t="shared" ca="1" si="20"/>
        <v>1</v>
      </c>
    </row>
    <row r="112" spans="1:15" ht="12.75" customHeight="1" x14ac:dyDescent="0.3">
      <c r="A112" s="43" t="s">
        <v>117</v>
      </c>
      <c r="B112" s="29">
        <v>757</v>
      </c>
      <c r="C112" s="30">
        <f t="shared" ca="1" si="19"/>
        <v>0</v>
      </c>
      <c r="D112" s="30">
        <f t="shared" ca="1" si="19"/>
        <v>949230.43999999797</v>
      </c>
      <c r="E112" s="30">
        <f t="shared" ca="1" si="19"/>
        <v>0</v>
      </c>
      <c r="F112" s="30">
        <f t="shared" ca="1" si="19"/>
        <v>0</v>
      </c>
      <c r="G112" s="30">
        <f t="shared" ca="1" si="19"/>
        <v>0</v>
      </c>
      <c r="H112" s="31">
        <f t="shared" ca="1" si="17"/>
        <v>949230.43999999797</v>
      </c>
      <c r="J112" s="32">
        <f t="shared" ca="1" si="20"/>
        <v>0</v>
      </c>
      <c r="K112" s="32">
        <f t="shared" ca="1" si="20"/>
        <v>1</v>
      </c>
      <c r="L112" s="32">
        <f t="shared" ca="1" si="20"/>
        <v>0</v>
      </c>
      <c r="M112" s="32">
        <f t="shared" ca="1" si="20"/>
        <v>0</v>
      </c>
      <c r="N112" s="32">
        <f t="shared" ca="1" si="20"/>
        <v>0</v>
      </c>
      <c r="O112" s="40">
        <f t="shared" ca="1" si="20"/>
        <v>1</v>
      </c>
    </row>
    <row r="113" spans="1:15" ht="12.75" customHeight="1" x14ac:dyDescent="0.3">
      <c r="A113" s="43" t="s">
        <v>118</v>
      </c>
      <c r="B113" s="29">
        <v>758</v>
      </c>
      <c r="C113" s="30">
        <f t="shared" ca="1" si="19"/>
        <v>8854.9400850000002</v>
      </c>
      <c r="D113" s="30">
        <f t="shared" ca="1" si="19"/>
        <v>3302045.2584689995</v>
      </c>
      <c r="E113" s="30">
        <f t="shared" ca="1" si="19"/>
        <v>18350228.076207828</v>
      </c>
      <c r="F113" s="30">
        <f t="shared" ca="1" si="19"/>
        <v>611636.96074300003</v>
      </c>
      <c r="G113" s="30">
        <f t="shared" ca="1" si="19"/>
        <v>0</v>
      </c>
      <c r="H113" s="31">
        <f t="shared" ca="1" si="17"/>
        <v>22272765.235504825</v>
      </c>
      <c r="J113" s="32">
        <f t="shared" ca="1" si="20"/>
        <v>3.9756806087483095E-4</v>
      </c>
      <c r="K113" s="32">
        <f t="shared" ca="1" si="20"/>
        <v>0.14825484054423729</v>
      </c>
      <c r="L113" s="32">
        <f t="shared" ca="1" si="20"/>
        <v>0.82388638690250671</v>
      </c>
      <c r="M113" s="32">
        <f t="shared" ca="1" si="20"/>
        <v>2.746120449238134E-2</v>
      </c>
      <c r="N113" s="32">
        <f t="shared" ca="1" si="20"/>
        <v>0</v>
      </c>
      <c r="O113" s="40">
        <f t="shared" ca="1" si="20"/>
        <v>1</v>
      </c>
    </row>
    <row r="114" spans="1:15" ht="12.75" customHeight="1" x14ac:dyDescent="0.3">
      <c r="A114" s="43" t="s">
        <v>119</v>
      </c>
      <c r="B114" s="29">
        <v>759</v>
      </c>
      <c r="C114" s="30">
        <f t="shared" ca="1" si="19"/>
        <v>100252753.94</v>
      </c>
      <c r="D114" s="30">
        <f t="shared" ca="1" si="19"/>
        <v>234937761.95238167</v>
      </c>
      <c r="E114" s="30">
        <f t="shared" ca="1" si="19"/>
        <v>31983317.329999998</v>
      </c>
      <c r="F114" s="30">
        <f t="shared" ca="1" si="19"/>
        <v>37666706.059999995</v>
      </c>
      <c r="G114" s="30">
        <f t="shared" ca="1" si="19"/>
        <v>26371109.73</v>
      </c>
      <c r="H114" s="31">
        <f t="shared" ca="1" si="17"/>
        <v>431211649.01238167</v>
      </c>
      <c r="J114" s="32">
        <f t="shared" ca="1" si="20"/>
        <v>0.23249082943286017</v>
      </c>
      <c r="K114" s="32">
        <f t="shared" ca="1" si="20"/>
        <v>0.54483166790708792</v>
      </c>
      <c r="L114" s="32">
        <f t="shared" ca="1" si="20"/>
        <v>7.4170810095813625E-2</v>
      </c>
      <c r="M114" s="32">
        <f t="shared" ca="1" si="20"/>
        <v>8.7350854612275208E-2</v>
      </c>
      <c r="N114" s="32">
        <f t="shared" ca="1" si="20"/>
        <v>6.1155837951963096E-2</v>
      </c>
      <c r="O114" s="40">
        <f t="shared" ca="1" si="20"/>
        <v>1</v>
      </c>
    </row>
    <row r="115" spans="1:15" ht="12.75" customHeight="1" thickBot="1" x14ac:dyDescent="0.35">
      <c r="A115" s="48" t="s">
        <v>120</v>
      </c>
      <c r="B115" s="49"/>
      <c r="C115" s="26">
        <f ca="1">SUM(C106:C114)</f>
        <v>831425508.99045825</v>
      </c>
      <c r="D115" s="26">
        <f ca="1">SUM(D106:D114)</f>
        <v>899008098.55053616</v>
      </c>
      <c r="E115" s="26">
        <f ca="1">SUM(E106:E114)</f>
        <v>456063022.77547181</v>
      </c>
      <c r="F115" s="26">
        <f ca="1">SUM(F106:F114)</f>
        <v>3070911073.3356767</v>
      </c>
      <c r="G115" s="26">
        <f ca="1">SUM(G106:G114)</f>
        <v>96889801.242500007</v>
      </c>
      <c r="H115" s="26">
        <f t="shared" ca="1" si="17"/>
        <v>5354297504.8946438</v>
      </c>
      <c r="J115" s="27">
        <f t="shared" ca="1" si="20"/>
        <v>0.15528190359807401</v>
      </c>
      <c r="K115" s="27">
        <f t="shared" ca="1" si="20"/>
        <v>0.16790402433348273</v>
      </c>
      <c r="L115" s="27">
        <f t="shared" ca="1" si="20"/>
        <v>8.5177004519932015E-2</v>
      </c>
      <c r="M115" s="27">
        <f t="shared" ca="1" si="20"/>
        <v>0.57354136009969492</v>
      </c>
      <c r="N115" s="27">
        <f t="shared" ca="1" si="20"/>
        <v>1.8095707448816202E-2</v>
      </c>
      <c r="O115" s="27">
        <f t="shared" ca="1" si="20"/>
        <v>1</v>
      </c>
    </row>
    <row r="116" spans="1:15" ht="12.75" customHeight="1" x14ac:dyDescent="0.3">
      <c r="A116" s="28" t="s">
        <v>121</v>
      </c>
      <c r="B116" s="29">
        <v>760</v>
      </c>
      <c r="C116" s="30">
        <f ca="1">IFERROR(INDIRECT("'"&amp;C$6&amp;"'!"&amp;ADDRESS(MATCH(IF($C$4="Tüm Şirketler",9003,IF($C$4="Hayatdışı Sigorta Şirketleri",9000,9001)),INDIRECT("'"&amp;C$6&amp;"'!$B$1:$B$1095"),0),MATCH($B116,INDIRECT("'"&amp;C$6&amp;"'!5:5"),0))),0)</f>
        <v>181763012.17730266</v>
      </c>
      <c r="D116" s="30">
        <f ca="1">IFERROR(INDIRECT("'"&amp;D$6&amp;"'!"&amp;ADDRESS(MATCH(IF($C$4="Tüm Şirketler",9003,IF($C$4="Hayatdışı Sigorta Şirketleri",9000,9001)),INDIRECT("'"&amp;D$6&amp;"'!$B$1:$B$1095"),0),MATCH($B116,INDIRECT("'"&amp;D$6&amp;"'!5:5"),0))),0)</f>
        <v>2998658720.9856448</v>
      </c>
      <c r="E116" s="30">
        <f ca="1">IFERROR(INDIRECT("'"&amp;E$6&amp;"'!"&amp;ADDRESS(MATCH(IF($C$4="Tüm Şirketler",9003,IF($C$4="Hayatdışı Sigorta Şirketleri",9000,9001)),INDIRECT("'"&amp;E$6&amp;"'!$B$1:$B$1095"),0),MATCH($B116,INDIRECT("'"&amp;E$6&amp;"'!5:5"),0))),0)</f>
        <v>973538268.77964234</v>
      </c>
      <c r="F116" s="30">
        <f ca="1">IFERROR(INDIRECT("'"&amp;F$6&amp;"'!"&amp;ADDRESS(MATCH(IF($C$4="Tüm Şirketler",9003,IF($C$4="Hayatdışı Sigorta Şirketleri",9000,9001)),INDIRECT("'"&amp;F$6&amp;"'!$B$1:$B$1095"),0),MATCH($B116,INDIRECT("'"&amp;F$6&amp;"'!5:5"),0))),0)</f>
        <v>511598020.73756057</v>
      </c>
      <c r="G116" s="30">
        <f ca="1">IFERROR(INDIRECT("'"&amp;G$6&amp;"'!"&amp;ADDRESS(MATCH(IF($C$4="Tüm Şirketler",9003,IF($C$4="Hayatdışı Sigorta Şirketleri",9000,9001)),INDIRECT("'"&amp;G$6&amp;"'!$B$1:$B$1095"),0),MATCH($B116,INDIRECT("'"&amp;G$6&amp;"'!5:5"),0))),0)</f>
        <v>7989809.7900000801</v>
      </c>
      <c r="H116" s="31">
        <f t="shared" ca="1" si="17"/>
        <v>4673547832.47015</v>
      </c>
      <c r="J116" s="32">
        <f t="shared" ca="1" si="20"/>
        <v>3.8891869451827973E-2</v>
      </c>
      <c r="K116" s="32">
        <f t="shared" ca="1" si="20"/>
        <v>0.64162362908795523</v>
      </c>
      <c r="L116" s="32">
        <f t="shared" ca="1" si="20"/>
        <v>0.20830818548937155</v>
      </c>
      <c r="M116" s="32">
        <f t="shared" ca="1" si="20"/>
        <v>0.10946673471129562</v>
      </c>
      <c r="N116" s="32">
        <f t="shared" ca="1" si="20"/>
        <v>1.7095812595496981E-3</v>
      </c>
      <c r="O116" s="40">
        <f t="shared" ca="1" si="20"/>
        <v>1</v>
      </c>
    </row>
    <row r="117" spans="1:15" ht="12.75" customHeight="1" thickBot="1" x14ac:dyDescent="0.35">
      <c r="A117" s="46" t="s">
        <v>122</v>
      </c>
      <c r="B117" s="47"/>
      <c r="C117" s="41">
        <f ca="1">C116</f>
        <v>181763012.17730266</v>
      </c>
      <c r="D117" s="41">
        <f ca="1">D116</f>
        <v>2998658720.9856448</v>
      </c>
      <c r="E117" s="41">
        <f ca="1">E116</f>
        <v>973538268.77964234</v>
      </c>
      <c r="F117" s="41">
        <f ca="1">F116</f>
        <v>511598020.73756057</v>
      </c>
      <c r="G117" s="41">
        <f ca="1">G116</f>
        <v>7989809.7900000801</v>
      </c>
      <c r="H117" s="41">
        <f t="shared" ca="1" si="17"/>
        <v>4673547832.47015</v>
      </c>
      <c r="J117" s="42">
        <f t="shared" ca="1" si="20"/>
        <v>3.8891869451827973E-2</v>
      </c>
      <c r="K117" s="42">
        <f t="shared" ca="1" si="20"/>
        <v>0.64162362908795523</v>
      </c>
      <c r="L117" s="42">
        <f t="shared" ca="1" si="20"/>
        <v>0.20830818548937155</v>
      </c>
      <c r="M117" s="42">
        <f t="shared" ca="1" si="20"/>
        <v>0.10946673471129562</v>
      </c>
      <c r="N117" s="42">
        <f t="shared" ca="1" si="20"/>
        <v>1.7095812595496981E-3</v>
      </c>
      <c r="O117" s="42">
        <f t="shared" ca="1" si="20"/>
        <v>1</v>
      </c>
    </row>
    <row r="118" spans="1:15" ht="12.75" customHeight="1" x14ac:dyDescent="0.3">
      <c r="A118" s="13" t="s">
        <v>123</v>
      </c>
      <c r="B118" s="14">
        <v>789</v>
      </c>
      <c r="C118" s="15">
        <f t="shared" ref="C118:G119" ca="1" si="21">IFERROR(INDIRECT("'"&amp;C$6&amp;"'!"&amp;ADDRESS(MATCH(IF($C$4="Tüm Şirketler",9003,IF($C$4="Hayatdışı Sigorta Şirketleri",9000,9001)),INDIRECT("'"&amp;C$6&amp;"'!$B$1:$B$1095"),0),MATCH($B118,INDIRECT("'"&amp;C$6&amp;"'!5:5"),0))),0)</f>
        <v>1695470.6499999997</v>
      </c>
      <c r="D118" s="15">
        <f t="shared" ca="1" si="21"/>
        <v>1886279632.0499997</v>
      </c>
      <c r="E118" s="15">
        <f t="shared" ca="1" si="21"/>
        <v>1964067.04</v>
      </c>
      <c r="F118" s="15">
        <f t="shared" ca="1" si="21"/>
        <v>217358151.70999992</v>
      </c>
      <c r="G118" s="15">
        <f t="shared" ca="1" si="21"/>
        <v>2382589.84</v>
      </c>
      <c r="H118" s="16">
        <f t="shared" ca="1" si="17"/>
        <v>2109679911.2899997</v>
      </c>
      <c r="J118" s="17">
        <f t="shared" ca="1" si="20"/>
        <v>8.0366250867093634E-4</v>
      </c>
      <c r="K118" s="17">
        <f t="shared" ca="1" si="20"/>
        <v>0.89410702635766293</v>
      </c>
      <c r="L118" s="17">
        <f t="shared" ca="1" si="20"/>
        <v>9.309786899373933E-4</v>
      </c>
      <c r="M118" s="17">
        <f t="shared" ca="1" si="20"/>
        <v>0.10302897162114634</v>
      </c>
      <c r="N118" s="17">
        <f t="shared" ca="1" si="20"/>
        <v>1.1293608225823816E-3</v>
      </c>
      <c r="O118" s="18">
        <f t="shared" ca="1" si="20"/>
        <v>1</v>
      </c>
    </row>
    <row r="119" spans="1:15" ht="12.75" customHeight="1" x14ac:dyDescent="0.3">
      <c r="A119" s="19" t="s">
        <v>124</v>
      </c>
      <c r="B119" s="20">
        <v>798</v>
      </c>
      <c r="C119" s="21">
        <f t="shared" ca="1" si="21"/>
        <v>1550.08</v>
      </c>
      <c r="D119" s="21">
        <f t="shared" ca="1" si="21"/>
        <v>545407.98</v>
      </c>
      <c r="E119" s="21">
        <f t="shared" ca="1" si="21"/>
        <v>28</v>
      </c>
      <c r="F119" s="21">
        <f t="shared" ca="1" si="21"/>
        <v>56506.950000000012</v>
      </c>
      <c r="G119" s="21">
        <f t="shared" ca="1" si="21"/>
        <v>0</v>
      </c>
      <c r="H119" s="22">
        <f t="shared" ca="1" si="17"/>
        <v>603493.01</v>
      </c>
      <c r="J119" s="23">
        <f t="shared" ca="1" si="20"/>
        <v>2.568513593885702E-3</v>
      </c>
      <c r="K119" s="23">
        <f t="shared" ca="1" si="20"/>
        <v>0.90375194237958112</v>
      </c>
      <c r="L119" s="23">
        <f t="shared" ca="1" si="20"/>
        <v>4.6396560583195485E-5</v>
      </c>
      <c r="M119" s="23">
        <f t="shared" ca="1" si="20"/>
        <v>9.3633147465949959E-2</v>
      </c>
      <c r="N119" s="23">
        <f t="shared" ca="1" si="20"/>
        <v>0</v>
      </c>
      <c r="O119" s="24">
        <f t="shared" ca="1" si="20"/>
        <v>1</v>
      </c>
    </row>
    <row r="120" spans="1:15" ht="12.75" customHeight="1" thickBot="1" x14ac:dyDescent="0.35">
      <c r="A120" s="48" t="s">
        <v>125</v>
      </c>
      <c r="B120" s="49"/>
      <c r="C120" s="26">
        <f ca="1">SUM(C118:C119)</f>
        <v>1697020.7299999997</v>
      </c>
      <c r="D120" s="26">
        <f ca="1">SUM(D118:D119)</f>
        <v>1886825040.0299997</v>
      </c>
      <c r="E120" s="26">
        <f ca="1">SUM(E118:E119)</f>
        <v>1964095.04</v>
      </c>
      <c r="F120" s="26">
        <f ca="1">SUM(F118:F119)</f>
        <v>217414658.65999991</v>
      </c>
      <c r="G120" s="26">
        <f ca="1">SUM(G118:G119)</f>
        <v>2382589.84</v>
      </c>
      <c r="H120" s="26">
        <f t="shared" ca="1" si="17"/>
        <v>2110283404.2999995</v>
      </c>
      <c r="J120" s="27">
        <f t="shared" ca="1" si="20"/>
        <v>8.0416721590194059E-4</v>
      </c>
      <c r="K120" s="27">
        <f t="shared" ca="1" si="20"/>
        <v>0.89410978458406498</v>
      </c>
      <c r="L120" s="27">
        <f t="shared" ca="1" si="20"/>
        <v>9.3072571958717953E-4</v>
      </c>
      <c r="M120" s="27">
        <f t="shared" ca="1" si="20"/>
        <v>0.10302628462934739</v>
      </c>
      <c r="N120" s="27">
        <f t="shared" ca="1" si="20"/>
        <v>1.1290378510986428E-3</v>
      </c>
      <c r="O120" s="27">
        <f t="shared" ca="1" si="20"/>
        <v>1</v>
      </c>
    </row>
    <row r="121" spans="1:15" ht="12.75" customHeight="1" x14ac:dyDescent="0.3">
      <c r="A121" s="13" t="s">
        <v>126</v>
      </c>
      <c r="B121" s="14">
        <v>790</v>
      </c>
      <c r="C121" s="15">
        <f t="shared" ref="C121:G129" ca="1" si="22">IFERROR(INDIRECT("'"&amp;C$6&amp;"'!"&amp;ADDRESS(MATCH(IF($C$4="Tüm Şirketler",9003,IF($C$4="Hayatdışı Sigorta Şirketleri",9000,9001)),INDIRECT("'"&amp;C$6&amp;"'!$B$1:$B$1095"),0),MATCH($B121,INDIRECT("'"&amp;C$6&amp;"'!5:5"),0))),0)</f>
        <v>16648851.399999999</v>
      </c>
      <c r="D121" s="15">
        <f t="shared" ca="1" si="22"/>
        <v>11127958.709999993</v>
      </c>
      <c r="E121" s="15">
        <f t="shared" ca="1" si="22"/>
        <v>17615479.709999993</v>
      </c>
      <c r="F121" s="15">
        <f t="shared" ca="1" si="22"/>
        <v>1113615.29</v>
      </c>
      <c r="G121" s="15">
        <f t="shared" ca="1" si="22"/>
        <v>0</v>
      </c>
      <c r="H121" s="16">
        <f t="shared" ca="1" si="17"/>
        <v>46505905.109999985</v>
      </c>
      <c r="J121" s="17">
        <f t="shared" ca="1" si="20"/>
        <v>0.35799435277349456</v>
      </c>
      <c r="K121" s="17">
        <f t="shared" ca="1" si="20"/>
        <v>0.23928055337659027</v>
      </c>
      <c r="L121" s="17">
        <f t="shared" ca="1" si="20"/>
        <v>0.37877941883582877</v>
      </c>
      <c r="M121" s="17">
        <f t="shared" ca="1" si="20"/>
        <v>2.3945675014086409E-2</v>
      </c>
      <c r="N121" s="17">
        <f t="shared" ca="1" si="20"/>
        <v>0</v>
      </c>
      <c r="O121" s="18">
        <f t="shared" ca="1" si="20"/>
        <v>1</v>
      </c>
    </row>
    <row r="122" spans="1:15" ht="12.75" customHeight="1" x14ac:dyDescent="0.3">
      <c r="A122" s="43" t="s">
        <v>127</v>
      </c>
      <c r="B122" s="29">
        <v>791</v>
      </c>
      <c r="C122" s="30">
        <f t="shared" ca="1" si="22"/>
        <v>17241203353.182343</v>
      </c>
      <c r="D122" s="30">
        <f t="shared" ca="1" si="22"/>
        <v>17841131055.415947</v>
      </c>
      <c r="E122" s="30">
        <f t="shared" ca="1" si="22"/>
        <v>98401402975.30452</v>
      </c>
      <c r="F122" s="30">
        <f t="shared" ca="1" si="22"/>
        <v>1011062010.4555483</v>
      </c>
      <c r="G122" s="30">
        <f t="shared" ca="1" si="22"/>
        <v>876930882.93986773</v>
      </c>
      <c r="H122" s="31">
        <f t="shared" ca="1" si="17"/>
        <v>135371730277.29822</v>
      </c>
      <c r="J122" s="32">
        <f t="shared" ca="1" si="20"/>
        <v>0.12736191904960592</v>
      </c>
      <c r="K122" s="32">
        <f t="shared" ca="1" si="20"/>
        <v>0.13179362499740388</v>
      </c>
      <c r="L122" s="32">
        <f t="shared" ca="1" si="20"/>
        <v>0.72689772653224627</v>
      </c>
      <c r="M122" s="32">
        <f t="shared" ca="1" si="20"/>
        <v>7.4687825027017693E-3</v>
      </c>
      <c r="N122" s="32">
        <f t="shared" ca="1" si="20"/>
        <v>6.4779469180422282E-3</v>
      </c>
      <c r="O122" s="40">
        <f t="shared" ca="1" si="20"/>
        <v>1</v>
      </c>
    </row>
    <row r="123" spans="1:15" ht="12.75" customHeight="1" x14ac:dyDescent="0.3">
      <c r="A123" s="43" t="s">
        <v>128</v>
      </c>
      <c r="B123" s="29">
        <v>792</v>
      </c>
      <c r="C123" s="30">
        <f t="shared" ca="1" si="22"/>
        <v>0</v>
      </c>
      <c r="D123" s="30">
        <f t="shared" ca="1" si="22"/>
        <v>0</v>
      </c>
      <c r="E123" s="30">
        <f t="shared" ca="1" si="22"/>
        <v>0</v>
      </c>
      <c r="F123" s="30">
        <f t="shared" ca="1" si="22"/>
        <v>0</v>
      </c>
      <c r="G123" s="30">
        <f t="shared" ca="1" si="22"/>
        <v>0</v>
      </c>
      <c r="H123" s="31">
        <f t="shared" ca="1" si="17"/>
        <v>0</v>
      </c>
      <c r="J123" s="32">
        <f t="shared" ca="1" si="20"/>
        <v>0</v>
      </c>
      <c r="K123" s="32">
        <f t="shared" ca="1" si="20"/>
        <v>0</v>
      </c>
      <c r="L123" s="32">
        <f t="shared" ca="1" si="20"/>
        <v>0</v>
      </c>
      <c r="M123" s="32">
        <f t="shared" ca="1" si="20"/>
        <v>0</v>
      </c>
      <c r="N123" s="32">
        <f t="shared" ca="1" si="20"/>
        <v>0</v>
      </c>
      <c r="O123" s="40">
        <f t="shared" ca="1" si="20"/>
        <v>0</v>
      </c>
    </row>
    <row r="124" spans="1:15" ht="12.75" customHeight="1" x14ac:dyDescent="0.3">
      <c r="A124" s="43" t="s">
        <v>129</v>
      </c>
      <c r="B124" s="29">
        <v>793</v>
      </c>
      <c r="C124" s="30">
        <f t="shared" ca="1" si="22"/>
        <v>0</v>
      </c>
      <c r="D124" s="30">
        <f t="shared" ca="1" si="22"/>
        <v>0</v>
      </c>
      <c r="E124" s="30">
        <f t="shared" ca="1" si="22"/>
        <v>0</v>
      </c>
      <c r="F124" s="30">
        <f t="shared" ca="1" si="22"/>
        <v>0</v>
      </c>
      <c r="G124" s="30">
        <f t="shared" ca="1" si="22"/>
        <v>0</v>
      </c>
      <c r="H124" s="31">
        <f t="shared" ca="1" si="17"/>
        <v>0</v>
      </c>
      <c r="J124" s="32">
        <f t="shared" ca="1" si="20"/>
        <v>0</v>
      </c>
      <c r="K124" s="32">
        <f t="shared" ca="1" si="20"/>
        <v>0</v>
      </c>
      <c r="L124" s="32">
        <f t="shared" ca="1" si="20"/>
        <v>0</v>
      </c>
      <c r="M124" s="32">
        <f t="shared" ca="1" si="20"/>
        <v>0</v>
      </c>
      <c r="N124" s="32">
        <f t="shared" ca="1" si="20"/>
        <v>0</v>
      </c>
      <c r="O124" s="40">
        <f t="shared" ca="1" si="20"/>
        <v>0</v>
      </c>
    </row>
    <row r="125" spans="1:15" ht="12.75" customHeight="1" x14ac:dyDescent="0.3">
      <c r="A125" s="43" t="s">
        <v>130</v>
      </c>
      <c r="B125" s="29">
        <v>794</v>
      </c>
      <c r="C125" s="30">
        <f t="shared" ca="1" si="22"/>
        <v>0</v>
      </c>
      <c r="D125" s="30">
        <f t="shared" ca="1" si="22"/>
        <v>0</v>
      </c>
      <c r="E125" s="30">
        <f t="shared" ca="1" si="22"/>
        <v>0</v>
      </c>
      <c r="F125" s="30">
        <f t="shared" ca="1" si="22"/>
        <v>0</v>
      </c>
      <c r="G125" s="30">
        <f t="shared" ca="1" si="22"/>
        <v>0</v>
      </c>
      <c r="H125" s="31">
        <f t="shared" ca="1" si="17"/>
        <v>0</v>
      </c>
      <c r="J125" s="32">
        <f t="shared" ca="1" si="20"/>
        <v>0</v>
      </c>
      <c r="K125" s="32">
        <f t="shared" ca="1" si="20"/>
        <v>0</v>
      </c>
      <c r="L125" s="32">
        <f t="shared" ca="1" si="20"/>
        <v>0</v>
      </c>
      <c r="M125" s="32">
        <f t="shared" ca="1" si="20"/>
        <v>0</v>
      </c>
      <c r="N125" s="32">
        <f t="shared" ca="1" si="20"/>
        <v>0</v>
      </c>
      <c r="O125" s="40">
        <f t="shared" ca="1" si="20"/>
        <v>0</v>
      </c>
    </row>
    <row r="126" spans="1:15" ht="12.75" customHeight="1" x14ac:dyDescent="0.3">
      <c r="A126" s="43" t="s">
        <v>131</v>
      </c>
      <c r="B126" s="29">
        <v>795</v>
      </c>
      <c r="C126" s="30">
        <f t="shared" ca="1" si="22"/>
        <v>0</v>
      </c>
      <c r="D126" s="30">
        <f t="shared" ca="1" si="22"/>
        <v>0</v>
      </c>
      <c r="E126" s="30">
        <f t="shared" ca="1" si="22"/>
        <v>0</v>
      </c>
      <c r="F126" s="30">
        <f t="shared" ca="1" si="22"/>
        <v>0</v>
      </c>
      <c r="G126" s="30">
        <f t="shared" ca="1" si="22"/>
        <v>0</v>
      </c>
      <c r="H126" s="31">
        <f t="shared" ca="1" si="17"/>
        <v>0</v>
      </c>
      <c r="J126" s="32">
        <f t="shared" ca="1" si="20"/>
        <v>0</v>
      </c>
      <c r="K126" s="32">
        <f t="shared" ca="1" si="20"/>
        <v>0</v>
      </c>
      <c r="L126" s="32">
        <f t="shared" ca="1" si="20"/>
        <v>0</v>
      </c>
      <c r="M126" s="32">
        <f t="shared" ca="1" si="20"/>
        <v>0</v>
      </c>
      <c r="N126" s="32">
        <f t="shared" ca="1" si="20"/>
        <v>0</v>
      </c>
      <c r="O126" s="40">
        <f t="shared" ca="1" si="20"/>
        <v>0</v>
      </c>
    </row>
    <row r="127" spans="1:15" ht="12.75" customHeight="1" x14ac:dyDescent="0.3">
      <c r="A127" s="43" t="s">
        <v>20</v>
      </c>
      <c r="B127" s="29">
        <v>796</v>
      </c>
      <c r="C127" s="30">
        <f t="shared" ca="1" si="22"/>
        <v>0</v>
      </c>
      <c r="D127" s="30">
        <f t="shared" ca="1" si="22"/>
        <v>0</v>
      </c>
      <c r="E127" s="30">
        <f t="shared" ca="1" si="22"/>
        <v>0</v>
      </c>
      <c r="F127" s="30">
        <f t="shared" ca="1" si="22"/>
        <v>0</v>
      </c>
      <c r="G127" s="30">
        <f t="shared" ca="1" si="22"/>
        <v>0</v>
      </c>
      <c r="H127" s="31">
        <f t="shared" ca="1" si="17"/>
        <v>0</v>
      </c>
      <c r="J127" s="32">
        <f t="shared" ca="1" si="20"/>
        <v>0</v>
      </c>
      <c r="K127" s="32">
        <f t="shared" ca="1" si="20"/>
        <v>0</v>
      </c>
      <c r="L127" s="32">
        <f t="shared" ca="1" si="20"/>
        <v>0</v>
      </c>
      <c r="M127" s="32">
        <f t="shared" ca="1" si="20"/>
        <v>0</v>
      </c>
      <c r="N127" s="32">
        <f t="shared" ca="1" si="20"/>
        <v>0</v>
      </c>
      <c r="O127" s="40">
        <f t="shared" ca="1" si="20"/>
        <v>0</v>
      </c>
    </row>
    <row r="128" spans="1:15" ht="12.75" customHeight="1" x14ac:dyDescent="0.3">
      <c r="A128" s="43" t="s">
        <v>21</v>
      </c>
      <c r="B128" s="29">
        <v>797</v>
      </c>
      <c r="C128" s="30">
        <f t="shared" ca="1" si="22"/>
        <v>0</v>
      </c>
      <c r="D128" s="30">
        <f t="shared" ca="1" si="22"/>
        <v>0</v>
      </c>
      <c r="E128" s="30">
        <f t="shared" ca="1" si="22"/>
        <v>0</v>
      </c>
      <c r="F128" s="30">
        <f t="shared" ca="1" si="22"/>
        <v>0</v>
      </c>
      <c r="G128" s="30">
        <f t="shared" ca="1" si="22"/>
        <v>0</v>
      </c>
      <c r="H128" s="31">
        <f t="shared" ca="1" si="17"/>
        <v>0</v>
      </c>
      <c r="J128" s="32">
        <f t="shared" ca="1" si="20"/>
        <v>0</v>
      </c>
      <c r="K128" s="32">
        <f t="shared" ca="1" si="20"/>
        <v>0</v>
      </c>
      <c r="L128" s="32">
        <f t="shared" ca="1" si="20"/>
        <v>0</v>
      </c>
      <c r="M128" s="32">
        <f t="shared" ca="1" si="20"/>
        <v>0</v>
      </c>
      <c r="N128" s="32">
        <f t="shared" ca="1" si="20"/>
        <v>0</v>
      </c>
      <c r="O128" s="40">
        <f t="shared" ca="1" si="20"/>
        <v>0</v>
      </c>
    </row>
    <row r="129" spans="1:15" ht="13.8" x14ac:dyDescent="0.3">
      <c r="A129" s="43" t="s">
        <v>132</v>
      </c>
      <c r="B129" s="29">
        <v>799</v>
      </c>
      <c r="C129" s="30">
        <f t="shared" ca="1" si="22"/>
        <v>0</v>
      </c>
      <c r="D129" s="30">
        <f t="shared" ca="1" si="22"/>
        <v>0</v>
      </c>
      <c r="E129" s="30">
        <f t="shared" ca="1" si="22"/>
        <v>0</v>
      </c>
      <c r="F129" s="30">
        <f t="shared" ca="1" si="22"/>
        <v>0</v>
      </c>
      <c r="G129" s="30">
        <f t="shared" ca="1" si="22"/>
        <v>0</v>
      </c>
      <c r="H129" s="31">
        <f t="shared" ca="1" si="17"/>
        <v>0</v>
      </c>
      <c r="J129" s="32">
        <f t="shared" ca="1" si="20"/>
        <v>0</v>
      </c>
      <c r="K129" s="32">
        <f t="shared" ca="1" si="20"/>
        <v>0</v>
      </c>
      <c r="L129" s="32">
        <f t="shared" ca="1" si="20"/>
        <v>0</v>
      </c>
      <c r="M129" s="32">
        <f t="shared" ca="1" si="20"/>
        <v>0</v>
      </c>
      <c r="N129" s="32">
        <f t="shared" ca="1" si="20"/>
        <v>0</v>
      </c>
      <c r="O129" s="40">
        <f t="shared" ca="1" si="20"/>
        <v>0</v>
      </c>
    </row>
    <row r="130" spans="1:15" ht="14.4" thickBot="1" x14ac:dyDescent="0.35">
      <c r="A130" s="48" t="s">
        <v>133</v>
      </c>
      <c r="B130" s="49"/>
      <c r="C130" s="26">
        <f ca="1">SUM(C121:C129)</f>
        <v>17257852204.582344</v>
      </c>
      <c r="D130" s="26">
        <f ca="1">SUM(D121:D129)</f>
        <v>17852259014.125946</v>
      </c>
      <c r="E130" s="26">
        <f ca="1">SUM(E121:E129)</f>
        <v>98419018455.014526</v>
      </c>
      <c r="F130" s="26">
        <f ca="1">SUM(F121:F129)</f>
        <v>1012175625.7455482</v>
      </c>
      <c r="G130" s="26">
        <f ca="1">SUM(G121:G129)</f>
        <v>876930882.93986773</v>
      </c>
      <c r="H130" s="26">
        <f t="shared" ca="1" si="17"/>
        <v>135418236182.40822</v>
      </c>
      <c r="J130" s="27">
        <f t="shared" ca="1" si="20"/>
        <v>0.1274411238183315</v>
      </c>
      <c r="K130" s="27">
        <f t="shared" ca="1" si="20"/>
        <v>0.1318305386143043</v>
      </c>
      <c r="L130" s="27">
        <f t="shared" ca="1" si="20"/>
        <v>0.72677817426630942</v>
      </c>
      <c r="M130" s="27">
        <f t="shared" ca="1" si="20"/>
        <v>7.47444106702253E-3</v>
      </c>
      <c r="N130" s="27">
        <f t="shared" ca="1" si="20"/>
        <v>6.4757222340323705E-3</v>
      </c>
      <c r="O130" s="27">
        <f t="shared" ca="1" si="20"/>
        <v>1</v>
      </c>
    </row>
    <row r="131" spans="1:15" ht="13.8" x14ac:dyDescent="0.3">
      <c r="A131" s="50" t="s">
        <v>134</v>
      </c>
      <c r="B131" s="51">
        <v>9000</v>
      </c>
      <c r="C131" s="52">
        <f ca="1">C12+C24+C27+C29+C31+C35+C38+C50+C69+C74+C76+C78+C93+C100+C105+C115+C117+C120</f>
        <v>77469250112.937607</v>
      </c>
      <c r="D131" s="52">
        <f ca="1">D12+D24+D27+D29+D31+D35+D38+D50+D69+D74+D76+D78+D93+D100+D105+D115+D117+D120</f>
        <v>408670520172.87848</v>
      </c>
      <c r="E131" s="52">
        <f ca="1">E12+E24+E27+E29+E31+E35+E38+E50+E69+E74+E76+E78+E93+E100+E105+E115+E117+E120</f>
        <v>99401407796.278168</v>
      </c>
      <c r="F131" s="52">
        <f ca="1">F12+F24+F27+F29+F31+F35+F38+F50+F69+F74+F76+F78+F93+F100+F105+F115+F117+F120</f>
        <v>124190719354.13818</v>
      </c>
      <c r="G131" s="52">
        <f ca="1">G12+G24+G27+G29+G31+G35+G38+G50+G69+G74+G76+G78+G93+G100+G105+G115+G117+G120</f>
        <v>14062577582.720636</v>
      </c>
      <c r="H131" s="52">
        <f t="shared" ca="1" si="17"/>
        <v>723794475018.953</v>
      </c>
      <c r="J131" s="53">
        <f t="shared" ca="1" si="20"/>
        <v>0.10703211033893154</v>
      </c>
      <c r="K131" s="53">
        <f t="shared" ca="1" si="20"/>
        <v>0.56462232619581298</v>
      </c>
      <c r="L131" s="53">
        <f t="shared" ca="1" si="20"/>
        <v>0.13733374766873604</v>
      </c>
      <c r="M131" s="53">
        <f t="shared" ca="1" si="20"/>
        <v>0.17158285071309251</v>
      </c>
      <c r="N131" s="53">
        <f t="shared" ca="1" si="20"/>
        <v>1.9428965083427032E-2</v>
      </c>
      <c r="O131" s="53">
        <f t="shared" ca="1" si="20"/>
        <v>1</v>
      </c>
    </row>
    <row r="132" spans="1:15" ht="13.8" x14ac:dyDescent="0.3">
      <c r="A132" s="54" t="s">
        <v>135</v>
      </c>
      <c r="B132" s="55">
        <v>9001</v>
      </c>
      <c r="C132" s="56">
        <f ca="1">+C130</f>
        <v>17257852204.582344</v>
      </c>
      <c r="D132" s="56">
        <f ca="1">+D130</f>
        <v>17852259014.125946</v>
      </c>
      <c r="E132" s="56">
        <f ca="1">+E130</f>
        <v>98419018455.014526</v>
      </c>
      <c r="F132" s="56">
        <f ca="1">+F130</f>
        <v>1012175625.7455482</v>
      </c>
      <c r="G132" s="56">
        <f ca="1">+G130</f>
        <v>876930882.93986773</v>
      </c>
      <c r="H132" s="56">
        <f t="shared" ca="1" si="17"/>
        <v>135418236182.40822</v>
      </c>
      <c r="J132" s="57">
        <f t="shared" ca="1" si="20"/>
        <v>0.1274411238183315</v>
      </c>
      <c r="K132" s="57">
        <f t="shared" ca="1" si="20"/>
        <v>0.1318305386143043</v>
      </c>
      <c r="L132" s="57">
        <f t="shared" ca="1" si="20"/>
        <v>0.72677817426630942</v>
      </c>
      <c r="M132" s="57">
        <f t="shared" ca="1" si="20"/>
        <v>7.47444106702253E-3</v>
      </c>
      <c r="N132" s="57">
        <f t="shared" ca="1" si="20"/>
        <v>6.4757222340323705E-3</v>
      </c>
      <c r="O132" s="57">
        <f t="shared" ca="1" si="20"/>
        <v>1</v>
      </c>
    </row>
    <row r="133" spans="1:15" ht="14.4" thickBot="1" x14ac:dyDescent="0.35">
      <c r="A133" s="58" t="s">
        <v>136</v>
      </c>
      <c r="B133" s="59">
        <v>9002</v>
      </c>
      <c r="C133" s="60">
        <f ca="1">+C131+C132</f>
        <v>94727102317.519958</v>
      </c>
      <c r="D133" s="60">
        <f ca="1">+D131+D132</f>
        <v>426522779187.00439</v>
      </c>
      <c r="E133" s="60">
        <f ca="1">+E131+E132</f>
        <v>197820426251.29269</v>
      </c>
      <c r="F133" s="60">
        <f ca="1">+F131+F132</f>
        <v>125202894979.88373</v>
      </c>
      <c r="G133" s="60">
        <f ca="1">+G131+G132</f>
        <v>14939508465.660503</v>
      </c>
      <c r="H133" s="60">
        <f t="shared" ca="1" si="17"/>
        <v>859212711201.36121</v>
      </c>
      <c r="J133" s="61">
        <f t="shared" ca="1" si="20"/>
        <v>0.11024872081451335</v>
      </c>
      <c r="K133" s="61">
        <f t="shared" ca="1" si="20"/>
        <v>0.49641116062009288</v>
      </c>
      <c r="L133" s="61">
        <f t="shared" ca="1" si="20"/>
        <v>0.23023452012796444</v>
      </c>
      <c r="M133" s="61">
        <f t="shared" ca="1" si="20"/>
        <v>0.14571815959848125</v>
      </c>
      <c r="N133" s="61">
        <f t="shared" ca="1" si="20"/>
        <v>1.7387438838948169E-2</v>
      </c>
      <c r="O133" s="61">
        <f t="shared" ca="1" si="20"/>
        <v>1</v>
      </c>
    </row>
    <row r="135" spans="1:15" s="85" customFormat="1" x14ac:dyDescent="0.25">
      <c r="A135" s="84" t="s">
        <v>355</v>
      </c>
      <c r="B135" s="84"/>
    </row>
    <row r="136" spans="1:15" s="85" customFormat="1" x14ac:dyDescent="0.25">
      <c r="A136" s="84" t="s">
        <v>356</v>
      </c>
      <c r="B136" s="84"/>
    </row>
    <row r="137" spans="1:15" s="85" customFormat="1" x14ac:dyDescent="0.25">
      <c r="A137" s="84" t="s">
        <v>357</v>
      </c>
      <c r="B137" s="84"/>
    </row>
  </sheetData>
  <mergeCells count="17">
    <mergeCell ref="A50:B50"/>
    <mergeCell ref="A69:B69"/>
    <mergeCell ref="A74:B74"/>
    <mergeCell ref="A76:B76"/>
    <mergeCell ref="A78:B78"/>
    <mergeCell ref="A38:B38"/>
    <mergeCell ref="E1:F1"/>
    <mergeCell ref="C4:H4"/>
    <mergeCell ref="J4:O4"/>
    <mergeCell ref="C5:H5"/>
    <mergeCell ref="J5:O5"/>
    <mergeCell ref="A12:B12"/>
    <mergeCell ref="A24:B24"/>
    <mergeCell ref="A27:B27"/>
    <mergeCell ref="A29:B29"/>
    <mergeCell ref="A31:B31"/>
    <mergeCell ref="A35:B35"/>
  </mergeCells>
  <dataValidations count="1">
    <dataValidation type="list" allowBlank="1" showInputMessage="1" showErrorMessage="1" sqref="C4:H4" xr:uid="{6E651D58-F7B0-48B6-8CA7-0026831DE651}">
      <formula1>"TÜM ŞİRKETLER,HAYATDIŞI SİGORTA ŞİRKETLERİ,HAYAT VE EMEKLİLİK ŞİRKETLERİ"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7932-B8FC-4169-B2DB-3F7180B02C4A}">
  <sheetPr>
    <tabColor theme="2" tint="-0.499984740745262"/>
  </sheetPr>
  <dimension ref="A1:DD9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D4" sqref="D4:I4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" width="15.6640625" style="3" customWidth="1"/>
    <col min="10" max="10" width="2.109375" style="3" customWidth="1"/>
    <col min="11" max="16" width="15.6640625" style="3" customWidth="1"/>
    <col min="17" max="17" width="12.88671875" style="3" customWidth="1"/>
    <col min="18" max="18" width="14.109375" style="3" customWidth="1"/>
    <col min="19" max="92" width="9.109375" style="3"/>
    <col min="93" max="93" width="9.109375" style="62"/>
    <col min="94" max="94" width="9.109375" style="62" customWidth="1"/>
    <col min="95" max="104" width="9.109375" style="62"/>
    <col min="105" max="106" width="9.109375" style="67"/>
    <col min="107" max="108" width="9.109375" style="62"/>
    <col min="109" max="16384" width="9.109375" style="3"/>
  </cols>
  <sheetData>
    <row r="1" spans="1:96" ht="15" customHeight="1" x14ac:dyDescent="0.3">
      <c r="A1" s="1" t="s">
        <v>0</v>
      </c>
      <c r="B1" s="2"/>
      <c r="C1" s="2"/>
      <c r="F1" s="72" t="s">
        <v>1</v>
      </c>
      <c r="G1" s="73"/>
    </row>
    <row r="2" spans="1:96" ht="15" customHeight="1" x14ac:dyDescent="0.3">
      <c r="A2" s="1" t="s">
        <v>137</v>
      </c>
      <c r="B2" s="2"/>
      <c r="C2" s="2"/>
    </row>
    <row r="3" spans="1:96" ht="15" customHeight="1" x14ac:dyDescent="0.3">
      <c r="A3" s="4" t="s">
        <v>354</v>
      </c>
      <c r="B3" s="2"/>
      <c r="C3" s="2"/>
      <c r="CQ3" s="62" t="s">
        <v>138</v>
      </c>
      <c r="CR3" s="62">
        <v>701</v>
      </c>
    </row>
    <row r="4" spans="1:96" ht="22.5" customHeight="1" x14ac:dyDescent="0.25">
      <c r="D4" s="74" t="s">
        <v>139</v>
      </c>
      <c r="E4" s="75"/>
      <c r="F4" s="75"/>
      <c r="G4" s="75"/>
      <c r="H4" s="75"/>
      <c r="I4" s="76"/>
      <c r="K4" s="74" t="str">
        <f>D4</f>
        <v>715-Zorunlu Trafik (Yeşil Kart Hariç)</v>
      </c>
      <c r="L4" s="75"/>
      <c r="M4" s="75"/>
      <c r="N4" s="75"/>
      <c r="O4" s="75"/>
      <c r="P4" s="76"/>
      <c r="CQ4" s="62" t="s">
        <v>140</v>
      </c>
      <c r="CR4" s="62">
        <v>702</v>
      </c>
    </row>
    <row r="5" spans="1:96" ht="22.5" customHeight="1" x14ac:dyDescent="0.25">
      <c r="D5" s="74" t="s">
        <v>4</v>
      </c>
      <c r="E5" s="75"/>
      <c r="F5" s="75"/>
      <c r="G5" s="75"/>
      <c r="H5" s="75"/>
      <c r="I5" s="76"/>
      <c r="K5" s="74" t="s">
        <v>5</v>
      </c>
      <c r="L5" s="75"/>
      <c r="M5" s="75"/>
      <c r="N5" s="75"/>
      <c r="O5" s="75"/>
      <c r="P5" s="76"/>
      <c r="CQ5" s="62" t="s">
        <v>141</v>
      </c>
      <c r="CR5" s="62">
        <v>703</v>
      </c>
    </row>
    <row r="6" spans="1:96" ht="79.5" customHeight="1" x14ac:dyDescent="0.25">
      <c r="A6" s="63" t="s">
        <v>142</v>
      </c>
      <c r="B6" s="63" t="s">
        <v>143</v>
      </c>
      <c r="C6" s="63" t="s">
        <v>144</v>
      </c>
      <c r="D6" s="7" t="s">
        <v>8</v>
      </c>
      <c r="E6" s="8" t="s">
        <v>9</v>
      </c>
      <c r="F6" s="9" t="s">
        <v>10</v>
      </c>
      <c r="G6" s="10" t="s">
        <v>11</v>
      </c>
      <c r="H6" s="11" t="s">
        <v>12</v>
      </c>
      <c r="I6" s="12" t="s">
        <v>13</v>
      </c>
      <c r="K6" s="7" t="s">
        <v>8</v>
      </c>
      <c r="L6" s="8" t="s">
        <v>9</v>
      </c>
      <c r="M6" s="9" t="s">
        <v>10</v>
      </c>
      <c r="N6" s="10" t="s">
        <v>11</v>
      </c>
      <c r="O6" s="11" t="s">
        <v>12</v>
      </c>
      <c r="P6" s="12" t="s">
        <v>13</v>
      </c>
      <c r="CQ6" s="62" t="s">
        <v>145</v>
      </c>
      <c r="CR6" s="62">
        <v>704</v>
      </c>
    </row>
    <row r="7" spans="1:96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IFERROR(INDIRECT("'"&amp;D$6&amp;"'!"&amp;ADDRESS(MATCH($B7,INDIRECT("'"&amp;$D$6&amp;"'!$B$1:$B$1095"),0),MATCH(VLOOKUP($D$4,$CQ:$CR,2,0),INDIRECT("'"&amp;$D$6&amp;"'!5:5"),0))),0)</f>
        <v>0</v>
      </c>
      <c r="E7" s="21">
        <f t="shared" ref="E7:E70" ca="1" si="1">IFERROR(INDIRECT("'"&amp;E$6&amp;"'!"&amp;ADDRESS(MATCH($B7,INDIRECT("'"&amp;$E$6&amp;"'!$B$1:$B$1095"),0),MATCH(VLOOKUP($D$4,$CQ:$CR,2,0),INDIRECT("'"&amp;$E$6&amp;"'!5:5"),0))),0)</f>
        <v>0</v>
      </c>
      <c r="F7" s="21">
        <f t="shared" ref="F7:F70" ca="1" si="2">IFERROR(INDIRECT("'"&amp;F$6&amp;"'!"&amp;ADDRESS(MATCH($B7,INDIRECT("'"&amp;$F$6&amp;"'!$B$1:$B$1095"),0),MATCH(VLOOKUP($D$4,$CQ:$CR,2,0),INDIRECT("'"&amp;$F$6&amp;"'!5:5"),0))),0)</f>
        <v>0</v>
      </c>
      <c r="G7" s="21">
        <f t="shared" ref="G7:G70" ca="1" si="3">IFERROR(INDIRECT("'"&amp;G$6&amp;"'!"&amp;ADDRESS(MATCH($B7,INDIRECT("'"&amp;$G$6&amp;"'!$B$1:$B$1095"),0),MATCH(VLOOKUP($D$4,$CQ:$CR,2,0),INDIRECT("'"&amp;$G$6&amp;"'!5:5"),0))),0)</f>
        <v>0</v>
      </c>
      <c r="H7" s="21">
        <f t="shared" ref="H7:H70" ca="1" si="4">IFERROR(INDIRECT("'"&amp;H$6&amp;"'!"&amp;ADDRESS(MATCH($B7,INDIRECT("'"&amp;$H$6&amp;"'!$B$1:$B$1095"),0),MATCH(VLOOKUP($D$4,$CQ:$CR,2,0),INDIRECT("'"&amp;$H$6&amp;"'!5:5"),0))),0)</f>
        <v>0</v>
      </c>
      <c r="I7" s="56">
        <f ca="1">SUM(D7:H7)</f>
        <v>0</v>
      </c>
      <c r="K7" s="23">
        <f t="shared" ref="K7:P22" ca="1" si="5">IF($I7=0,0,D7/$I7)</f>
        <v>0</v>
      </c>
      <c r="L7" s="23">
        <f t="shared" ca="1" si="5"/>
        <v>0</v>
      </c>
      <c r="M7" s="23">
        <f t="shared" ca="1" si="5"/>
        <v>0</v>
      </c>
      <c r="N7" s="23">
        <f t="shared" ca="1" si="5"/>
        <v>0</v>
      </c>
      <c r="O7" s="23">
        <f t="shared" ca="1" si="5"/>
        <v>0</v>
      </c>
      <c r="P7" s="57">
        <f t="shared" ca="1" si="5"/>
        <v>0</v>
      </c>
      <c r="CQ7" s="62" t="s">
        <v>148</v>
      </c>
      <c r="CR7" s="62">
        <v>706</v>
      </c>
    </row>
    <row r="8" spans="1:96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482285383.67999983</v>
      </c>
      <c r="E8" s="21">
        <f t="shared" ca="1" si="1"/>
        <v>2831159259</v>
      </c>
      <c r="F8" s="21">
        <f t="shared" ca="1" si="2"/>
        <v>67400424.620000005</v>
      </c>
      <c r="G8" s="21">
        <f t="shared" ca="1" si="3"/>
        <v>419174229.55000001</v>
      </c>
      <c r="H8" s="21">
        <f t="shared" ca="1" si="4"/>
        <v>257480586.03999999</v>
      </c>
      <c r="I8" s="56">
        <f t="shared" ref="I8:I21" ca="1" si="6">SUM(D8:H8)</f>
        <v>4057499882.8899999</v>
      </c>
      <c r="K8" s="23">
        <f t="shared" ca="1" si="5"/>
        <v>0.11886269811460516</v>
      </c>
      <c r="L8" s="23">
        <f t="shared" ca="1" si="5"/>
        <v>0.69775954176577204</v>
      </c>
      <c r="M8" s="23">
        <f t="shared" ca="1" si="5"/>
        <v>1.661131893169478E-2</v>
      </c>
      <c r="N8" s="23">
        <f t="shared" ca="1" si="5"/>
        <v>0.10330850071434591</v>
      </c>
      <c r="O8" s="23">
        <f t="shared" ca="1" si="5"/>
        <v>6.3457940473582108E-2</v>
      </c>
      <c r="P8" s="57">
        <f t="shared" ca="1" si="5"/>
        <v>1</v>
      </c>
      <c r="CQ8" s="62" t="s">
        <v>150</v>
      </c>
      <c r="CR8" s="62">
        <v>710</v>
      </c>
    </row>
    <row r="9" spans="1:96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665401801.81000006</v>
      </c>
      <c r="E9" s="21">
        <f t="shared" ca="1" si="1"/>
        <v>8946245259.9799995</v>
      </c>
      <c r="F9" s="21">
        <f t="shared" ca="1" si="2"/>
        <v>98815529.920000002</v>
      </c>
      <c r="G9" s="21">
        <f t="shared" ca="1" si="3"/>
        <v>866233062.23999989</v>
      </c>
      <c r="H9" s="21">
        <f t="shared" ca="1" si="4"/>
        <v>0</v>
      </c>
      <c r="I9" s="56">
        <f t="shared" ca="1" si="6"/>
        <v>10576695653.949999</v>
      </c>
      <c r="K9" s="23">
        <f t="shared" ca="1" si="5"/>
        <v>6.2912068530732224E-2</v>
      </c>
      <c r="L9" s="23">
        <f t="shared" ca="1" si="5"/>
        <v>0.84584501177727589</v>
      </c>
      <c r="M9" s="23">
        <f t="shared" ca="1" si="5"/>
        <v>9.3427600786731638E-3</v>
      </c>
      <c r="N9" s="23">
        <f t="shared" ca="1" si="5"/>
        <v>8.1900159613318771E-2</v>
      </c>
      <c r="O9" s="23">
        <f t="shared" ca="1" si="5"/>
        <v>0</v>
      </c>
      <c r="P9" s="57">
        <f t="shared" ca="1" si="5"/>
        <v>1</v>
      </c>
      <c r="CQ9" s="62" t="s">
        <v>152</v>
      </c>
      <c r="CR9" s="62">
        <v>711</v>
      </c>
    </row>
    <row r="10" spans="1:96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805388759.18002403</v>
      </c>
      <c r="E10" s="21">
        <f t="shared" ca="1" si="1"/>
        <v>5318672825.9292307</v>
      </c>
      <c r="F10" s="21">
        <f t="shared" ca="1" si="2"/>
        <v>654548299.98000896</v>
      </c>
      <c r="G10" s="21">
        <f t="shared" ca="1" si="3"/>
        <v>247549606.80000299</v>
      </c>
      <c r="H10" s="21">
        <f t="shared" ca="1" si="4"/>
        <v>0</v>
      </c>
      <c r="I10" s="56">
        <f t="shared" ca="1" si="6"/>
        <v>7026159491.889267</v>
      </c>
      <c r="K10" s="23">
        <f t="shared" ca="1" si="5"/>
        <v>0.1146271672468771</v>
      </c>
      <c r="L10" s="23">
        <f t="shared" ca="1" si="5"/>
        <v>0.75698151060602958</v>
      </c>
      <c r="M10" s="23">
        <f t="shared" ca="1" si="5"/>
        <v>9.3158759167877525E-2</v>
      </c>
      <c r="N10" s="23">
        <f t="shared" ca="1" si="5"/>
        <v>3.5232562979215731E-2</v>
      </c>
      <c r="O10" s="23">
        <f t="shared" ca="1" si="5"/>
        <v>0</v>
      </c>
      <c r="P10" s="57">
        <f t="shared" ca="1" si="5"/>
        <v>1</v>
      </c>
      <c r="CQ10" s="62" t="s">
        <v>154</v>
      </c>
      <c r="CR10" s="62">
        <v>712</v>
      </c>
    </row>
    <row r="11" spans="1:96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455299383.63</v>
      </c>
      <c r="E11" s="21">
        <f t="shared" ca="1" si="1"/>
        <v>4823585575.0050001</v>
      </c>
      <c r="F11" s="21">
        <f t="shared" ca="1" si="2"/>
        <v>0</v>
      </c>
      <c r="G11" s="21">
        <f t="shared" ca="1" si="3"/>
        <v>1114488462.4399998</v>
      </c>
      <c r="H11" s="21">
        <f t="shared" ca="1" si="4"/>
        <v>0</v>
      </c>
      <c r="I11" s="56">
        <f t="shared" ca="1" si="6"/>
        <v>6393373421.0749998</v>
      </c>
      <c r="K11" s="23">
        <f t="shared" ca="1" si="5"/>
        <v>7.1214264151873152E-2</v>
      </c>
      <c r="L11" s="23">
        <f t="shared" ca="1" si="5"/>
        <v>0.75446642285974108</v>
      </c>
      <c r="M11" s="23">
        <f t="shared" ca="1" si="5"/>
        <v>0</v>
      </c>
      <c r="N11" s="23">
        <f t="shared" ca="1" si="5"/>
        <v>0.17431931298838579</v>
      </c>
      <c r="O11" s="23">
        <f t="shared" ca="1" si="5"/>
        <v>0</v>
      </c>
      <c r="P11" s="57">
        <f t="shared" ca="1" si="5"/>
        <v>1</v>
      </c>
      <c r="CQ11" s="62" t="s">
        <v>156</v>
      </c>
      <c r="CR11" s="62">
        <v>713</v>
      </c>
    </row>
    <row r="12" spans="1:96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1"/>
        <v>0</v>
      </c>
      <c r="F12" s="21">
        <f t="shared" ca="1" si="2"/>
        <v>0</v>
      </c>
      <c r="G12" s="21">
        <f t="shared" ca="1" si="3"/>
        <v>0</v>
      </c>
      <c r="H12" s="21">
        <f t="shared" ca="1" si="4"/>
        <v>0</v>
      </c>
      <c r="I12" s="56">
        <f t="shared" ca="1" si="6"/>
        <v>0</v>
      </c>
      <c r="K12" s="23">
        <f t="shared" ca="1" si="5"/>
        <v>0</v>
      </c>
      <c r="L12" s="23">
        <f t="shared" ca="1" si="5"/>
        <v>0</v>
      </c>
      <c r="M12" s="23">
        <f t="shared" ca="1" si="5"/>
        <v>0</v>
      </c>
      <c r="N12" s="23">
        <f t="shared" ca="1" si="5"/>
        <v>0</v>
      </c>
      <c r="O12" s="23">
        <f t="shared" ca="1" si="5"/>
        <v>0</v>
      </c>
      <c r="P12" s="57">
        <f t="shared" ca="1" si="5"/>
        <v>0</v>
      </c>
      <c r="CQ12" s="62" t="s">
        <v>158</v>
      </c>
      <c r="CR12" s="62">
        <v>714</v>
      </c>
    </row>
    <row r="13" spans="1:96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553497532.96000004</v>
      </c>
      <c r="E13" s="21">
        <f t="shared" ca="1" si="1"/>
        <v>6564564717.2542114</v>
      </c>
      <c r="F13" s="21">
        <f t="shared" ca="1" si="2"/>
        <v>0</v>
      </c>
      <c r="G13" s="21">
        <f t="shared" ca="1" si="3"/>
        <v>1540730727.97</v>
      </c>
      <c r="H13" s="21">
        <f t="shared" ca="1" si="4"/>
        <v>0</v>
      </c>
      <c r="I13" s="56">
        <f t="shared" ca="1" si="6"/>
        <v>8658792978.1842117</v>
      </c>
      <c r="K13" s="23">
        <f t="shared" ca="1" si="5"/>
        <v>6.3923174321702164E-2</v>
      </c>
      <c r="L13" s="23">
        <f t="shared" ca="1" si="5"/>
        <v>0.758138545845085</v>
      </c>
      <c r="M13" s="23">
        <f t="shared" ca="1" si="5"/>
        <v>0</v>
      </c>
      <c r="N13" s="23">
        <f t="shared" ca="1" si="5"/>
        <v>0.17793827983321275</v>
      </c>
      <c r="O13" s="23">
        <f t="shared" ca="1" si="5"/>
        <v>0</v>
      </c>
      <c r="P13" s="57">
        <f t="shared" ca="1" si="5"/>
        <v>1</v>
      </c>
      <c r="CQ13" s="62" t="s">
        <v>139</v>
      </c>
      <c r="CR13" s="62">
        <v>715</v>
      </c>
    </row>
    <row r="14" spans="1:96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1050362617.3100001</v>
      </c>
      <c r="E14" s="21">
        <f t="shared" ca="1" si="1"/>
        <v>10257361453.270027</v>
      </c>
      <c r="F14" s="21">
        <f t="shared" ca="1" si="2"/>
        <v>44671619.340000011</v>
      </c>
      <c r="G14" s="21">
        <f t="shared" ca="1" si="3"/>
        <v>1583027013.6399727</v>
      </c>
      <c r="H14" s="21">
        <f t="shared" ca="1" si="4"/>
        <v>0</v>
      </c>
      <c r="I14" s="56">
        <f t="shared" ca="1" si="6"/>
        <v>12935422703.559999</v>
      </c>
      <c r="K14" s="23">
        <f t="shared" ca="1" si="5"/>
        <v>8.120048655394356E-2</v>
      </c>
      <c r="L14" s="23">
        <f t="shared" ca="1" si="5"/>
        <v>0.79296685453093585</v>
      </c>
      <c r="M14" s="23">
        <f t="shared" ca="1" si="5"/>
        <v>3.4534332865446904E-3</v>
      </c>
      <c r="N14" s="23">
        <f t="shared" ca="1" si="5"/>
        <v>0.12237922562857592</v>
      </c>
      <c r="O14" s="23">
        <f t="shared" ca="1" si="5"/>
        <v>0</v>
      </c>
      <c r="P14" s="57">
        <f t="shared" ca="1" si="5"/>
        <v>1</v>
      </c>
      <c r="CQ14" s="62" t="s">
        <v>161</v>
      </c>
      <c r="CR14" s="62">
        <v>903</v>
      </c>
    </row>
    <row r="15" spans="1:96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1"/>
        <v>0</v>
      </c>
      <c r="F15" s="21">
        <f t="shared" ca="1" si="2"/>
        <v>0</v>
      </c>
      <c r="G15" s="21">
        <f t="shared" ca="1" si="3"/>
        <v>0</v>
      </c>
      <c r="H15" s="21">
        <f t="shared" ca="1" si="4"/>
        <v>0</v>
      </c>
      <c r="I15" s="56">
        <f t="shared" ca="1" si="6"/>
        <v>0</v>
      </c>
      <c r="K15" s="23">
        <f t="shared" ca="1" si="5"/>
        <v>0</v>
      </c>
      <c r="L15" s="23">
        <f t="shared" ca="1" si="5"/>
        <v>0</v>
      </c>
      <c r="M15" s="23">
        <f t="shared" ca="1" si="5"/>
        <v>0</v>
      </c>
      <c r="N15" s="23">
        <f t="shared" ca="1" si="5"/>
        <v>0</v>
      </c>
      <c r="O15" s="23">
        <f t="shared" ca="1" si="5"/>
        <v>0</v>
      </c>
      <c r="P15" s="57">
        <f t="shared" ca="1" si="5"/>
        <v>0</v>
      </c>
      <c r="CQ15" s="62" t="s">
        <v>163</v>
      </c>
      <c r="CR15" s="62">
        <v>716</v>
      </c>
    </row>
    <row r="16" spans="1:96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1"/>
        <v>0</v>
      </c>
      <c r="F16" s="21">
        <f t="shared" ca="1" si="2"/>
        <v>0</v>
      </c>
      <c r="G16" s="21">
        <f t="shared" ca="1" si="3"/>
        <v>0</v>
      </c>
      <c r="H16" s="21">
        <f t="shared" ca="1" si="4"/>
        <v>0</v>
      </c>
      <c r="I16" s="56">
        <f t="shared" ca="1" si="6"/>
        <v>0</v>
      </c>
      <c r="K16" s="23">
        <f t="shared" ca="1" si="5"/>
        <v>0</v>
      </c>
      <c r="L16" s="23">
        <f t="shared" ca="1" si="5"/>
        <v>0</v>
      </c>
      <c r="M16" s="23">
        <f t="shared" ca="1" si="5"/>
        <v>0</v>
      </c>
      <c r="N16" s="23">
        <f t="shared" ca="1" si="5"/>
        <v>0</v>
      </c>
      <c r="O16" s="23">
        <f t="shared" ca="1" si="5"/>
        <v>0</v>
      </c>
      <c r="P16" s="57">
        <f t="shared" ca="1" si="5"/>
        <v>0</v>
      </c>
      <c r="CQ16" s="62" t="s">
        <v>165</v>
      </c>
      <c r="CR16" s="62">
        <v>717</v>
      </c>
    </row>
    <row r="17" spans="1:9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1356069.28</v>
      </c>
      <c r="E17" s="21">
        <f t="shared" ca="1" si="1"/>
        <v>2487651447.75</v>
      </c>
      <c r="F17" s="21">
        <f t="shared" ca="1" si="2"/>
        <v>0</v>
      </c>
      <c r="G17" s="21">
        <f t="shared" ca="1" si="3"/>
        <v>412701797.10000002</v>
      </c>
      <c r="H17" s="21">
        <f t="shared" ca="1" si="4"/>
        <v>205854545.71000001</v>
      </c>
      <c r="I17" s="56">
        <f t="shared" ca="1" si="6"/>
        <v>3107563859.8400002</v>
      </c>
      <c r="K17" s="23">
        <f t="shared" ca="1" si="5"/>
        <v>4.3637696316555191E-4</v>
      </c>
      <c r="L17" s="23">
        <f t="shared" ca="1" si="5"/>
        <v>0.80051498857310122</v>
      </c>
      <c r="M17" s="23">
        <f t="shared" ca="1" si="5"/>
        <v>0</v>
      </c>
      <c r="N17" s="23">
        <f t="shared" ca="1" si="5"/>
        <v>0.13280557237567078</v>
      </c>
      <c r="O17" s="23">
        <f t="shared" ca="1" si="5"/>
        <v>6.624306208806241E-2</v>
      </c>
      <c r="P17" s="57">
        <f t="shared" ca="1" si="5"/>
        <v>1</v>
      </c>
      <c r="CQ17" s="62" t="s">
        <v>167</v>
      </c>
      <c r="CR17" s="62">
        <v>718</v>
      </c>
    </row>
    <row r="18" spans="1:9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1"/>
        <v>0</v>
      </c>
      <c r="F18" s="21">
        <f t="shared" ca="1" si="2"/>
        <v>0</v>
      </c>
      <c r="G18" s="21">
        <f t="shared" ca="1" si="3"/>
        <v>0</v>
      </c>
      <c r="H18" s="21">
        <f t="shared" ca="1" si="4"/>
        <v>0</v>
      </c>
      <c r="I18" s="56">
        <f t="shared" ca="1" si="6"/>
        <v>0</v>
      </c>
      <c r="K18" s="23">
        <f t="shared" ca="1" si="5"/>
        <v>0</v>
      </c>
      <c r="L18" s="23">
        <f t="shared" ca="1" si="5"/>
        <v>0</v>
      </c>
      <c r="M18" s="23">
        <f t="shared" ca="1" si="5"/>
        <v>0</v>
      </c>
      <c r="N18" s="23">
        <f t="shared" ca="1" si="5"/>
        <v>0</v>
      </c>
      <c r="O18" s="23">
        <f t="shared" ca="1" si="5"/>
        <v>0</v>
      </c>
      <c r="P18" s="57">
        <f t="shared" ca="1" si="5"/>
        <v>0</v>
      </c>
      <c r="CQ18" s="62" t="s">
        <v>169</v>
      </c>
      <c r="CR18" s="62">
        <v>719</v>
      </c>
    </row>
    <row r="19" spans="1:9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1"/>
        <v>0</v>
      </c>
      <c r="F19" s="21">
        <f t="shared" ca="1" si="2"/>
        <v>0</v>
      </c>
      <c r="G19" s="21">
        <f t="shared" ca="1" si="3"/>
        <v>0</v>
      </c>
      <c r="H19" s="21">
        <f t="shared" ca="1" si="4"/>
        <v>0</v>
      </c>
      <c r="I19" s="56">
        <f t="shared" ca="1" si="6"/>
        <v>0</v>
      </c>
      <c r="K19" s="23">
        <f t="shared" ca="1" si="5"/>
        <v>0</v>
      </c>
      <c r="L19" s="23">
        <f t="shared" ca="1" si="5"/>
        <v>0</v>
      </c>
      <c r="M19" s="23">
        <f t="shared" ca="1" si="5"/>
        <v>0</v>
      </c>
      <c r="N19" s="23">
        <f t="shared" ca="1" si="5"/>
        <v>0</v>
      </c>
      <c r="O19" s="23">
        <f t="shared" ca="1" si="5"/>
        <v>0</v>
      </c>
      <c r="P19" s="57">
        <f t="shared" ca="1" si="5"/>
        <v>0</v>
      </c>
      <c r="CQ19" s="62" t="s">
        <v>171</v>
      </c>
      <c r="CR19" s="62">
        <v>721</v>
      </c>
    </row>
    <row r="20" spans="1:9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98418393.540000007</v>
      </c>
      <c r="E20" s="21">
        <f t="shared" ca="1" si="1"/>
        <v>1088123883.8900001</v>
      </c>
      <c r="F20" s="21">
        <f t="shared" ca="1" si="2"/>
        <v>522141075.76999998</v>
      </c>
      <c r="G20" s="21">
        <f t="shared" ca="1" si="3"/>
        <v>4690254.41</v>
      </c>
      <c r="H20" s="21">
        <f t="shared" ca="1" si="4"/>
        <v>0</v>
      </c>
      <c r="I20" s="56">
        <f t="shared" ca="1" si="6"/>
        <v>1713373607.6100001</v>
      </c>
      <c r="K20" s="23">
        <f t="shared" ca="1" si="5"/>
        <v>5.7441291906722369E-2</v>
      </c>
      <c r="L20" s="23">
        <f t="shared" ca="1" si="5"/>
        <v>0.63507683266338721</v>
      </c>
      <c r="M20" s="23">
        <f t="shared" ca="1" si="5"/>
        <v>0.30474443720324323</v>
      </c>
      <c r="N20" s="23">
        <f t="shared" ca="1" si="5"/>
        <v>2.7374382266471802E-3</v>
      </c>
      <c r="O20" s="23">
        <f t="shared" ca="1" si="5"/>
        <v>0</v>
      </c>
      <c r="P20" s="57">
        <f t="shared" ca="1" si="5"/>
        <v>1</v>
      </c>
      <c r="CQ20" s="62" t="s">
        <v>173</v>
      </c>
      <c r="CR20" s="62">
        <v>722</v>
      </c>
    </row>
    <row r="21" spans="1:9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549494.82000000007</v>
      </c>
      <c r="E21" s="21">
        <f t="shared" ca="1" si="1"/>
        <v>3612277641.5</v>
      </c>
      <c r="F21" s="21">
        <f t="shared" ca="1" si="2"/>
        <v>0</v>
      </c>
      <c r="G21" s="21">
        <f t="shared" ca="1" si="3"/>
        <v>419747617.33999997</v>
      </c>
      <c r="H21" s="21">
        <f t="shared" ca="1" si="4"/>
        <v>269155343.33999997</v>
      </c>
      <c r="I21" s="56">
        <f t="shared" ca="1" si="6"/>
        <v>4301730097</v>
      </c>
      <c r="K21" s="23">
        <f t="shared" ca="1" si="5"/>
        <v>1.2773809783724329E-4</v>
      </c>
      <c r="L21" s="23">
        <f t="shared" ca="1" si="5"/>
        <v>0.83972670531309723</v>
      </c>
      <c r="M21" s="23">
        <f t="shared" ca="1" si="5"/>
        <v>0</v>
      </c>
      <c r="N21" s="23">
        <f t="shared" ca="1" si="5"/>
        <v>9.7576465253533542E-2</v>
      </c>
      <c r="O21" s="23">
        <f t="shared" ca="1" si="5"/>
        <v>6.2569091335532012E-2</v>
      </c>
      <c r="P21" s="57">
        <f t="shared" ca="1" si="5"/>
        <v>1</v>
      </c>
      <c r="CQ21" s="62" t="s">
        <v>175</v>
      </c>
      <c r="CR21" s="62">
        <v>723</v>
      </c>
    </row>
    <row r="22" spans="1:9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1267388785.4100015</v>
      </c>
      <c r="E22" s="21">
        <f t="shared" ca="1" si="1"/>
        <v>4705241502.7299995</v>
      </c>
      <c r="F22" s="21">
        <f t="shared" ca="1" si="2"/>
        <v>959705769.83000004</v>
      </c>
      <c r="G22" s="21">
        <f t="shared" ca="1" si="3"/>
        <v>1109737672.99</v>
      </c>
      <c r="H22" s="21">
        <f t="shared" ca="1" si="4"/>
        <v>0</v>
      </c>
      <c r="I22" s="56">
        <f ca="1">SUM(D22:H22)</f>
        <v>8042073730.960001</v>
      </c>
      <c r="K22" s="23">
        <f t="shared" ca="1" si="5"/>
        <v>0.1575947731653923</v>
      </c>
      <c r="L22" s="23">
        <f t="shared" ca="1" si="5"/>
        <v>0.5850781353341713</v>
      </c>
      <c r="M22" s="23">
        <f t="shared" ca="1" si="5"/>
        <v>0.11933560943806937</v>
      </c>
      <c r="N22" s="23">
        <f t="shared" ca="1" si="5"/>
        <v>0.13799148206236703</v>
      </c>
      <c r="O22" s="23">
        <f t="shared" ca="1" si="5"/>
        <v>0</v>
      </c>
      <c r="P22" s="57">
        <f t="shared" ca="1" si="5"/>
        <v>1</v>
      </c>
      <c r="CQ22" s="62" t="s">
        <v>177</v>
      </c>
      <c r="CR22" s="62">
        <v>724</v>
      </c>
    </row>
    <row r="23" spans="1:96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4915837.4399999985</v>
      </c>
      <c r="E23" s="21">
        <f t="shared" ca="1" si="1"/>
        <v>10014921378.900005</v>
      </c>
      <c r="F23" s="21">
        <f t="shared" ca="1" si="2"/>
        <v>17089056.889999997</v>
      </c>
      <c r="G23" s="21">
        <f t="shared" ca="1" si="3"/>
        <v>1284059439.7199962</v>
      </c>
      <c r="H23" s="21">
        <f t="shared" ca="1" si="4"/>
        <v>0</v>
      </c>
      <c r="I23" s="56">
        <f ca="1">SUM(D23:H23)</f>
        <v>11320985712.950001</v>
      </c>
      <c r="K23" s="23">
        <f t="shared" ref="K23:P41" ca="1" si="7">IF($I23=0,0,D23/$I23)</f>
        <v>4.34223447025183E-4</v>
      </c>
      <c r="L23" s="23">
        <f t="shared" ca="1" si="7"/>
        <v>0.88463333784124498</v>
      </c>
      <c r="M23" s="23">
        <f t="shared" ca="1" si="7"/>
        <v>1.5095025577544841E-3</v>
      </c>
      <c r="N23" s="23">
        <f t="shared" ca="1" si="7"/>
        <v>0.11342293615397546</v>
      </c>
      <c r="O23" s="23">
        <f t="shared" ca="1" si="7"/>
        <v>0</v>
      </c>
      <c r="P23" s="57">
        <f t="shared" ca="1" si="7"/>
        <v>1</v>
      </c>
      <c r="CQ23" s="62" t="s">
        <v>179</v>
      </c>
      <c r="CR23" s="62">
        <v>725</v>
      </c>
    </row>
    <row r="24" spans="1:9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207328597.53036189</v>
      </c>
      <c r="E24" s="21">
        <f t="shared" ca="1" si="1"/>
        <v>1209432145.4999399</v>
      </c>
      <c r="F24" s="21">
        <f t="shared" ca="1" si="2"/>
        <v>91274784.410000294</v>
      </c>
      <c r="G24" s="21">
        <f t="shared" ca="1" si="3"/>
        <v>113185190.33999801</v>
      </c>
      <c r="H24" s="21">
        <f t="shared" ca="1" si="4"/>
        <v>1519767698.6900799</v>
      </c>
      <c r="I24" s="56">
        <f ca="1">SUM(D24:H24)</f>
        <v>3140988416.4703798</v>
      </c>
      <c r="K24" s="23">
        <f t="shared" ca="1" si="7"/>
        <v>6.6007437799895832E-2</v>
      </c>
      <c r="L24" s="23">
        <f t="shared" ca="1" si="7"/>
        <v>0.38504826670421599</v>
      </c>
      <c r="M24" s="23">
        <f t="shared" ca="1" si="7"/>
        <v>2.9059255338664519E-2</v>
      </c>
      <c r="N24" s="23">
        <f t="shared" ca="1" si="7"/>
        <v>3.6034895813843053E-2</v>
      </c>
      <c r="O24" s="23">
        <f t="shared" ca="1" si="7"/>
        <v>0.48385014434338064</v>
      </c>
      <c r="P24" s="57">
        <f t="shared" ca="1" si="7"/>
        <v>1</v>
      </c>
      <c r="CQ24" s="62" t="s">
        <v>181</v>
      </c>
      <c r="CR24" s="62">
        <v>726</v>
      </c>
    </row>
    <row r="25" spans="1:9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172469.69</v>
      </c>
      <c r="E25" s="21">
        <f t="shared" ca="1" si="1"/>
        <v>208542854.27999991</v>
      </c>
      <c r="F25" s="21">
        <f t="shared" ca="1" si="2"/>
        <v>0</v>
      </c>
      <c r="G25" s="21">
        <f t="shared" ca="1" si="3"/>
        <v>18110098.009999998</v>
      </c>
      <c r="H25" s="21">
        <f t="shared" ca="1" si="4"/>
        <v>-9892416.0199999996</v>
      </c>
      <c r="I25" s="56">
        <f t="shared" ref="I25:I40" ca="1" si="8">SUM(D25:H25)</f>
        <v>216933005.95999989</v>
      </c>
      <c r="K25" s="23">
        <f t="shared" ca="1" si="7"/>
        <v>7.9503664846557079E-4</v>
      </c>
      <c r="L25" s="23">
        <f t="shared" ca="1" si="7"/>
        <v>0.96132376609603132</v>
      </c>
      <c r="M25" s="23">
        <f t="shared" ca="1" si="7"/>
        <v>0</v>
      </c>
      <c r="N25" s="23">
        <f t="shared" ca="1" si="7"/>
        <v>8.3482446250430442E-2</v>
      </c>
      <c r="O25" s="23">
        <f t="shared" ca="1" si="7"/>
        <v>-4.5601248994927283E-2</v>
      </c>
      <c r="P25" s="57">
        <f t="shared" ca="1" si="7"/>
        <v>1</v>
      </c>
      <c r="CQ25" s="62" t="s">
        <v>183</v>
      </c>
      <c r="CR25" s="62">
        <v>727</v>
      </c>
    </row>
    <row r="26" spans="1:9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254778921.14395797</v>
      </c>
      <c r="E26" s="21">
        <f t="shared" ca="1" si="1"/>
        <v>3138069836.5957136</v>
      </c>
      <c r="F26" s="21">
        <f t="shared" ca="1" si="2"/>
        <v>30512.900420000005</v>
      </c>
      <c r="G26" s="21">
        <f t="shared" ca="1" si="3"/>
        <v>605285001.54159725</v>
      </c>
      <c r="H26" s="21">
        <f t="shared" ca="1" si="4"/>
        <v>0</v>
      </c>
      <c r="I26" s="56">
        <f t="shared" ca="1" si="8"/>
        <v>3998164272.1816893</v>
      </c>
      <c r="K26" s="23">
        <f t="shared" ca="1" si="7"/>
        <v>6.3723975254506501E-2</v>
      </c>
      <c r="L26" s="23">
        <f t="shared" ca="1" si="7"/>
        <v>0.78487766458964292</v>
      </c>
      <c r="M26" s="23">
        <f t="shared" ca="1" si="7"/>
        <v>7.631727548640703E-6</v>
      </c>
      <c r="N26" s="23">
        <f t="shared" ca="1" si="7"/>
        <v>0.15139072842830184</v>
      </c>
      <c r="O26" s="23">
        <f t="shared" ca="1" si="7"/>
        <v>0</v>
      </c>
      <c r="P26" s="57">
        <f t="shared" ca="1" si="7"/>
        <v>1</v>
      </c>
      <c r="CQ26" s="62" t="s">
        <v>185</v>
      </c>
      <c r="CR26" s="62">
        <v>728</v>
      </c>
    </row>
    <row r="27" spans="1:9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3171670.1</v>
      </c>
      <c r="E27" s="21">
        <f t="shared" ca="1" si="1"/>
        <v>7513261419.9099998</v>
      </c>
      <c r="F27" s="21">
        <f t="shared" ca="1" si="2"/>
        <v>142593561</v>
      </c>
      <c r="G27" s="21">
        <f t="shared" ca="1" si="3"/>
        <v>548461386.45000005</v>
      </c>
      <c r="H27" s="21">
        <f t="shared" ca="1" si="4"/>
        <v>555923345.52999997</v>
      </c>
      <c r="I27" s="56">
        <f t="shared" ca="1" si="8"/>
        <v>8763411382.9899998</v>
      </c>
      <c r="K27" s="23">
        <f t="shared" ca="1" si="7"/>
        <v>3.6192185455954869E-4</v>
      </c>
      <c r="L27" s="23">
        <f t="shared" ca="1" si="7"/>
        <v>0.85734437099386063</v>
      </c>
      <c r="M27" s="23">
        <f t="shared" ca="1" si="7"/>
        <v>1.6271467213872633E-2</v>
      </c>
      <c r="N27" s="23">
        <f t="shared" ca="1" si="7"/>
        <v>6.2585374859221748E-2</v>
      </c>
      <c r="O27" s="23">
        <f t="shared" ca="1" si="7"/>
        <v>6.3436865078485422E-2</v>
      </c>
      <c r="P27" s="57">
        <f t="shared" ca="1" si="7"/>
        <v>1</v>
      </c>
      <c r="CQ27" s="62" t="s">
        <v>187</v>
      </c>
      <c r="CR27" s="62">
        <v>729</v>
      </c>
    </row>
    <row r="28" spans="1:9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1">
        <f t="shared" ca="1" si="1"/>
        <v>0</v>
      </c>
      <c r="F28" s="21">
        <f t="shared" ca="1" si="2"/>
        <v>0</v>
      </c>
      <c r="G28" s="21">
        <f t="shared" ca="1" si="3"/>
        <v>0</v>
      </c>
      <c r="H28" s="21">
        <f t="shared" ca="1" si="4"/>
        <v>0</v>
      </c>
      <c r="I28" s="56">
        <f t="shared" ca="1" si="8"/>
        <v>0</v>
      </c>
      <c r="K28" s="23">
        <f t="shared" ca="1" si="7"/>
        <v>0</v>
      </c>
      <c r="L28" s="23">
        <f t="shared" ca="1" si="7"/>
        <v>0</v>
      </c>
      <c r="M28" s="23">
        <f t="shared" ca="1" si="7"/>
        <v>0</v>
      </c>
      <c r="N28" s="23">
        <f t="shared" ca="1" si="7"/>
        <v>0</v>
      </c>
      <c r="O28" s="23">
        <f t="shared" ca="1" si="7"/>
        <v>0</v>
      </c>
      <c r="P28" s="57">
        <f t="shared" ca="1" si="7"/>
        <v>0</v>
      </c>
      <c r="CQ28" s="62" t="s">
        <v>189</v>
      </c>
      <c r="CR28" s="62">
        <v>730</v>
      </c>
    </row>
    <row r="29" spans="1:9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397518091.06999999</v>
      </c>
      <c r="E29" s="21">
        <f t="shared" ca="1" si="1"/>
        <v>4957881577.6799879</v>
      </c>
      <c r="F29" s="21">
        <f t="shared" ca="1" si="2"/>
        <v>0</v>
      </c>
      <c r="G29" s="21">
        <f t="shared" ca="1" si="3"/>
        <v>976353240.24999988</v>
      </c>
      <c r="H29" s="21">
        <f t="shared" ca="1" si="4"/>
        <v>0</v>
      </c>
      <c r="I29" s="56">
        <f t="shared" ca="1" si="8"/>
        <v>6331752908.9999876</v>
      </c>
      <c r="K29" s="23">
        <f t="shared" ca="1" si="7"/>
        <v>6.2781680963097219E-2</v>
      </c>
      <c r="L29" s="23">
        <f t="shared" ca="1" si="7"/>
        <v>0.78301880204971808</v>
      </c>
      <c r="M29" s="23">
        <f t="shared" ca="1" si="7"/>
        <v>0</v>
      </c>
      <c r="N29" s="23">
        <f t="shared" ca="1" si="7"/>
        <v>0.15419951698718473</v>
      </c>
      <c r="O29" s="23">
        <f t="shared" ca="1" si="7"/>
        <v>0</v>
      </c>
      <c r="P29" s="57">
        <f t="shared" ca="1" si="7"/>
        <v>1</v>
      </c>
      <c r="CQ29" s="62" t="s">
        <v>191</v>
      </c>
      <c r="CR29" s="62">
        <v>731</v>
      </c>
    </row>
    <row r="30" spans="1:9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131985004.67183663</v>
      </c>
      <c r="E30" s="21">
        <f t="shared" ca="1" si="1"/>
        <v>1488769047.4499755</v>
      </c>
      <c r="F30" s="21">
        <f t="shared" ca="1" si="2"/>
        <v>11847253.609999981</v>
      </c>
      <c r="G30" s="21">
        <f t="shared" ca="1" si="3"/>
        <v>301952586.7200036</v>
      </c>
      <c r="H30" s="21">
        <f t="shared" ca="1" si="4"/>
        <v>0</v>
      </c>
      <c r="I30" s="56">
        <f t="shared" ca="1" si="8"/>
        <v>1934553892.4518156</v>
      </c>
      <c r="K30" s="23">
        <f t="shared" ca="1" si="7"/>
        <v>6.8225033785211026E-2</v>
      </c>
      <c r="L30" s="23">
        <f t="shared" ca="1" si="7"/>
        <v>0.76956710963639208</v>
      </c>
      <c r="M30" s="23">
        <f t="shared" ca="1" si="7"/>
        <v>6.1240235571752436E-3</v>
      </c>
      <c r="N30" s="23">
        <f t="shared" ca="1" si="7"/>
        <v>0.15608383302122167</v>
      </c>
      <c r="O30" s="23">
        <f t="shared" ca="1" si="7"/>
        <v>0</v>
      </c>
      <c r="P30" s="57">
        <f t="shared" ca="1" si="7"/>
        <v>1</v>
      </c>
      <c r="CQ30" s="62" t="s">
        <v>193</v>
      </c>
      <c r="CR30" s="62">
        <v>732</v>
      </c>
    </row>
    <row r="31" spans="1:9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100050499.05</v>
      </c>
      <c r="E31" s="21">
        <f t="shared" ca="1" si="1"/>
        <v>11021191500.91</v>
      </c>
      <c r="F31" s="21">
        <f t="shared" ca="1" si="2"/>
        <v>35854522.740000002</v>
      </c>
      <c r="G31" s="21">
        <f t="shared" ca="1" si="3"/>
        <v>1792880839.9400001</v>
      </c>
      <c r="H31" s="21">
        <f t="shared" ca="1" si="4"/>
        <v>819331850.38</v>
      </c>
      <c r="I31" s="56">
        <f t="shared" ca="1" si="8"/>
        <v>13769309213.019999</v>
      </c>
      <c r="K31" s="23">
        <f t="shared" ca="1" si="7"/>
        <v>7.2661959654006557E-3</v>
      </c>
      <c r="L31" s="23">
        <f t="shared" ca="1" si="7"/>
        <v>0.80041716911176408</v>
      </c>
      <c r="M31" s="23">
        <f t="shared" ca="1" si="7"/>
        <v>2.6039449173017805E-3</v>
      </c>
      <c r="N31" s="23">
        <f t="shared" ca="1" si="7"/>
        <v>0.13020848121013115</v>
      </c>
      <c r="O31" s="23">
        <f t="shared" ca="1" si="7"/>
        <v>5.9504208795402407E-2</v>
      </c>
      <c r="P31" s="57">
        <f t="shared" ca="1" si="7"/>
        <v>1</v>
      </c>
      <c r="CQ31" s="62" t="s">
        <v>195</v>
      </c>
      <c r="CR31" s="62">
        <v>733</v>
      </c>
    </row>
    <row r="32" spans="1:9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683820710.38</v>
      </c>
      <c r="E32" s="21">
        <f t="shared" ca="1" si="1"/>
        <v>8368970459.6428232</v>
      </c>
      <c r="F32" s="21">
        <f t="shared" ca="1" si="2"/>
        <v>9234720.6300000008</v>
      </c>
      <c r="G32" s="21">
        <f t="shared" ca="1" si="3"/>
        <v>1358445357.4400017</v>
      </c>
      <c r="H32" s="21">
        <f t="shared" ca="1" si="4"/>
        <v>0</v>
      </c>
      <c r="I32" s="56">
        <f t="shared" ca="1" si="8"/>
        <v>10420471248.092825</v>
      </c>
      <c r="K32" s="23">
        <f t="shared" ca="1" si="7"/>
        <v>6.5622820129670648E-2</v>
      </c>
      <c r="L32" s="23">
        <f t="shared" ca="1" si="7"/>
        <v>0.80312782986417519</v>
      </c>
      <c r="M32" s="23">
        <f t="shared" ca="1" si="7"/>
        <v>8.8620950148393315E-4</v>
      </c>
      <c r="N32" s="23">
        <f t="shared" ca="1" si="7"/>
        <v>0.13036314050467027</v>
      </c>
      <c r="O32" s="23">
        <f t="shared" ca="1" si="7"/>
        <v>0</v>
      </c>
      <c r="P32" s="57">
        <f t="shared" ca="1" si="7"/>
        <v>1</v>
      </c>
      <c r="CQ32" s="62" t="s">
        <v>197</v>
      </c>
      <c r="CR32" s="62">
        <v>734</v>
      </c>
    </row>
    <row r="33" spans="1:9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4985177.9300000016</v>
      </c>
      <c r="E33" s="21">
        <f t="shared" ca="1" si="1"/>
        <v>2370408706.1606641</v>
      </c>
      <c r="F33" s="21">
        <f t="shared" ca="1" si="2"/>
        <v>0</v>
      </c>
      <c r="G33" s="21">
        <f t="shared" ca="1" si="3"/>
        <v>271256906.81996405</v>
      </c>
      <c r="H33" s="21">
        <f t="shared" ca="1" si="4"/>
        <v>178731101.12</v>
      </c>
      <c r="I33" s="56">
        <f t="shared" ca="1" si="8"/>
        <v>2825381892.0306277</v>
      </c>
      <c r="K33" s="23">
        <f t="shared" ca="1" si="7"/>
        <v>1.7644262335160324E-3</v>
      </c>
      <c r="L33" s="23">
        <f t="shared" ca="1" si="7"/>
        <v>0.83896931343926384</v>
      </c>
      <c r="M33" s="23">
        <f t="shared" ca="1" si="7"/>
        <v>0</v>
      </c>
      <c r="N33" s="23">
        <f t="shared" ca="1" si="7"/>
        <v>9.6007165468526889E-2</v>
      </c>
      <c r="O33" s="23">
        <f t="shared" ca="1" si="7"/>
        <v>6.3259094858693368E-2</v>
      </c>
      <c r="P33" s="57">
        <f t="shared" ca="1" si="7"/>
        <v>1</v>
      </c>
      <c r="CQ33" s="62" t="s">
        <v>199</v>
      </c>
      <c r="CR33" s="62">
        <v>735</v>
      </c>
    </row>
    <row r="34" spans="1:9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17727.309999999998</v>
      </c>
      <c r="E34" s="21">
        <f t="shared" ca="1" si="1"/>
        <v>0</v>
      </c>
      <c r="F34" s="21">
        <f t="shared" ca="1" si="2"/>
        <v>488334.91</v>
      </c>
      <c r="G34" s="21">
        <f t="shared" ca="1" si="3"/>
        <v>0</v>
      </c>
      <c r="H34" s="21">
        <f t="shared" ca="1" si="4"/>
        <v>0</v>
      </c>
      <c r="I34" s="56">
        <f t="shared" ca="1" si="8"/>
        <v>506062.22</v>
      </c>
      <c r="K34" s="23">
        <f t="shared" ca="1" si="7"/>
        <v>3.5029902054336322E-2</v>
      </c>
      <c r="L34" s="23">
        <f t="shared" ca="1" si="7"/>
        <v>0</v>
      </c>
      <c r="M34" s="23">
        <f t="shared" ca="1" si="7"/>
        <v>0.96497009794566369</v>
      </c>
      <c r="N34" s="23">
        <f t="shared" ca="1" si="7"/>
        <v>0</v>
      </c>
      <c r="O34" s="23">
        <f t="shared" ca="1" si="7"/>
        <v>0</v>
      </c>
      <c r="P34" s="57">
        <f t="shared" ca="1" si="7"/>
        <v>1</v>
      </c>
      <c r="CQ34" s="62" t="s">
        <v>201</v>
      </c>
      <c r="CR34" s="62">
        <v>736</v>
      </c>
    </row>
    <row r="35" spans="1:9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273897</v>
      </c>
      <c r="E35" s="21">
        <f t="shared" ca="1" si="1"/>
        <v>672451545.94000006</v>
      </c>
      <c r="F35" s="21">
        <f t="shared" ca="1" si="2"/>
        <v>0</v>
      </c>
      <c r="G35" s="21">
        <f t="shared" ca="1" si="3"/>
        <v>103995070</v>
      </c>
      <c r="H35" s="21">
        <f t="shared" ca="1" si="4"/>
        <v>54241259.549999997</v>
      </c>
      <c r="I35" s="56">
        <f t="shared" ca="1" si="8"/>
        <v>830961772.49000001</v>
      </c>
      <c r="K35" s="23">
        <f t="shared" ca="1" si="7"/>
        <v>3.2961444084155645E-4</v>
      </c>
      <c r="L35" s="23">
        <f t="shared" ca="1" si="7"/>
        <v>0.80924486324440692</v>
      </c>
      <c r="M35" s="23">
        <f t="shared" ca="1" si="7"/>
        <v>0</v>
      </c>
      <c r="N35" s="23">
        <f t="shared" ca="1" si="7"/>
        <v>0.12515024570670186</v>
      </c>
      <c r="O35" s="23">
        <f t="shared" ca="1" si="7"/>
        <v>6.5275276608049673E-2</v>
      </c>
      <c r="P35" s="57">
        <f t="shared" ca="1" si="7"/>
        <v>1</v>
      </c>
      <c r="CQ35" s="62" t="s">
        <v>203</v>
      </c>
      <c r="CR35" s="62">
        <v>737</v>
      </c>
    </row>
    <row r="36" spans="1:9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1">
        <f t="shared" ca="1" si="1"/>
        <v>0</v>
      </c>
      <c r="F36" s="21">
        <f t="shared" ca="1" si="2"/>
        <v>0</v>
      </c>
      <c r="G36" s="21">
        <f t="shared" ca="1" si="3"/>
        <v>0</v>
      </c>
      <c r="H36" s="21">
        <f t="shared" ca="1" si="4"/>
        <v>0</v>
      </c>
      <c r="I36" s="56">
        <f t="shared" ca="1" si="8"/>
        <v>0</v>
      </c>
      <c r="K36" s="23">
        <f t="shared" ca="1" si="7"/>
        <v>0</v>
      </c>
      <c r="L36" s="23">
        <f t="shared" ca="1" si="7"/>
        <v>0</v>
      </c>
      <c r="M36" s="23">
        <f t="shared" ca="1" si="7"/>
        <v>0</v>
      </c>
      <c r="N36" s="23">
        <f t="shared" ca="1" si="7"/>
        <v>0</v>
      </c>
      <c r="O36" s="23">
        <f t="shared" ca="1" si="7"/>
        <v>0</v>
      </c>
      <c r="P36" s="57">
        <f t="shared" ca="1" si="7"/>
        <v>0</v>
      </c>
      <c r="CQ36" s="62" t="s">
        <v>205</v>
      </c>
      <c r="CR36" s="62">
        <v>738</v>
      </c>
    </row>
    <row r="37" spans="1:9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526902066.05000001</v>
      </c>
      <c r="E37" s="21">
        <f t="shared" ca="1" si="1"/>
        <v>5748717903.1787205</v>
      </c>
      <c r="F37" s="21">
        <f t="shared" ca="1" si="2"/>
        <v>121225699.74999499</v>
      </c>
      <c r="G37" s="21">
        <f t="shared" ca="1" si="3"/>
        <v>2108757437.12023</v>
      </c>
      <c r="H37" s="21">
        <f t="shared" ca="1" si="4"/>
        <v>0</v>
      </c>
      <c r="I37" s="56">
        <f t="shared" ca="1" si="8"/>
        <v>8505603106.0989456</v>
      </c>
      <c r="K37" s="23">
        <f t="shared" ca="1" si="7"/>
        <v>6.1947643156801513E-2</v>
      </c>
      <c r="L37" s="23">
        <f t="shared" ca="1" si="7"/>
        <v>0.67587422449286405</v>
      </c>
      <c r="M37" s="23">
        <f t="shared" ca="1" si="7"/>
        <v>1.425245197052165E-2</v>
      </c>
      <c r="N37" s="23">
        <f t="shared" ca="1" si="7"/>
        <v>0.24792568037981277</v>
      </c>
      <c r="O37" s="23">
        <f t="shared" ca="1" si="7"/>
        <v>0</v>
      </c>
      <c r="P37" s="57">
        <f t="shared" ca="1" si="7"/>
        <v>1</v>
      </c>
      <c r="CQ37" s="62" t="s">
        <v>207</v>
      </c>
      <c r="CR37" s="62">
        <v>739</v>
      </c>
    </row>
    <row r="38" spans="1:9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14756329.199999999</v>
      </c>
      <c r="E38" s="21">
        <f t="shared" ca="1" si="1"/>
        <v>7376671796</v>
      </c>
      <c r="F38" s="21">
        <f t="shared" ca="1" si="2"/>
        <v>0</v>
      </c>
      <c r="G38" s="21">
        <f t="shared" ca="1" si="3"/>
        <v>0</v>
      </c>
      <c r="H38" s="21">
        <f t="shared" ca="1" si="4"/>
        <v>533423641</v>
      </c>
      <c r="I38" s="56">
        <f t="shared" ca="1" si="8"/>
        <v>7924851766.1999998</v>
      </c>
      <c r="K38" s="23">
        <f t="shared" ca="1" si="7"/>
        <v>1.8620322039254651E-3</v>
      </c>
      <c r="L38" s="23">
        <f t="shared" ca="1" si="7"/>
        <v>0.93082773200402025</v>
      </c>
      <c r="M38" s="23">
        <f t="shared" ca="1" si="7"/>
        <v>0</v>
      </c>
      <c r="N38" s="23">
        <f t="shared" ca="1" si="7"/>
        <v>0</v>
      </c>
      <c r="O38" s="23">
        <f t="shared" ca="1" si="7"/>
        <v>6.7310235792054307E-2</v>
      </c>
      <c r="P38" s="57">
        <f t="shared" ca="1" si="7"/>
        <v>1</v>
      </c>
      <c r="CQ38" s="62" t="s">
        <v>209</v>
      </c>
      <c r="CR38" s="62">
        <v>740</v>
      </c>
    </row>
    <row r="39" spans="1:96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856171864.52999997</v>
      </c>
      <c r="E39" s="21">
        <f t="shared" ca="1" si="1"/>
        <v>11679992513</v>
      </c>
      <c r="F39" s="21">
        <f t="shared" ca="1" si="2"/>
        <v>0</v>
      </c>
      <c r="G39" s="21">
        <f t="shared" ca="1" si="3"/>
        <v>1122036003.1099999</v>
      </c>
      <c r="H39" s="21">
        <f t="shared" ca="1" si="4"/>
        <v>26220802.129999999</v>
      </c>
      <c r="I39" s="56">
        <f t="shared" ca="1" si="8"/>
        <v>13684421182.77</v>
      </c>
      <c r="K39" s="23">
        <f t="shared" ca="1" si="7"/>
        <v>6.2565442344613198E-2</v>
      </c>
      <c r="L39" s="23">
        <f t="shared" ca="1" si="7"/>
        <v>0.85352477514403247</v>
      </c>
      <c r="M39" s="23">
        <f t="shared" ca="1" si="7"/>
        <v>0</v>
      </c>
      <c r="N39" s="23">
        <f t="shared" ca="1" si="7"/>
        <v>8.1993676467861931E-2</v>
      </c>
      <c r="O39" s="23">
        <f t="shared" ca="1" si="7"/>
        <v>1.9161060434923257E-3</v>
      </c>
      <c r="P39" s="57">
        <f t="shared" ca="1" si="7"/>
        <v>1</v>
      </c>
      <c r="CQ39" s="62" t="s">
        <v>211</v>
      </c>
      <c r="CR39" s="62">
        <v>741</v>
      </c>
    </row>
    <row r="40" spans="1:9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1">
        <f t="shared" ca="1" si="1"/>
        <v>0</v>
      </c>
      <c r="F40" s="21">
        <f t="shared" ca="1" si="2"/>
        <v>0</v>
      </c>
      <c r="G40" s="21">
        <f t="shared" ca="1" si="3"/>
        <v>0</v>
      </c>
      <c r="H40" s="21">
        <f t="shared" ca="1" si="4"/>
        <v>0</v>
      </c>
      <c r="I40" s="56">
        <f t="shared" ca="1" si="8"/>
        <v>0</v>
      </c>
      <c r="K40" s="23">
        <f t="shared" ca="1" si="7"/>
        <v>0</v>
      </c>
      <c r="L40" s="23">
        <f t="shared" ca="1" si="7"/>
        <v>0</v>
      </c>
      <c r="M40" s="23">
        <f t="shared" ca="1" si="7"/>
        <v>0</v>
      </c>
      <c r="N40" s="23">
        <f t="shared" ca="1" si="7"/>
        <v>0</v>
      </c>
      <c r="O40" s="23">
        <f t="shared" ca="1" si="7"/>
        <v>0</v>
      </c>
      <c r="P40" s="57">
        <f t="shared" ca="1" si="7"/>
        <v>0</v>
      </c>
      <c r="CQ40" s="62" t="s">
        <v>213</v>
      </c>
      <c r="CR40" s="62">
        <v>742</v>
      </c>
    </row>
    <row r="41" spans="1:9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256171375.45999998</v>
      </c>
      <c r="E41" s="21">
        <f t="shared" ca="1" si="1"/>
        <v>2857958677.4000335</v>
      </c>
      <c r="F41" s="21">
        <f t="shared" ca="1" si="2"/>
        <v>198211251.86999425</v>
      </c>
      <c r="G41" s="21">
        <f t="shared" ca="1" si="3"/>
        <v>528830134.74000138</v>
      </c>
      <c r="H41" s="21">
        <f t="shared" ca="1" si="4"/>
        <v>0</v>
      </c>
      <c r="I41" s="56">
        <f ca="1">SUM(D41:H41)</f>
        <v>3841171439.4700289</v>
      </c>
      <c r="K41" s="23">
        <f t="shared" ca="1" si="7"/>
        <v>6.6690950793736048E-2</v>
      </c>
      <c r="L41" s="23">
        <f t="shared" ca="1" si="7"/>
        <v>0.74403309574600751</v>
      </c>
      <c r="M41" s="23">
        <f t="shared" ca="1" si="7"/>
        <v>5.1601771749438419E-2</v>
      </c>
      <c r="N41" s="23">
        <f t="shared" ca="1" si="7"/>
        <v>0.13767418171081808</v>
      </c>
      <c r="O41" s="23">
        <f t="shared" ca="1" si="7"/>
        <v>0</v>
      </c>
      <c r="P41" s="57">
        <f t="shared" ca="1" si="7"/>
        <v>1</v>
      </c>
      <c r="CQ41" s="62" t="s">
        <v>215</v>
      </c>
      <c r="CR41" s="62">
        <v>743</v>
      </c>
    </row>
    <row r="42" spans="1:9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134021.14000000001</v>
      </c>
      <c r="E42" s="21">
        <f t="shared" ca="1" si="1"/>
        <v>1257259742.2161334</v>
      </c>
      <c r="F42" s="21">
        <f t="shared" ca="1" si="2"/>
        <v>0</v>
      </c>
      <c r="G42" s="21">
        <f t="shared" ca="1" si="3"/>
        <v>178739103.26001972</v>
      </c>
      <c r="H42" s="21">
        <f t="shared" ca="1" si="4"/>
        <v>98853559.980000004</v>
      </c>
      <c r="I42" s="56">
        <f ca="1">SUM(D42:H42)</f>
        <v>1534986426.5961533</v>
      </c>
      <c r="K42" s="23">
        <f t="shared" ref="K42:P75" ca="1" si="9">IF($I42=0,0,D42/$I42)</f>
        <v>8.7310960981715742E-5</v>
      </c>
      <c r="L42" s="23">
        <f t="shared" ca="1" si="9"/>
        <v>0.81906896401951812</v>
      </c>
      <c r="M42" s="23">
        <f t="shared" ca="1" si="9"/>
        <v>0</v>
      </c>
      <c r="N42" s="23">
        <f t="shared" ca="1" si="9"/>
        <v>0.11644344221100075</v>
      </c>
      <c r="O42" s="23">
        <f t="shared" ca="1" si="9"/>
        <v>6.4400282808499285E-2</v>
      </c>
      <c r="P42" s="57">
        <f t="shared" ca="1" si="9"/>
        <v>1</v>
      </c>
      <c r="CQ42" s="62" t="s">
        <v>217</v>
      </c>
      <c r="CR42" s="62">
        <v>744</v>
      </c>
    </row>
    <row r="43" spans="1:9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1">
        <f t="shared" ca="1" si="1"/>
        <v>0</v>
      </c>
      <c r="F43" s="21">
        <f t="shared" ca="1" si="2"/>
        <v>0</v>
      </c>
      <c r="G43" s="21">
        <f t="shared" ca="1" si="3"/>
        <v>0</v>
      </c>
      <c r="H43" s="21">
        <f t="shared" ca="1" si="4"/>
        <v>0</v>
      </c>
      <c r="I43" s="56">
        <f ca="1">SUM(D43:H43)</f>
        <v>0</v>
      </c>
      <c r="K43" s="23">
        <f t="shared" ca="1" si="9"/>
        <v>0</v>
      </c>
      <c r="L43" s="23">
        <f t="shared" ca="1" si="9"/>
        <v>0</v>
      </c>
      <c r="M43" s="23">
        <f t="shared" ca="1" si="9"/>
        <v>0</v>
      </c>
      <c r="N43" s="23">
        <f t="shared" ca="1" si="9"/>
        <v>0</v>
      </c>
      <c r="O43" s="23">
        <f t="shared" ca="1" si="9"/>
        <v>0</v>
      </c>
      <c r="P43" s="57">
        <f t="shared" ca="1" si="9"/>
        <v>0</v>
      </c>
      <c r="CQ43" s="62" t="s">
        <v>219</v>
      </c>
      <c r="CR43" s="62">
        <v>745</v>
      </c>
    </row>
    <row r="44" spans="1:9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1">
        <f t="shared" ca="1" si="1"/>
        <v>0</v>
      </c>
      <c r="F44" s="21">
        <f t="shared" ca="1" si="2"/>
        <v>0</v>
      </c>
      <c r="G44" s="21">
        <f t="shared" ca="1" si="3"/>
        <v>0</v>
      </c>
      <c r="H44" s="21">
        <f t="shared" ca="1" si="4"/>
        <v>0</v>
      </c>
      <c r="I44" s="56">
        <f ca="1">SUM(D44:H44)</f>
        <v>0</v>
      </c>
      <c r="K44" s="23">
        <f t="shared" ca="1" si="9"/>
        <v>0</v>
      </c>
      <c r="L44" s="23">
        <f t="shared" ca="1" si="9"/>
        <v>0</v>
      </c>
      <c r="M44" s="23">
        <f t="shared" ca="1" si="9"/>
        <v>0</v>
      </c>
      <c r="N44" s="23">
        <f t="shared" ca="1" si="9"/>
        <v>0</v>
      </c>
      <c r="O44" s="23">
        <f t="shared" ca="1" si="9"/>
        <v>0</v>
      </c>
      <c r="P44" s="57">
        <f t="shared" ca="1" si="9"/>
        <v>0</v>
      </c>
      <c r="CQ44" s="62" t="s">
        <v>221</v>
      </c>
      <c r="CR44" s="62">
        <v>746</v>
      </c>
    </row>
    <row r="45" spans="1:9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1">
        <f t="shared" ca="1" si="1"/>
        <v>10523138107.77</v>
      </c>
      <c r="F45" s="21">
        <f t="shared" ca="1" si="2"/>
        <v>0</v>
      </c>
      <c r="G45" s="21">
        <f t="shared" ca="1" si="3"/>
        <v>1320230436</v>
      </c>
      <c r="H45" s="21">
        <f t="shared" ca="1" si="4"/>
        <v>779252035.74000299</v>
      </c>
      <c r="I45" s="56">
        <f ca="1">SUM(D45:H45)</f>
        <v>12622620579.510004</v>
      </c>
      <c r="K45" s="23">
        <f t="shared" ca="1" si="9"/>
        <v>0</v>
      </c>
      <c r="L45" s="23">
        <f t="shared" ca="1" si="9"/>
        <v>0.83367301120117299</v>
      </c>
      <c r="M45" s="23">
        <f t="shared" ca="1" si="9"/>
        <v>0</v>
      </c>
      <c r="N45" s="23">
        <f t="shared" ca="1" si="9"/>
        <v>0.10459242022556697</v>
      </c>
      <c r="O45" s="23">
        <f t="shared" ca="1" si="9"/>
        <v>6.1734568573259985E-2</v>
      </c>
      <c r="P45" s="57">
        <f t="shared" ca="1" si="9"/>
        <v>1</v>
      </c>
      <c r="CQ45" s="62" t="s">
        <v>223</v>
      </c>
      <c r="CR45" s="62">
        <v>747</v>
      </c>
    </row>
    <row r="46" spans="1:9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1">
        <f t="shared" ca="1" si="1"/>
        <v>0</v>
      </c>
      <c r="F46" s="21">
        <f t="shared" ca="1" si="2"/>
        <v>0</v>
      </c>
      <c r="G46" s="21">
        <f t="shared" ca="1" si="3"/>
        <v>0</v>
      </c>
      <c r="H46" s="21">
        <f t="shared" ca="1" si="4"/>
        <v>0</v>
      </c>
      <c r="I46" s="56">
        <f t="shared" ref="I46:I69" ca="1" si="10">SUM(D46:H46)</f>
        <v>0</v>
      </c>
      <c r="K46" s="23">
        <f t="shared" ca="1" si="9"/>
        <v>0</v>
      </c>
      <c r="L46" s="23">
        <f t="shared" ca="1" si="9"/>
        <v>0</v>
      </c>
      <c r="M46" s="23">
        <f t="shared" ca="1" si="9"/>
        <v>0</v>
      </c>
      <c r="N46" s="23">
        <f t="shared" ca="1" si="9"/>
        <v>0</v>
      </c>
      <c r="O46" s="23">
        <f t="shared" ca="1" si="9"/>
        <v>0</v>
      </c>
      <c r="P46" s="57">
        <f t="shared" ca="1" si="9"/>
        <v>0</v>
      </c>
      <c r="CQ46" s="62" t="s">
        <v>225</v>
      </c>
      <c r="CR46" s="62">
        <v>748</v>
      </c>
    </row>
    <row r="47" spans="1:9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173825096</v>
      </c>
      <c r="E47" s="21">
        <f t="shared" ca="1" si="1"/>
        <v>3154919491.9797397</v>
      </c>
      <c r="F47" s="21">
        <f t="shared" ca="1" si="2"/>
        <v>0</v>
      </c>
      <c r="G47" s="21">
        <f t="shared" ca="1" si="3"/>
        <v>0</v>
      </c>
      <c r="H47" s="21">
        <f t="shared" ca="1" si="4"/>
        <v>0</v>
      </c>
      <c r="I47" s="56">
        <f t="shared" ca="1" si="10"/>
        <v>3328744587.9797397</v>
      </c>
      <c r="K47" s="23">
        <f t="shared" ca="1" si="9"/>
        <v>5.2219415279769726E-2</v>
      </c>
      <c r="L47" s="23">
        <f t="shared" ca="1" si="9"/>
        <v>0.9477805847202303</v>
      </c>
      <c r="M47" s="23">
        <f t="shared" ca="1" si="9"/>
        <v>0</v>
      </c>
      <c r="N47" s="23">
        <f t="shared" ca="1" si="9"/>
        <v>0</v>
      </c>
      <c r="O47" s="23">
        <f t="shared" ca="1" si="9"/>
        <v>0</v>
      </c>
      <c r="P47" s="57">
        <f t="shared" ca="1" si="9"/>
        <v>1</v>
      </c>
      <c r="CQ47" s="62" t="s">
        <v>227</v>
      </c>
      <c r="CR47" s="62">
        <v>749</v>
      </c>
    </row>
    <row r="48" spans="1:9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1">
        <f t="shared" ca="1" si="1"/>
        <v>0</v>
      </c>
      <c r="F48" s="21">
        <f t="shared" ca="1" si="2"/>
        <v>0</v>
      </c>
      <c r="G48" s="21">
        <f t="shared" ca="1" si="3"/>
        <v>0</v>
      </c>
      <c r="H48" s="21">
        <f t="shared" ca="1" si="4"/>
        <v>0</v>
      </c>
      <c r="I48" s="56">
        <f t="shared" ca="1" si="10"/>
        <v>0</v>
      </c>
      <c r="K48" s="23">
        <f t="shared" ca="1" si="9"/>
        <v>0</v>
      </c>
      <c r="L48" s="23">
        <f t="shared" ca="1" si="9"/>
        <v>0</v>
      </c>
      <c r="M48" s="23">
        <f t="shared" ca="1" si="9"/>
        <v>0</v>
      </c>
      <c r="N48" s="23">
        <f t="shared" ca="1" si="9"/>
        <v>0</v>
      </c>
      <c r="O48" s="23">
        <f t="shared" ca="1" si="9"/>
        <v>0</v>
      </c>
      <c r="P48" s="57">
        <f t="shared" ca="1" si="9"/>
        <v>0</v>
      </c>
      <c r="CQ48" s="62" t="s">
        <v>229</v>
      </c>
      <c r="CR48" s="62">
        <v>750</v>
      </c>
    </row>
    <row r="49" spans="1:9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1">
        <f t="shared" ca="1" si="1"/>
        <v>0</v>
      </c>
      <c r="F49" s="21">
        <f t="shared" ca="1" si="2"/>
        <v>0</v>
      </c>
      <c r="G49" s="21">
        <f t="shared" ca="1" si="3"/>
        <v>0</v>
      </c>
      <c r="H49" s="21">
        <f t="shared" ca="1" si="4"/>
        <v>0</v>
      </c>
      <c r="I49" s="56">
        <f t="shared" ca="1" si="10"/>
        <v>0</v>
      </c>
      <c r="K49" s="23">
        <f t="shared" ca="1" si="9"/>
        <v>0</v>
      </c>
      <c r="L49" s="23">
        <f t="shared" ca="1" si="9"/>
        <v>0</v>
      </c>
      <c r="M49" s="23">
        <f t="shared" ca="1" si="9"/>
        <v>0</v>
      </c>
      <c r="N49" s="23">
        <f t="shared" ca="1" si="9"/>
        <v>0</v>
      </c>
      <c r="O49" s="23">
        <f t="shared" ca="1" si="9"/>
        <v>0</v>
      </c>
      <c r="P49" s="57">
        <f t="shared" ca="1" si="9"/>
        <v>0</v>
      </c>
      <c r="CQ49" s="62" t="s">
        <v>231</v>
      </c>
      <c r="CR49" s="62">
        <v>751</v>
      </c>
    </row>
    <row r="50" spans="1:9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  <c r="E50" s="21">
        <f t="shared" ca="1" si="1"/>
        <v>0</v>
      </c>
      <c r="F50" s="21">
        <f t="shared" ca="1" si="2"/>
        <v>0</v>
      </c>
      <c r="G50" s="21">
        <f t="shared" ca="1" si="3"/>
        <v>0</v>
      </c>
      <c r="H50" s="21">
        <f t="shared" ca="1" si="4"/>
        <v>0</v>
      </c>
      <c r="I50" s="56">
        <f t="shared" ca="1" si="10"/>
        <v>0</v>
      </c>
      <c r="K50" s="23">
        <f t="shared" ca="1" si="9"/>
        <v>0</v>
      </c>
      <c r="L50" s="23">
        <f t="shared" ca="1" si="9"/>
        <v>0</v>
      </c>
      <c r="M50" s="23">
        <f t="shared" ca="1" si="9"/>
        <v>0</v>
      </c>
      <c r="N50" s="23">
        <f t="shared" ca="1" si="9"/>
        <v>0</v>
      </c>
      <c r="O50" s="23">
        <f t="shared" ca="1" si="9"/>
        <v>0</v>
      </c>
      <c r="P50" s="57">
        <f t="shared" ca="1" si="9"/>
        <v>0</v>
      </c>
      <c r="CQ50" s="62" t="s">
        <v>233</v>
      </c>
      <c r="CR50" s="62">
        <v>752</v>
      </c>
    </row>
    <row r="51" spans="1:9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1">
        <f t="shared" ca="1" si="1"/>
        <v>0</v>
      </c>
      <c r="F51" s="21">
        <f t="shared" ca="1" si="2"/>
        <v>0</v>
      </c>
      <c r="G51" s="21">
        <f t="shared" ca="1" si="3"/>
        <v>0</v>
      </c>
      <c r="H51" s="21">
        <f t="shared" ca="1" si="4"/>
        <v>0</v>
      </c>
      <c r="I51" s="56">
        <f t="shared" ca="1" si="10"/>
        <v>0</v>
      </c>
      <c r="K51" s="23">
        <f t="shared" ca="1" si="9"/>
        <v>0</v>
      </c>
      <c r="L51" s="23">
        <f t="shared" ca="1" si="9"/>
        <v>0</v>
      </c>
      <c r="M51" s="23">
        <f t="shared" ca="1" si="9"/>
        <v>0</v>
      </c>
      <c r="N51" s="23">
        <f t="shared" ca="1" si="9"/>
        <v>0</v>
      </c>
      <c r="O51" s="23">
        <f t="shared" ca="1" si="9"/>
        <v>0</v>
      </c>
      <c r="P51" s="57">
        <f t="shared" ca="1" si="9"/>
        <v>0</v>
      </c>
      <c r="CQ51" s="62" t="s">
        <v>235</v>
      </c>
      <c r="CR51" s="62">
        <v>753</v>
      </c>
    </row>
    <row r="52" spans="1:9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1">
        <f t="shared" ca="1" si="1"/>
        <v>0</v>
      </c>
      <c r="F52" s="21">
        <f t="shared" ca="1" si="2"/>
        <v>0</v>
      </c>
      <c r="G52" s="21">
        <f t="shared" ca="1" si="3"/>
        <v>0</v>
      </c>
      <c r="H52" s="21">
        <f t="shared" ca="1" si="4"/>
        <v>0</v>
      </c>
      <c r="I52" s="56">
        <f t="shared" ca="1" si="10"/>
        <v>0</v>
      </c>
      <c r="K52" s="23">
        <f t="shared" ca="1" si="9"/>
        <v>0</v>
      </c>
      <c r="L52" s="23">
        <f t="shared" ca="1" si="9"/>
        <v>0</v>
      </c>
      <c r="M52" s="23">
        <f t="shared" ca="1" si="9"/>
        <v>0</v>
      </c>
      <c r="N52" s="23">
        <f t="shared" ca="1" si="9"/>
        <v>0</v>
      </c>
      <c r="O52" s="23">
        <f t="shared" ca="1" si="9"/>
        <v>0</v>
      </c>
      <c r="P52" s="57">
        <f t="shared" ca="1" si="9"/>
        <v>0</v>
      </c>
      <c r="CQ52" s="62" t="s">
        <v>237</v>
      </c>
      <c r="CR52" s="62">
        <v>754</v>
      </c>
    </row>
    <row r="53" spans="1:9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1">
        <f t="shared" ca="1" si="1"/>
        <v>0</v>
      </c>
      <c r="F53" s="21">
        <f t="shared" ca="1" si="2"/>
        <v>0</v>
      </c>
      <c r="G53" s="21">
        <f t="shared" ca="1" si="3"/>
        <v>0</v>
      </c>
      <c r="H53" s="21">
        <f t="shared" ca="1" si="4"/>
        <v>0</v>
      </c>
      <c r="I53" s="56">
        <f t="shared" ca="1" si="10"/>
        <v>0</v>
      </c>
      <c r="K53" s="23">
        <f t="shared" ca="1" si="9"/>
        <v>0</v>
      </c>
      <c r="L53" s="23">
        <f t="shared" ca="1" si="9"/>
        <v>0</v>
      </c>
      <c r="M53" s="23">
        <f t="shared" ca="1" si="9"/>
        <v>0</v>
      </c>
      <c r="N53" s="23">
        <f t="shared" ca="1" si="9"/>
        <v>0</v>
      </c>
      <c r="O53" s="23">
        <f t="shared" ca="1" si="9"/>
        <v>0</v>
      </c>
      <c r="P53" s="57">
        <f t="shared" ca="1" si="9"/>
        <v>0</v>
      </c>
      <c r="CQ53" s="62" t="s">
        <v>239</v>
      </c>
      <c r="CR53" s="62">
        <v>755</v>
      </c>
    </row>
    <row r="54" spans="1:9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  <c r="E54" s="21">
        <f t="shared" ca="1" si="1"/>
        <v>0</v>
      </c>
      <c r="F54" s="21">
        <f t="shared" ca="1" si="2"/>
        <v>0</v>
      </c>
      <c r="G54" s="21">
        <f t="shared" ca="1" si="3"/>
        <v>0</v>
      </c>
      <c r="H54" s="21">
        <f t="shared" ca="1" si="4"/>
        <v>0</v>
      </c>
      <c r="I54" s="56">
        <f t="shared" ca="1" si="10"/>
        <v>0</v>
      </c>
      <c r="K54" s="23">
        <f t="shared" ca="1" si="9"/>
        <v>0</v>
      </c>
      <c r="L54" s="23">
        <f t="shared" ca="1" si="9"/>
        <v>0</v>
      </c>
      <c r="M54" s="23">
        <f t="shared" ca="1" si="9"/>
        <v>0</v>
      </c>
      <c r="N54" s="23">
        <f t="shared" ca="1" si="9"/>
        <v>0</v>
      </c>
      <c r="O54" s="23">
        <f t="shared" ca="1" si="9"/>
        <v>0</v>
      </c>
      <c r="P54" s="57">
        <f t="shared" ca="1" si="9"/>
        <v>0</v>
      </c>
      <c r="CQ54" s="62" t="s">
        <v>242</v>
      </c>
      <c r="CR54" s="62">
        <v>756</v>
      </c>
    </row>
    <row r="55" spans="1:96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1">
        <f t="shared" ca="1" si="1"/>
        <v>0</v>
      </c>
      <c r="F55" s="21">
        <f t="shared" ca="1" si="2"/>
        <v>0</v>
      </c>
      <c r="G55" s="21">
        <f t="shared" ca="1" si="3"/>
        <v>0</v>
      </c>
      <c r="H55" s="21">
        <f t="shared" ca="1" si="4"/>
        <v>0</v>
      </c>
      <c r="I55" s="56">
        <f t="shared" ca="1" si="10"/>
        <v>0</v>
      </c>
      <c r="K55" s="23">
        <f t="shared" ca="1" si="9"/>
        <v>0</v>
      </c>
      <c r="L55" s="23">
        <f t="shared" ca="1" si="9"/>
        <v>0</v>
      </c>
      <c r="M55" s="23">
        <f t="shared" ca="1" si="9"/>
        <v>0</v>
      </c>
      <c r="N55" s="23">
        <f t="shared" ca="1" si="9"/>
        <v>0</v>
      </c>
      <c r="O55" s="23">
        <f t="shared" ca="1" si="9"/>
        <v>0</v>
      </c>
      <c r="P55" s="57">
        <f t="shared" ca="1" si="9"/>
        <v>0</v>
      </c>
      <c r="CQ55" s="62" t="s">
        <v>244</v>
      </c>
      <c r="CR55" s="62">
        <v>757</v>
      </c>
    </row>
    <row r="56" spans="1:9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1">
        <f t="shared" ca="1" si="1"/>
        <v>0</v>
      </c>
      <c r="F56" s="21">
        <f t="shared" ca="1" si="2"/>
        <v>0</v>
      </c>
      <c r="G56" s="21">
        <f t="shared" ca="1" si="3"/>
        <v>0</v>
      </c>
      <c r="H56" s="21">
        <f t="shared" ca="1" si="4"/>
        <v>0</v>
      </c>
      <c r="I56" s="56">
        <f t="shared" ca="1" si="10"/>
        <v>0</v>
      </c>
      <c r="K56" s="23">
        <f t="shared" ca="1" si="9"/>
        <v>0</v>
      </c>
      <c r="L56" s="23">
        <f t="shared" ca="1" si="9"/>
        <v>0</v>
      </c>
      <c r="M56" s="23">
        <f t="shared" ca="1" si="9"/>
        <v>0</v>
      </c>
      <c r="N56" s="23">
        <f t="shared" ca="1" si="9"/>
        <v>0</v>
      </c>
      <c r="O56" s="23">
        <f t="shared" ca="1" si="9"/>
        <v>0</v>
      </c>
      <c r="P56" s="57">
        <f t="shared" ca="1" si="9"/>
        <v>0</v>
      </c>
      <c r="CQ56" s="62" t="s">
        <v>247</v>
      </c>
      <c r="CR56" s="62">
        <v>758</v>
      </c>
    </row>
    <row r="57" spans="1:9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1">
        <f t="shared" ca="1" si="1"/>
        <v>0</v>
      </c>
      <c r="F57" s="21">
        <f t="shared" ca="1" si="2"/>
        <v>0</v>
      </c>
      <c r="G57" s="21">
        <f t="shared" ca="1" si="3"/>
        <v>0</v>
      </c>
      <c r="H57" s="21">
        <f t="shared" ca="1" si="4"/>
        <v>0</v>
      </c>
      <c r="I57" s="56">
        <f t="shared" ca="1" si="10"/>
        <v>0</v>
      </c>
      <c r="K57" s="23">
        <f t="shared" ca="1" si="9"/>
        <v>0</v>
      </c>
      <c r="L57" s="23">
        <f t="shared" ca="1" si="9"/>
        <v>0</v>
      </c>
      <c r="M57" s="23">
        <f t="shared" ca="1" si="9"/>
        <v>0</v>
      </c>
      <c r="N57" s="23">
        <f t="shared" ca="1" si="9"/>
        <v>0</v>
      </c>
      <c r="O57" s="23">
        <f t="shared" ca="1" si="9"/>
        <v>0</v>
      </c>
      <c r="P57" s="57">
        <f t="shared" ca="1" si="9"/>
        <v>0</v>
      </c>
      <c r="CQ57" s="62" t="s">
        <v>249</v>
      </c>
      <c r="CR57" s="62">
        <v>759</v>
      </c>
    </row>
    <row r="58" spans="1:9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1">
        <f t="shared" ca="1" si="1"/>
        <v>0</v>
      </c>
      <c r="F58" s="21">
        <f t="shared" ca="1" si="2"/>
        <v>0</v>
      </c>
      <c r="G58" s="21">
        <f t="shared" ca="1" si="3"/>
        <v>0</v>
      </c>
      <c r="H58" s="21">
        <f t="shared" ca="1" si="4"/>
        <v>0</v>
      </c>
      <c r="I58" s="56">
        <f t="shared" ca="1" si="10"/>
        <v>0</v>
      </c>
      <c r="K58" s="23">
        <f t="shared" ca="1" si="9"/>
        <v>0</v>
      </c>
      <c r="L58" s="23">
        <f t="shared" ca="1" si="9"/>
        <v>0</v>
      </c>
      <c r="M58" s="23">
        <f t="shared" ca="1" si="9"/>
        <v>0</v>
      </c>
      <c r="N58" s="23">
        <f t="shared" ca="1" si="9"/>
        <v>0</v>
      </c>
      <c r="O58" s="23">
        <f t="shared" ca="1" si="9"/>
        <v>0</v>
      </c>
      <c r="P58" s="57">
        <f t="shared" ca="1" si="9"/>
        <v>0</v>
      </c>
      <c r="CQ58" s="62" t="s">
        <v>251</v>
      </c>
      <c r="CR58" s="62">
        <v>760</v>
      </c>
    </row>
    <row r="59" spans="1:9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1">
        <f t="shared" ca="1" si="1"/>
        <v>0</v>
      </c>
      <c r="F59" s="21">
        <f t="shared" ca="1" si="2"/>
        <v>0</v>
      </c>
      <c r="G59" s="21">
        <f t="shared" ca="1" si="3"/>
        <v>0</v>
      </c>
      <c r="H59" s="21">
        <f t="shared" ca="1" si="4"/>
        <v>0</v>
      </c>
      <c r="I59" s="56">
        <f t="shared" ca="1" si="10"/>
        <v>0</v>
      </c>
      <c r="K59" s="23">
        <f t="shared" ca="1" si="9"/>
        <v>0</v>
      </c>
      <c r="L59" s="23">
        <f t="shared" ca="1" si="9"/>
        <v>0</v>
      </c>
      <c r="M59" s="23">
        <f t="shared" ca="1" si="9"/>
        <v>0</v>
      </c>
      <c r="N59" s="23">
        <f t="shared" ca="1" si="9"/>
        <v>0</v>
      </c>
      <c r="O59" s="23">
        <f t="shared" ca="1" si="9"/>
        <v>0</v>
      </c>
      <c r="P59" s="57">
        <f t="shared" ca="1" si="9"/>
        <v>0</v>
      </c>
      <c r="CQ59" s="62" t="s">
        <v>253</v>
      </c>
      <c r="CR59" s="62">
        <v>761</v>
      </c>
    </row>
    <row r="60" spans="1:9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1">
        <f t="shared" ca="1" si="1"/>
        <v>0</v>
      </c>
      <c r="F60" s="21">
        <f t="shared" ca="1" si="2"/>
        <v>0</v>
      </c>
      <c r="G60" s="21">
        <f t="shared" ca="1" si="3"/>
        <v>0</v>
      </c>
      <c r="H60" s="21">
        <f t="shared" ca="1" si="4"/>
        <v>0</v>
      </c>
      <c r="I60" s="56">
        <f t="shared" ca="1" si="10"/>
        <v>0</v>
      </c>
      <c r="K60" s="23">
        <f t="shared" ca="1" si="9"/>
        <v>0</v>
      </c>
      <c r="L60" s="23">
        <f t="shared" ca="1" si="9"/>
        <v>0</v>
      </c>
      <c r="M60" s="23">
        <f t="shared" ca="1" si="9"/>
        <v>0</v>
      </c>
      <c r="N60" s="23">
        <f t="shared" ca="1" si="9"/>
        <v>0</v>
      </c>
      <c r="O60" s="23">
        <f t="shared" ca="1" si="9"/>
        <v>0</v>
      </c>
      <c r="P60" s="57">
        <f t="shared" ca="1" si="9"/>
        <v>0</v>
      </c>
      <c r="CQ60" s="62" t="s">
        <v>255</v>
      </c>
      <c r="CR60" s="62">
        <v>765</v>
      </c>
    </row>
    <row r="61" spans="1:9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1">
        <f t="shared" ca="1" si="1"/>
        <v>0</v>
      </c>
      <c r="F61" s="21">
        <f t="shared" ca="1" si="2"/>
        <v>0</v>
      </c>
      <c r="G61" s="21">
        <f t="shared" ca="1" si="3"/>
        <v>0</v>
      </c>
      <c r="H61" s="21">
        <f t="shared" ca="1" si="4"/>
        <v>0</v>
      </c>
      <c r="I61" s="56">
        <f t="shared" ca="1" si="10"/>
        <v>0</v>
      </c>
      <c r="K61" s="23">
        <f t="shared" ca="1" si="9"/>
        <v>0</v>
      </c>
      <c r="L61" s="23">
        <f t="shared" ca="1" si="9"/>
        <v>0</v>
      </c>
      <c r="M61" s="23">
        <f t="shared" ca="1" si="9"/>
        <v>0</v>
      </c>
      <c r="N61" s="23">
        <f t="shared" ca="1" si="9"/>
        <v>0</v>
      </c>
      <c r="O61" s="23">
        <f t="shared" ca="1" si="9"/>
        <v>0</v>
      </c>
      <c r="P61" s="57">
        <f t="shared" ca="1" si="9"/>
        <v>0</v>
      </c>
      <c r="CQ61" s="62" t="s">
        <v>257</v>
      </c>
      <c r="CR61" s="62">
        <v>766</v>
      </c>
    </row>
    <row r="62" spans="1:9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1">
        <f t="shared" ca="1" si="1"/>
        <v>0</v>
      </c>
      <c r="F62" s="21">
        <f t="shared" ca="1" si="2"/>
        <v>0</v>
      </c>
      <c r="G62" s="21">
        <f t="shared" ca="1" si="3"/>
        <v>0</v>
      </c>
      <c r="H62" s="21">
        <f t="shared" ca="1" si="4"/>
        <v>0</v>
      </c>
      <c r="I62" s="56">
        <f t="shared" ca="1" si="10"/>
        <v>0</v>
      </c>
      <c r="K62" s="23">
        <f t="shared" ca="1" si="9"/>
        <v>0</v>
      </c>
      <c r="L62" s="23">
        <f t="shared" ca="1" si="9"/>
        <v>0</v>
      </c>
      <c r="M62" s="23">
        <f t="shared" ca="1" si="9"/>
        <v>0</v>
      </c>
      <c r="N62" s="23">
        <f t="shared" ca="1" si="9"/>
        <v>0</v>
      </c>
      <c r="O62" s="23">
        <f t="shared" ca="1" si="9"/>
        <v>0</v>
      </c>
      <c r="P62" s="57">
        <f t="shared" ca="1" si="9"/>
        <v>0</v>
      </c>
      <c r="CQ62" s="62" t="s">
        <v>259</v>
      </c>
      <c r="CR62" s="62">
        <v>767</v>
      </c>
    </row>
    <row r="63" spans="1:9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1">
        <f t="shared" ca="1" si="1"/>
        <v>0</v>
      </c>
      <c r="F63" s="21">
        <f t="shared" ca="1" si="2"/>
        <v>0</v>
      </c>
      <c r="G63" s="21">
        <f t="shared" ca="1" si="3"/>
        <v>0</v>
      </c>
      <c r="H63" s="21">
        <f t="shared" ca="1" si="4"/>
        <v>0</v>
      </c>
      <c r="I63" s="56">
        <f t="shared" ca="1" si="10"/>
        <v>0</v>
      </c>
      <c r="K63" s="23">
        <f t="shared" ca="1" si="9"/>
        <v>0</v>
      </c>
      <c r="L63" s="23">
        <f t="shared" ca="1" si="9"/>
        <v>0</v>
      </c>
      <c r="M63" s="23">
        <f t="shared" ca="1" si="9"/>
        <v>0</v>
      </c>
      <c r="N63" s="23">
        <f t="shared" ca="1" si="9"/>
        <v>0</v>
      </c>
      <c r="O63" s="23">
        <f t="shared" ca="1" si="9"/>
        <v>0</v>
      </c>
      <c r="P63" s="57">
        <f t="shared" ca="1" si="9"/>
        <v>0</v>
      </c>
      <c r="CQ63" s="62" t="s">
        <v>261</v>
      </c>
      <c r="CR63" s="62">
        <v>768</v>
      </c>
    </row>
    <row r="64" spans="1:9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1">
        <f t="shared" ca="1" si="1"/>
        <v>0</v>
      </c>
      <c r="F64" s="21">
        <f t="shared" ca="1" si="2"/>
        <v>0</v>
      </c>
      <c r="G64" s="21">
        <f t="shared" ca="1" si="3"/>
        <v>0</v>
      </c>
      <c r="H64" s="21">
        <f t="shared" ca="1" si="4"/>
        <v>0</v>
      </c>
      <c r="I64" s="56">
        <f t="shared" ca="1" si="10"/>
        <v>0</v>
      </c>
      <c r="K64" s="23">
        <f t="shared" ca="1" si="9"/>
        <v>0</v>
      </c>
      <c r="L64" s="23">
        <f t="shared" ca="1" si="9"/>
        <v>0</v>
      </c>
      <c r="M64" s="23">
        <f t="shared" ca="1" si="9"/>
        <v>0</v>
      </c>
      <c r="N64" s="23">
        <f t="shared" ca="1" si="9"/>
        <v>0</v>
      </c>
      <c r="O64" s="23">
        <f t="shared" ca="1" si="9"/>
        <v>0</v>
      </c>
      <c r="P64" s="57">
        <f t="shared" ca="1" si="9"/>
        <v>0</v>
      </c>
      <c r="CQ64" s="62" t="s">
        <v>263</v>
      </c>
      <c r="CR64" s="62">
        <v>769</v>
      </c>
    </row>
    <row r="65" spans="1:9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1">
        <f t="shared" ca="1" si="1"/>
        <v>0</v>
      </c>
      <c r="F65" s="21">
        <f t="shared" ca="1" si="2"/>
        <v>0</v>
      </c>
      <c r="G65" s="21">
        <f t="shared" ca="1" si="3"/>
        <v>0</v>
      </c>
      <c r="H65" s="21">
        <f t="shared" ca="1" si="4"/>
        <v>0</v>
      </c>
      <c r="I65" s="56">
        <f t="shared" ca="1" si="10"/>
        <v>0</v>
      </c>
      <c r="K65" s="23">
        <f t="shared" ca="1" si="9"/>
        <v>0</v>
      </c>
      <c r="L65" s="23">
        <f t="shared" ca="1" si="9"/>
        <v>0</v>
      </c>
      <c r="M65" s="23">
        <f t="shared" ca="1" si="9"/>
        <v>0</v>
      </c>
      <c r="N65" s="23">
        <f t="shared" ca="1" si="9"/>
        <v>0</v>
      </c>
      <c r="O65" s="23">
        <f t="shared" ca="1" si="9"/>
        <v>0</v>
      </c>
      <c r="P65" s="57">
        <f t="shared" ca="1" si="9"/>
        <v>0</v>
      </c>
      <c r="CQ65" s="62" t="s">
        <v>265</v>
      </c>
      <c r="CR65" s="62">
        <v>770</v>
      </c>
    </row>
    <row r="66" spans="1:9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1">
        <f t="shared" ca="1" si="1"/>
        <v>0</v>
      </c>
      <c r="F66" s="21">
        <f t="shared" ca="1" si="2"/>
        <v>0</v>
      </c>
      <c r="G66" s="21">
        <f t="shared" ca="1" si="3"/>
        <v>0</v>
      </c>
      <c r="H66" s="21">
        <f t="shared" ca="1" si="4"/>
        <v>0</v>
      </c>
      <c r="I66" s="56">
        <f t="shared" ca="1" si="10"/>
        <v>0</v>
      </c>
      <c r="K66" s="23">
        <f t="shared" ca="1" si="9"/>
        <v>0</v>
      </c>
      <c r="L66" s="23">
        <f t="shared" ca="1" si="9"/>
        <v>0</v>
      </c>
      <c r="M66" s="23">
        <f t="shared" ca="1" si="9"/>
        <v>0</v>
      </c>
      <c r="N66" s="23">
        <f t="shared" ca="1" si="9"/>
        <v>0</v>
      </c>
      <c r="O66" s="23">
        <f t="shared" ca="1" si="9"/>
        <v>0</v>
      </c>
      <c r="P66" s="57">
        <f t="shared" ca="1" si="9"/>
        <v>0</v>
      </c>
      <c r="CQ66" s="62" t="s">
        <v>267</v>
      </c>
      <c r="CR66" s="62">
        <v>772</v>
      </c>
    </row>
    <row r="67" spans="1:9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1">
        <f t="shared" ca="1" si="1"/>
        <v>0</v>
      </c>
      <c r="F67" s="21">
        <f t="shared" ca="1" si="2"/>
        <v>0</v>
      </c>
      <c r="G67" s="21">
        <f t="shared" ca="1" si="3"/>
        <v>0</v>
      </c>
      <c r="H67" s="21">
        <f t="shared" ca="1" si="4"/>
        <v>0</v>
      </c>
      <c r="I67" s="56">
        <f t="shared" ca="1" si="10"/>
        <v>0</v>
      </c>
      <c r="K67" s="23">
        <f t="shared" ca="1" si="9"/>
        <v>0</v>
      </c>
      <c r="L67" s="23">
        <f t="shared" ca="1" si="9"/>
        <v>0</v>
      </c>
      <c r="M67" s="23">
        <f t="shared" ca="1" si="9"/>
        <v>0</v>
      </c>
      <c r="N67" s="23">
        <f t="shared" ca="1" si="9"/>
        <v>0</v>
      </c>
      <c r="O67" s="23">
        <f t="shared" ca="1" si="9"/>
        <v>0</v>
      </c>
      <c r="P67" s="57">
        <f t="shared" ca="1" si="9"/>
        <v>0</v>
      </c>
      <c r="CQ67" s="62" t="s">
        <v>269</v>
      </c>
      <c r="CR67" s="62">
        <v>773</v>
      </c>
    </row>
    <row r="68" spans="1:9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1">
        <f t="shared" ca="1" si="1"/>
        <v>0</v>
      </c>
      <c r="F68" s="21">
        <f t="shared" ca="1" si="2"/>
        <v>0</v>
      </c>
      <c r="G68" s="21">
        <f t="shared" ca="1" si="3"/>
        <v>0</v>
      </c>
      <c r="H68" s="21">
        <f t="shared" ca="1" si="4"/>
        <v>0</v>
      </c>
      <c r="I68" s="56">
        <f t="shared" ca="1" si="10"/>
        <v>0</v>
      </c>
      <c r="K68" s="23">
        <f t="shared" ca="1" si="9"/>
        <v>0</v>
      </c>
      <c r="L68" s="23">
        <f t="shared" ca="1" si="9"/>
        <v>0</v>
      </c>
      <c r="M68" s="23">
        <f t="shared" ca="1" si="9"/>
        <v>0</v>
      </c>
      <c r="N68" s="23">
        <f t="shared" ca="1" si="9"/>
        <v>0</v>
      </c>
      <c r="O68" s="23">
        <f t="shared" ca="1" si="9"/>
        <v>0</v>
      </c>
      <c r="P68" s="57">
        <f t="shared" ca="1" si="9"/>
        <v>0</v>
      </c>
      <c r="CQ68" s="62" t="s">
        <v>271</v>
      </c>
      <c r="CR68" s="62">
        <v>774</v>
      </c>
    </row>
    <row r="69" spans="1:9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1">
        <f t="shared" ca="1" si="1"/>
        <v>0</v>
      </c>
      <c r="F69" s="21">
        <f t="shared" ca="1" si="2"/>
        <v>0</v>
      </c>
      <c r="G69" s="21">
        <f t="shared" ca="1" si="3"/>
        <v>0</v>
      </c>
      <c r="H69" s="21">
        <f t="shared" ca="1" si="4"/>
        <v>0</v>
      </c>
      <c r="I69" s="56">
        <f t="shared" ca="1" si="10"/>
        <v>0</v>
      </c>
      <c r="K69" s="23">
        <f t="shared" ca="1" si="9"/>
        <v>0</v>
      </c>
      <c r="L69" s="23">
        <f t="shared" ca="1" si="9"/>
        <v>0</v>
      </c>
      <c r="M69" s="23">
        <f t="shared" ca="1" si="9"/>
        <v>0</v>
      </c>
      <c r="N69" s="23">
        <f t="shared" ca="1" si="9"/>
        <v>0</v>
      </c>
      <c r="O69" s="23">
        <f t="shared" ca="1" si="9"/>
        <v>0</v>
      </c>
      <c r="P69" s="57">
        <f t="shared" ca="1" si="9"/>
        <v>0</v>
      </c>
      <c r="CQ69" s="62" t="s">
        <v>273</v>
      </c>
      <c r="CR69" s="62">
        <v>775</v>
      </c>
    </row>
    <row r="70" spans="1:9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1">
        <f t="shared" ca="1" si="1"/>
        <v>0</v>
      </c>
      <c r="F70" s="21">
        <f t="shared" ca="1" si="2"/>
        <v>0</v>
      </c>
      <c r="G70" s="21">
        <f t="shared" ca="1" si="3"/>
        <v>0</v>
      </c>
      <c r="H70" s="21">
        <f t="shared" ca="1" si="4"/>
        <v>0</v>
      </c>
      <c r="I70" s="56">
        <f ca="1">SUM(D70:H70)</f>
        <v>0</v>
      </c>
      <c r="K70" s="23">
        <f t="shared" ca="1" si="9"/>
        <v>0</v>
      </c>
      <c r="L70" s="23">
        <f t="shared" ca="1" si="9"/>
        <v>0</v>
      </c>
      <c r="M70" s="23">
        <f t="shared" ca="1" si="9"/>
        <v>0</v>
      </c>
      <c r="N70" s="23">
        <f t="shared" ca="1" si="9"/>
        <v>0</v>
      </c>
      <c r="O70" s="23">
        <f t="shared" ca="1" si="9"/>
        <v>0</v>
      </c>
      <c r="P70" s="57">
        <f t="shared" ca="1" si="9"/>
        <v>0</v>
      </c>
      <c r="CQ70" s="62" t="s">
        <v>275</v>
      </c>
      <c r="CR70" s="62">
        <v>776</v>
      </c>
    </row>
    <row r="71" spans="1:96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1">IFERROR(INDIRECT("'"&amp;D$6&amp;"'!"&amp;ADDRESS(MATCH($B71,INDIRECT("'"&amp;$D$6&amp;"'!$B$1:$B$1095"),0),MATCH(VLOOKUP($D$4,$CQ:$CR,2,0),INDIRECT("'"&amp;$D$6&amp;"'!5:5"),0))),0)</f>
        <v>0</v>
      </c>
      <c r="E71" s="21">
        <f t="shared" ref="E71:E72" ca="1" si="12">IFERROR(INDIRECT("'"&amp;E$6&amp;"'!"&amp;ADDRESS(MATCH($B71,INDIRECT("'"&amp;$E$6&amp;"'!$B$1:$B$1095"),0),MATCH(VLOOKUP($D$4,$CQ:$CR,2,0),INDIRECT("'"&amp;$E$6&amp;"'!5:5"),0))),0)</f>
        <v>0</v>
      </c>
      <c r="F71" s="21">
        <f t="shared" ref="F71:F72" ca="1" si="13">IFERROR(INDIRECT("'"&amp;F$6&amp;"'!"&amp;ADDRESS(MATCH($B71,INDIRECT("'"&amp;$F$6&amp;"'!$B$1:$B$1095"),0),MATCH(VLOOKUP($D$4,$CQ:$CR,2,0),INDIRECT("'"&amp;$F$6&amp;"'!5:5"),0))),0)</f>
        <v>0</v>
      </c>
      <c r="G71" s="21">
        <f t="shared" ref="G71:G72" ca="1" si="14">IFERROR(INDIRECT("'"&amp;G$6&amp;"'!"&amp;ADDRESS(MATCH($B71,INDIRECT("'"&amp;$G$6&amp;"'!$B$1:$B$1095"),0),MATCH(VLOOKUP($D$4,$CQ:$CR,2,0),INDIRECT("'"&amp;$G$6&amp;"'!5:5"),0))),0)</f>
        <v>0</v>
      </c>
      <c r="H71" s="21">
        <f t="shared" ref="H71:H72" ca="1" si="15">IFERROR(INDIRECT("'"&amp;H$6&amp;"'!"&amp;ADDRESS(MATCH($B71,INDIRECT("'"&amp;$H$6&amp;"'!$B$1:$B$1095"),0),MATCH(VLOOKUP($D$4,$CQ:$CR,2,0),INDIRECT("'"&amp;$H$6&amp;"'!5:5"),0))),0)</f>
        <v>0</v>
      </c>
      <c r="I71" s="56">
        <f ca="1">SUM(D71:H71)</f>
        <v>0</v>
      </c>
      <c r="K71" s="23">
        <f t="shared" ca="1" si="9"/>
        <v>0</v>
      </c>
      <c r="L71" s="23">
        <f t="shared" ca="1" si="9"/>
        <v>0</v>
      </c>
      <c r="M71" s="23">
        <f t="shared" ca="1" si="9"/>
        <v>0</v>
      </c>
      <c r="N71" s="23">
        <f t="shared" ca="1" si="9"/>
        <v>0</v>
      </c>
      <c r="O71" s="23">
        <f t="shared" ca="1" si="9"/>
        <v>0</v>
      </c>
      <c r="P71" s="57">
        <f t="shared" ca="1" si="9"/>
        <v>0</v>
      </c>
      <c r="CQ71" s="62" t="s">
        <v>277</v>
      </c>
      <c r="CR71" s="62">
        <v>777</v>
      </c>
    </row>
    <row r="72" spans="1:96" ht="12.75" customHeight="1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2"/>
        <v>0</v>
      </c>
      <c r="F72" s="21">
        <f t="shared" ca="1" si="13"/>
        <v>0</v>
      </c>
      <c r="G72" s="21">
        <f t="shared" ca="1" si="14"/>
        <v>0</v>
      </c>
      <c r="H72" s="21">
        <f t="shared" ca="1" si="15"/>
        <v>0</v>
      </c>
      <c r="I72" s="56">
        <f ca="1">SUM(D72:H72)</f>
        <v>0</v>
      </c>
      <c r="K72" s="23">
        <f t="shared" ca="1" si="9"/>
        <v>0</v>
      </c>
      <c r="L72" s="23">
        <f t="shared" ca="1" si="9"/>
        <v>0</v>
      </c>
      <c r="M72" s="23">
        <f t="shared" ca="1" si="9"/>
        <v>0</v>
      </c>
      <c r="N72" s="23">
        <f t="shared" ca="1" si="9"/>
        <v>0</v>
      </c>
      <c r="O72" s="23">
        <f t="shared" ca="1" si="9"/>
        <v>0</v>
      </c>
      <c r="P72" s="57">
        <f t="shared" ca="1" si="9"/>
        <v>0</v>
      </c>
      <c r="CQ72" s="62" t="s">
        <v>279</v>
      </c>
      <c r="CR72" s="62">
        <v>778</v>
      </c>
    </row>
    <row r="73" spans="1:96" ht="12.75" customHeight="1" x14ac:dyDescent="0.3">
      <c r="A73" s="66" t="s">
        <v>280</v>
      </c>
      <c r="B73" s="55">
        <v>9000</v>
      </c>
      <c r="C73" s="65" t="s">
        <v>281</v>
      </c>
      <c r="D73" s="56">
        <f t="shared" ref="D73:I73" ca="1" si="16">SUMIF($C$7:$C$72,"HD",D$7:D$72)</f>
        <v>8996927577.3161812</v>
      </c>
      <c r="E73" s="56">
        <f t="shared" ca="1" si="16"/>
        <v>144197442270.82224</v>
      </c>
      <c r="F73" s="56">
        <f t="shared" ca="1" si="16"/>
        <v>2975132418.1704187</v>
      </c>
      <c r="G73" s="56">
        <f t="shared" ca="1" si="16"/>
        <v>20350658675.941792</v>
      </c>
      <c r="H73" s="56">
        <f t="shared" ca="1" si="16"/>
        <v>5288343353.1900826</v>
      </c>
      <c r="I73" s="56">
        <f t="shared" ca="1" si="16"/>
        <v>181808504295.4407</v>
      </c>
      <c r="K73" s="57">
        <f t="shared" ca="1" si="9"/>
        <v>4.9485735621564109E-2</v>
      </c>
      <c r="L73" s="57">
        <f t="shared" ca="1" si="9"/>
        <v>0.79312814782580188</v>
      </c>
      <c r="M73" s="57">
        <f t="shared" ca="1" si="9"/>
        <v>1.6364099301624514E-2</v>
      </c>
      <c r="N73" s="57">
        <f t="shared" ca="1" si="9"/>
        <v>0.11193458058965031</v>
      </c>
      <c r="O73" s="57">
        <f t="shared" ca="1" si="9"/>
        <v>2.9087436661359194E-2</v>
      </c>
      <c r="P73" s="57">
        <f t="shared" ca="1" si="9"/>
        <v>1</v>
      </c>
      <c r="CQ73" s="62" t="s">
        <v>282</v>
      </c>
      <c r="CR73" s="62">
        <v>779</v>
      </c>
    </row>
    <row r="74" spans="1:96" ht="12.75" customHeight="1" x14ac:dyDescent="0.3">
      <c r="A74" s="66" t="s">
        <v>283</v>
      </c>
      <c r="B74" s="55">
        <v>9001</v>
      </c>
      <c r="C74" s="65" t="s">
        <v>284</v>
      </c>
      <c r="D74" s="56">
        <f t="shared" ref="D74:I74" ca="1" si="17">SUMIF($C$7:$C$72,"H",D$7:D$72)+SUMIF($C$7:$C$72,"E",D$7:D$72)</f>
        <v>0</v>
      </c>
      <c r="E74" s="56">
        <f t="shared" ca="1" si="17"/>
        <v>0</v>
      </c>
      <c r="F74" s="56">
        <f t="shared" ca="1" si="17"/>
        <v>0</v>
      </c>
      <c r="G74" s="56">
        <f t="shared" ca="1" si="17"/>
        <v>0</v>
      </c>
      <c r="H74" s="56">
        <f t="shared" ca="1" si="17"/>
        <v>0</v>
      </c>
      <c r="I74" s="56">
        <f t="shared" ca="1" si="17"/>
        <v>0</v>
      </c>
      <c r="K74" s="57">
        <f t="shared" ca="1" si="9"/>
        <v>0</v>
      </c>
      <c r="L74" s="57">
        <f t="shared" ca="1" si="9"/>
        <v>0</v>
      </c>
      <c r="M74" s="57">
        <f t="shared" ca="1" si="9"/>
        <v>0</v>
      </c>
      <c r="N74" s="57">
        <f t="shared" ca="1" si="9"/>
        <v>0</v>
      </c>
      <c r="O74" s="57">
        <f t="shared" ca="1" si="9"/>
        <v>0</v>
      </c>
      <c r="P74" s="57">
        <f t="shared" ca="1" si="9"/>
        <v>0</v>
      </c>
      <c r="CQ74" s="62" t="s">
        <v>285</v>
      </c>
      <c r="CR74" s="62">
        <v>780</v>
      </c>
    </row>
    <row r="75" spans="1:96" ht="13.8" x14ac:dyDescent="0.3">
      <c r="A75" s="66" t="s">
        <v>286</v>
      </c>
      <c r="B75" s="55">
        <v>9003</v>
      </c>
      <c r="C75" s="65" t="s">
        <v>287</v>
      </c>
      <c r="D75" s="56">
        <f t="shared" ref="D75:I75" ca="1" si="18">D73+D74</f>
        <v>8996927577.3161812</v>
      </c>
      <c r="E75" s="56">
        <f t="shared" ca="1" si="18"/>
        <v>144197442270.82224</v>
      </c>
      <c r="F75" s="56">
        <f t="shared" ca="1" si="18"/>
        <v>2975132418.1704187</v>
      </c>
      <c r="G75" s="56">
        <f t="shared" ca="1" si="18"/>
        <v>20350658675.941792</v>
      </c>
      <c r="H75" s="56">
        <f t="shared" ca="1" si="18"/>
        <v>5288343353.1900826</v>
      </c>
      <c r="I75" s="56">
        <f t="shared" ca="1" si="18"/>
        <v>181808504295.4407</v>
      </c>
      <c r="K75" s="57">
        <f t="shared" ca="1" si="9"/>
        <v>4.9485735621564109E-2</v>
      </c>
      <c r="L75" s="57">
        <f t="shared" ca="1" si="9"/>
        <v>0.79312814782580188</v>
      </c>
      <c r="M75" s="57">
        <f t="shared" ca="1" si="9"/>
        <v>1.6364099301624514E-2</v>
      </c>
      <c r="N75" s="57">
        <f t="shared" ca="1" si="9"/>
        <v>0.11193458058965031</v>
      </c>
      <c r="O75" s="57">
        <f t="shared" ca="1" si="9"/>
        <v>2.9087436661359194E-2</v>
      </c>
      <c r="P75" s="57">
        <f t="shared" ca="1" si="9"/>
        <v>1</v>
      </c>
      <c r="CQ75" s="62" t="s">
        <v>288</v>
      </c>
      <c r="CR75" s="62">
        <v>781</v>
      </c>
    </row>
    <row r="76" spans="1:96" ht="12.75" customHeight="1" x14ac:dyDescent="0.25">
      <c r="CQ76" s="62" t="s">
        <v>289</v>
      </c>
      <c r="CR76" s="62">
        <v>782</v>
      </c>
    </row>
    <row r="77" spans="1:96" ht="12.75" customHeight="1" x14ac:dyDescent="0.25">
      <c r="CQ77" s="62" t="s">
        <v>290</v>
      </c>
      <c r="CR77" s="62">
        <v>783</v>
      </c>
    </row>
    <row r="78" spans="1:96" ht="12.75" customHeight="1" x14ac:dyDescent="0.25">
      <c r="CQ78" s="62" t="s">
        <v>291</v>
      </c>
      <c r="CR78" s="62">
        <v>784</v>
      </c>
    </row>
    <row r="79" spans="1:96" ht="12.75" customHeight="1" x14ac:dyDescent="0.25">
      <c r="CQ79" s="62" t="s">
        <v>292</v>
      </c>
      <c r="CR79" s="62">
        <v>785</v>
      </c>
    </row>
    <row r="80" spans="1:96" x14ac:dyDescent="0.25">
      <c r="CQ80" s="62" t="s">
        <v>293</v>
      </c>
      <c r="CR80" s="62">
        <v>786</v>
      </c>
    </row>
    <row r="81" spans="95:96" x14ac:dyDescent="0.25">
      <c r="CQ81" s="62" t="s">
        <v>294</v>
      </c>
      <c r="CR81" s="62">
        <v>789</v>
      </c>
    </row>
    <row r="82" spans="95:96" x14ac:dyDescent="0.25">
      <c r="CQ82" s="62" t="s">
        <v>295</v>
      </c>
      <c r="CR82" s="62">
        <v>790</v>
      </c>
    </row>
    <row r="83" spans="95:96" x14ac:dyDescent="0.25">
      <c r="CQ83" s="62" t="s">
        <v>296</v>
      </c>
      <c r="CR83" s="62">
        <v>791</v>
      </c>
    </row>
    <row r="84" spans="95:96" x14ac:dyDescent="0.25">
      <c r="CQ84" s="62" t="s">
        <v>297</v>
      </c>
      <c r="CR84" s="62">
        <v>792</v>
      </c>
    </row>
    <row r="85" spans="95:96" x14ac:dyDescent="0.25">
      <c r="CQ85" s="62" t="s">
        <v>298</v>
      </c>
      <c r="CR85" s="62">
        <v>793</v>
      </c>
    </row>
    <row r="86" spans="95:96" x14ac:dyDescent="0.25">
      <c r="CQ86" s="62" t="s">
        <v>299</v>
      </c>
      <c r="CR86" s="62">
        <v>794</v>
      </c>
    </row>
    <row r="87" spans="95:96" x14ac:dyDescent="0.25">
      <c r="CQ87" s="62" t="s">
        <v>300</v>
      </c>
      <c r="CR87" s="62">
        <v>795</v>
      </c>
    </row>
    <row r="88" spans="95:96" x14ac:dyDescent="0.25">
      <c r="CQ88" s="62" t="s">
        <v>301</v>
      </c>
      <c r="CR88" s="62">
        <v>796</v>
      </c>
    </row>
    <row r="89" spans="95:96" x14ac:dyDescent="0.25">
      <c r="CQ89" s="62" t="s">
        <v>302</v>
      </c>
      <c r="CR89" s="62">
        <v>797</v>
      </c>
    </row>
    <row r="90" spans="95:96" x14ac:dyDescent="0.25">
      <c r="CQ90" s="62" t="s">
        <v>303</v>
      </c>
      <c r="CR90" s="62">
        <v>798</v>
      </c>
    </row>
    <row r="91" spans="95:96" x14ac:dyDescent="0.25">
      <c r="CQ91" s="62" t="s">
        <v>304</v>
      </c>
      <c r="CR91" s="62">
        <v>799</v>
      </c>
    </row>
    <row r="92" spans="95:96" x14ac:dyDescent="0.25">
      <c r="CQ92" s="62" t="s">
        <v>305</v>
      </c>
      <c r="CR92" s="62">
        <v>707</v>
      </c>
    </row>
    <row r="93" spans="95:96" x14ac:dyDescent="0.25">
      <c r="CQ93" s="62" t="s">
        <v>306</v>
      </c>
      <c r="CR93" s="62">
        <v>771</v>
      </c>
    </row>
    <row r="94" spans="95:96" x14ac:dyDescent="0.25">
      <c r="CQ94" s="62" t="s">
        <v>307</v>
      </c>
      <c r="CR94" s="62">
        <v>708</v>
      </c>
    </row>
    <row r="95" spans="95:96" x14ac:dyDescent="0.25">
      <c r="CQ95" s="62" t="s">
        <v>308</v>
      </c>
      <c r="CR95" s="62">
        <v>705</v>
      </c>
    </row>
  </sheetData>
  <mergeCells count="5">
    <mergeCell ref="F1:G1"/>
    <mergeCell ref="D4:I4"/>
    <mergeCell ref="K4:P4"/>
    <mergeCell ref="D5:I5"/>
    <mergeCell ref="K5:P5"/>
  </mergeCells>
  <dataValidations count="1">
    <dataValidation type="list" allowBlank="1" showInputMessage="1" showErrorMessage="1" sqref="D4:I4" xr:uid="{C4B199A1-A784-40CF-891C-6D5804F2481D}">
      <formula1>Branşlar5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9905F-B680-455E-9FAF-445558EBAD91}">
  <dimension ref="A1:CV7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4" width="15.6640625" style="3" customWidth="1"/>
    <col min="95" max="100" width="15.5546875" style="3" customWidth="1"/>
    <col min="101" max="16384" width="9.109375" style="3"/>
  </cols>
  <sheetData>
    <row r="1" spans="1:100" ht="15" customHeight="1" x14ac:dyDescent="0.3">
      <c r="A1" s="1" t="s">
        <v>0</v>
      </c>
      <c r="B1" s="2"/>
      <c r="C1" s="2"/>
    </row>
    <row r="2" spans="1:100" ht="15" customHeight="1" x14ac:dyDescent="0.3">
      <c r="A2" s="1" t="s">
        <v>309</v>
      </c>
      <c r="B2" s="68" t="s">
        <v>8</v>
      </c>
      <c r="C2" s="2"/>
      <c r="E2" s="81" t="s">
        <v>1</v>
      </c>
      <c r="F2" s="82"/>
      <c r="G2" s="83"/>
      <c r="H2" s="5"/>
    </row>
    <row r="3" spans="1:100" ht="15" customHeight="1" x14ac:dyDescent="0.3">
      <c r="A3" s="4" t="s">
        <v>354</v>
      </c>
      <c r="B3" s="2"/>
      <c r="C3" s="2"/>
    </row>
    <row r="4" spans="1:100" ht="22.5" customHeight="1" x14ac:dyDescent="0.25"/>
    <row r="5" spans="1:100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707</v>
      </c>
      <c r="N5" s="10">
        <v>708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69"/>
    </row>
    <row r="6" spans="1:100" ht="79.5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99</v>
      </c>
      <c r="N6" s="7" t="s">
        <v>108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69" t="s">
        <v>313</v>
      </c>
    </row>
    <row r="7" spans="1:100" ht="12.75" customHeight="1" x14ac:dyDescent="0.3">
      <c r="A7" s="64" t="s">
        <v>146</v>
      </c>
      <c r="B7" s="20">
        <v>1001</v>
      </c>
      <c r="C7" s="65" t="s">
        <v>147</v>
      </c>
      <c r="D7" s="22">
        <f ca="1">+E7+F7+G7</f>
        <v>19679606.079999998</v>
      </c>
      <c r="E7" s="21">
        <f t="shared" ref="E7:T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19679606.079999998</v>
      </c>
      <c r="H7" s="21">
        <f t="shared" ca="1" si="0"/>
        <v>1149879.22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9621418.2100000009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U7:AJ22" ca="1" si="1">IFERROR(INDIRECT("'"&amp;$B$2&amp;"'!"&amp;ADDRESS(MATCH($B7,INDIRECT("'"&amp;$B$2&amp;"'!$B$1:$B$1095"),0),MATCH(U$5,INDIRECT("'"&amp;$B$2&amp;"'!5:5"),0))),0)</f>
        <v>0</v>
      </c>
      <c r="V7" s="21">
        <f t="shared" ca="1" si="1"/>
        <v>0</v>
      </c>
      <c r="W7" s="21">
        <f t="shared" ca="1" si="1"/>
        <v>0</v>
      </c>
      <c r="X7" s="21">
        <f t="shared" ca="1" si="1"/>
        <v>0</v>
      </c>
      <c r="Y7" s="21">
        <f t="shared" ca="1" si="1"/>
        <v>0</v>
      </c>
      <c r="Z7" s="21">
        <f t="shared" ca="1" si="1"/>
        <v>8996368.5399999991</v>
      </c>
      <c r="AA7" s="21">
        <f t="shared" ca="1" si="1"/>
        <v>0</v>
      </c>
      <c r="AB7" s="21">
        <f t="shared" ca="1" si="1"/>
        <v>0</v>
      </c>
      <c r="AC7" s="21">
        <f t="shared" ca="1" si="1"/>
        <v>0</v>
      </c>
      <c r="AD7" s="21">
        <f t="shared" ca="1" si="1"/>
        <v>0</v>
      </c>
      <c r="AE7" s="21">
        <f t="shared" ca="1" si="1"/>
        <v>0</v>
      </c>
      <c r="AF7" s="21">
        <f t="shared" ca="1" si="1"/>
        <v>0</v>
      </c>
      <c r="AG7" s="21">
        <f t="shared" ca="1" si="1"/>
        <v>0</v>
      </c>
      <c r="AH7" s="21">
        <f t="shared" ca="1" si="1"/>
        <v>0</v>
      </c>
      <c r="AI7" s="21">
        <f t="shared" ca="1" si="1"/>
        <v>0</v>
      </c>
      <c r="AJ7" s="21">
        <f t="shared" ca="1" si="1"/>
        <v>0</v>
      </c>
      <c r="AK7" s="21">
        <f t="shared" ref="AK7:AZ22" ca="1" si="2">IFERROR(INDIRECT("'"&amp;$B$2&amp;"'!"&amp;ADDRESS(MATCH($B7,INDIRECT("'"&amp;$B$2&amp;"'!$B$1:$B$1095"),0),MATCH(AK$5,INDIRECT("'"&amp;$B$2&amp;"'!5:5"),0))),0)</f>
        <v>0</v>
      </c>
      <c r="AL7" s="21">
        <f t="shared" ca="1" si="2"/>
        <v>0</v>
      </c>
      <c r="AM7" s="21">
        <f t="shared" ca="1" si="2"/>
        <v>3823016.87</v>
      </c>
      <c r="AN7" s="21">
        <f t="shared" ca="1" si="2"/>
        <v>0</v>
      </c>
      <c r="AO7" s="21">
        <f t="shared" ca="1" si="2"/>
        <v>0</v>
      </c>
      <c r="AP7" s="21">
        <f t="shared" ca="1" si="2"/>
        <v>42182.73</v>
      </c>
      <c r="AQ7" s="21">
        <f t="shared" ca="1" si="2"/>
        <v>0</v>
      </c>
      <c r="AR7" s="21">
        <f t="shared" ca="1" si="2"/>
        <v>0</v>
      </c>
      <c r="AS7" s="21">
        <f t="shared" ca="1" si="2"/>
        <v>0</v>
      </c>
      <c r="AT7" s="21">
        <f t="shared" ca="1" si="2"/>
        <v>708155.34</v>
      </c>
      <c r="AU7" s="21">
        <f t="shared" ca="1" si="2"/>
        <v>0</v>
      </c>
      <c r="AV7" s="21">
        <f t="shared" ca="1" si="2"/>
        <v>0</v>
      </c>
      <c r="AW7" s="21">
        <f t="shared" ca="1" si="2"/>
        <v>0</v>
      </c>
      <c r="AX7" s="21">
        <f t="shared" ca="1" si="2"/>
        <v>0</v>
      </c>
      <c r="AY7" s="21">
        <f t="shared" ca="1" si="2"/>
        <v>0</v>
      </c>
      <c r="AZ7" s="21">
        <f t="shared" ca="1" si="2"/>
        <v>0</v>
      </c>
      <c r="BA7" s="21">
        <f t="shared" ref="BA7:BP22" ca="1" si="3">IFERROR(INDIRECT("'"&amp;$B$2&amp;"'!"&amp;ADDRESS(MATCH($B7,INDIRECT("'"&amp;$B$2&amp;"'!$B$1:$B$1095"),0),MATCH(BA$5,INDIRECT("'"&amp;$B$2&amp;"'!5:5"),0))),0)</f>
        <v>0</v>
      </c>
      <c r="BB7" s="21">
        <f t="shared" ca="1" si="3"/>
        <v>0</v>
      </c>
      <c r="BC7" s="21">
        <f t="shared" ca="1" si="3"/>
        <v>0</v>
      </c>
      <c r="BD7" s="21">
        <f t="shared" ca="1" si="3"/>
        <v>1520933.02</v>
      </c>
      <c r="BE7" s="21">
        <f t="shared" ca="1" si="3"/>
        <v>0</v>
      </c>
      <c r="BF7" s="21">
        <f t="shared" ca="1" si="3"/>
        <v>0</v>
      </c>
      <c r="BG7" s="21">
        <f t="shared" ca="1" si="3"/>
        <v>0</v>
      </c>
      <c r="BH7" s="21">
        <f t="shared" ca="1" si="3"/>
        <v>0</v>
      </c>
      <c r="BI7" s="21">
        <f t="shared" ca="1" si="3"/>
        <v>0</v>
      </c>
      <c r="BJ7" s="21">
        <f t="shared" ca="1" si="3"/>
        <v>0</v>
      </c>
      <c r="BK7" s="21">
        <f t="shared" ca="1" si="3"/>
        <v>0</v>
      </c>
      <c r="BL7" s="21">
        <f t="shared" ca="1" si="3"/>
        <v>0</v>
      </c>
      <c r="BM7" s="21">
        <f t="shared" ca="1" si="3"/>
        <v>0</v>
      </c>
      <c r="BN7" s="21">
        <f t="shared" ca="1" si="3"/>
        <v>0</v>
      </c>
      <c r="BO7" s="21">
        <f t="shared" ca="1" si="3"/>
        <v>0</v>
      </c>
      <c r="BP7" s="21">
        <f t="shared" ca="1" si="3"/>
        <v>0</v>
      </c>
      <c r="BQ7" s="21">
        <f t="shared" ref="BQ7:CG21" ca="1" si="4">IFERROR(INDIRECT("'"&amp;$B$2&amp;"'!"&amp;ADDRESS(MATCH($B7,INDIRECT("'"&amp;$B$2&amp;"'!$B$1:$B$1095"),0),MATCH(BQ$5,INDIRECT("'"&amp;$B$2&amp;"'!5:5"),0))),0)</f>
        <v>0</v>
      </c>
      <c r="BR7" s="21">
        <f t="shared" ca="1" si="4"/>
        <v>0</v>
      </c>
      <c r="BS7" s="21">
        <f t="shared" ca="1" si="4"/>
        <v>0</v>
      </c>
      <c r="BT7" s="21">
        <f t="shared" ca="1" si="4"/>
        <v>0</v>
      </c>
      <c r="BU7" s="21">
        <f t="shared" ca="1" si="4"/>
        <v>0</v>
      </c>
      <c r="BV7" s="21">
        <f t="shared" ca="1" si="4"/>
        <v>0</v>
      </c>
      <c r="BW7" s="21">
        <f t="shared" ca="1" si="4"/>
        <v>0</v>
      </c>
      <c r="BX7" s="21">
        <f t="shared" ca="1" si="4"/>
        <v>0</v>
      </c>
      <c r="BY7" s="21">
        <f t="shared" ca="1" si="4"/>
        <v>0</v>
      </c>
      <c r="BZ7" s="21">
        <f t="shared" ca="1" si="4"/>
        <v>0</v>
      </c>
      <c r="CA7" s="21">
        <f t="shared" ca="1" si="4"/>
        <v>0</v>
      </c>
      <c r="CB7" s="21">
        <f t="shared" ca="1" si="4"/>
        <v>0</v>
      </c>
      <c r="CC7" s="21">
        <f t="shared" ca="1" si="4"/>
        <v>0</v>
      </c>
      <c r="CD7" s="21">
        <f t="shared" ca="1" si="4"/>
        <v>0</v>
      </c>
      <c r="CE7" s="21">
        <f t="shared" ca="1" si="4"/>
        <v>0</v>
      </c>
      <c r="CF7" s="21">
        <f t="shared" ca="1" si="4"/>
        <v>0</v>
      </c>
      <c r="CG7" s="21">
        <f t="shared" ca="1" si="4"/>
        <v>0</v>
      </c>
      <c r="CH7" s="21">
        <f t="shared" ref="CH7:CI21" ca="1" si="5">IFERROR(INDIRECT("'"&amp;$B$2&amp;"'!"&amp;ADDRESS(MATCH($B7,INDIRECT("'"&amp;$B$2&amp;"'!$B$1:$B$1095"),0),MATCH(CH$5,INDIRECT("'"&amp;$B$2&amp;"'!5:5"),0))),0)</f>
        <v>0</v>
      </c>
      <c r="CI7" s="21">
        <f t="shared" ca="1" si="5"/>
        <v>0</v>
      </c>
      <c r="CJ7" s="22">
        <f ca="1">CK7+CL7+CM7+CP7</f>
        <v>0</v>
      </c>
      <c r="CK7" s="21">
        <f t="shared" ref="CK7:CL22" ca="1" si="6">IFERROR(INDIRECT("'"&amp;$B$2&amp;"'!"&amp;ADDRESS(MATCH($B7,INDIRECT("'"&amp;$B$2&amp;"'!$B$1:$B$1095"),0),MATCH(CK$5,INDIRECT("'"&amp;$B$2&amp;"'!5:5"),0))),0)</f>
        <v>0</v>
      </c>
      <c r="CL7" s="21">
        <f t="shared" ca="1" si="6"/>
        <v>0</v>
      </c>
      <c r="CM7" s="22">
        <f ca="1">+CN7+CO7</f>
        <v>0</v>
      </c>
      <c r="CN7" s="21">
        <f t="shared" ref="CN7:CO22" ca="1" si="7">IFERROR(INDIRECT("'"&amp;$B$2&amp;"'!"&amp;ADDRESS(MATCH($B7,INDIRECT("'"&amp;$B$2&amp;"'!$B$1:$B$1095"),0),MATCH(CN$5,INDIRECT("'"&amp;$B$2&amp;"'!5:5"),0))),0)</f>
        <v>0</v>
      </c>
      <c r="CO7" s="21">
        <f t="shared" ca="1" si="7"/>
        <v>0</v>
      </c>
      <c r="CP7" s="22">
        <f ca="1">+CQ7+CR7</f>
        <v>0</v>
      </c>
      <c r="CQ7" s="21">
        <f t="shared" ref="CQ7:CU22" ca="1" si="8">IFERROR(INDIRECT("'"&amp;$B$2&amp;"'!"&amp;ADDRESS(MATCH($B7,INDIRECT("'"&amp;$B$2&amp;"'!$B$1:$B$1095"),0),MATCH(CQ$5,INDIRECT("'"&amp;$B$2&amp;"'!5:5"),0))),0)</f>
        <v>0</v>
      </c>
      <c r="CR7" s="21">
        <f t="shared" ca="1" si="8"/>
        <v>0</v>
      </c>
      <c r="CS7" s="21">
        <f t="shared" ca="1" si="8"/>
        <v>27565.18</v>
      </c>
      <c r="CT7" s="21">
        <f t="shared" ca="1" si="8"/>
        <v>0</v>
      </c>
      <c r="CU7" s="21">
        <f t="shared" ca="1" si="8"/>
        <v>0</v>
      </c>
      <c r="CV7" s="22">
        <f t="shared" ref="CV7:CV56" ca="1" si="9">+D7+SUM(H7:CJ7)+SUM(CS7:CU7)</f>
        <v>45569125.189999998</v>
      </c>
    </row>
    <row r="8" spans="1:100" ht="12.75" customHeight="1" x14ac:dyDescent="0.3">
      <c r="A8" s="64" t="s">
        <v>149</v>
      </c>
      <c r="B8" s="20">
        <v>1003</v>
      </c>
      <c r="C8" s="65" t="s">
        <v>147</v>
      </c>
      <c r="D8" s="22">
        <f t="shared" ref="D8:D22" ca="1" si="10">+E8+F8+G8</f>
        <v>1375315583.4199989</v>
      </c>
      <c r="E8" s="21">
        <f t="shared" ca="1" si="0"/>
        <v>226438834.90999913</v>
      </c>
      <c r="F8" s="21">
        <f t="shared" ca="1" si="0"/>
        <v>524267231.92999983</v>
      </c>
      <c r="G8" s="21">
        <f t="shared" ca="1" si="0"/>
        <v>624609516.57999992</v>
      </c>
      <c r="H8" s="21">
        <f t="shared" ca="1" si="0"/>
        <v>329541601.16999996</v>
      </c>
      <c r="I8" s="21">
        <f t="shared" ca="1" si="0"/>
        <v>163409.34000015259</v>
      </c>
      <c r="J8" s="21">
        <f t="shared" ca="1" si="0"/>
        <v>70778.219999995083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1">
        <f t="shared" ca="1" si="0"/>
        <v>88370375.540000021</v>
      </c>
      <c r="P8" s="21">
        <f t="shared" ca="1" si="0"/>
        <v>0</v>
      </c>
      <c r="Q8" s="21">
        <f t="shared" ca="1" si="0"/>
        <v>3431083.6299999952</v>
      </c>
      <c r="R8" s="21">
        <f t="shared" ca="1" si="0"/>
        <v>0</v>
      </c>
      <c r="S8" s="21">
        <f t="shared" ca="1" si="0"/>
        <v>0</v>
      </c>
      <c r="T8" s="21">
        <f t="shared" ca="1" si="0"/>
        <v>482285383.67999983</v>
      </c>
      <c r="U8" s="21">
        <f t="shared" ca="1" si="1"/>
        <v>0</v>
      </c>
      <c r="V8" s="21">
        <f t="shared" ca="1" si="1"/>
        <v>15999197.250000119</v>
      </c>
      <c r="W8" s="21">
        <f t="shared" ca="1" si="1"/>
        <v>267896560.25</v>
      </c>
      <c r="X8" s="21">
        <f t="shared" ca="1" si="1"/>
        <v>5596</v>
      </c>
      <c r="Y8" s="21">
        <f t="shared" ca="1" si="1"/>
        <v>3739330.8599999994</v>
      </c>
      <c r="Z8" s="21">
        <f t="shared" ca="1" si="1"/>
        <v>137834093.39999998</v>
      </c>
      <c r="AA8" s="21">
        <f t="shared" ca="1" si="1"/>
        <v>2967.519999999844</v>
      </c>
      <c r="AB8" s="21">
        <f t="shared" ca="1" si="1"/>
        <v>0</v>
      </c>
      <c r="AC8" s="21">
        <f t="shared" ca="1" si="1"/>
        <v>236483.0700000003</v>
      </c>
      <c r="AD8" s="21">
        <f t="shared" ca="1" si="1"/>
        <v>2814543.4600000381</v>
      </c>
      <c r="AE8" s="21">
        <f t="shared" ca="1" si="1"/>
        <v>0</v>
      </c>
      <c r="AF8" s="21">
        <f t="shared" ca="1" si="1"/>
        <v>1010933.9699999988</v>
      </c>
      <c r="AG8" s="21">
        <f t="shared" ca="1" si="1"/>
        <v>0</v>
      </c>
      <c r="AH8" s="21">
        <f t="shared" ca="1" si="1"/>
        <v>1160740.7200000025</v>
      </c>
      <c r="AI8" s="21">
        <f t="shared" ca="1" si="1"/>
        <v>0</v>
      </c>
      <c r="AJ8" s="21">
        <f t="shared" ca="1" si="1"/>
        <v>0</v>
      </c>
      <c r="AK8" s="21">
        <f t="shared" ca="1" si="2"/>
        <v>4883.5200000000186</v>
      </c>
      <c r="AL8" s="21">
        <f t="shared" ca="1" si="2"/>
        <v>0</v>
      </c>
      <c r="AM8" s="21">
        <f t="shared" ca="1" si="2"/>
        <v>38574271.280000001</v>
      </c>
      <c r="AN8" s="21">
        <f t="shared" ca="1" si="2"/>
        <v>0</v>
      </c>
      <c r="AO8" s="21">
        <f t="shared" ca="1" si="2"/>
        <v>0</v>
      </c>
      <c r="AP8" s="21">
        <f t="shared" ca="1" si="2"/>
        <v>775194.61999999918</v>
      </c>
      <c r="AQ8" s="21">
        <f t="shared" ca="1" si="2"/>
        <v>0</v>
      </c>
      <c r="AR8" s="21">
        <f t="shared" ca="1" si="2"/>
        <v>0</v>
      </c>
      <c r="AS8" s="21">
        <f t="shared" ca="1" si="2"/>
        <v>0</v>
      </c>
      <c r="AT8" s="21">
        <f t="shared" ca="1" si="2"/>
        <v>0</v>
      </c>
      <c r="AU8" s="21">
        <f t="shared" ca="1" si="2"/>
        <v>0</v>
      </c>
      <c r="AV8" s="21">
        <f t="shared" ca="1" si="2"/>
        <v>0</v>
      </c>
      <c r="AW8" s="21">
        <f t="shared" ca="1" si="2"/>
        <v>0</v>
      </c>
      <c r="AX8" s="21">
        <f t="shared" ca="1" si="2"/>
        <v>0</v>
      </c>
      <c r="AY8" s="21">
        <f t="shared" ca="1" si="2"/>
        <v>0</v>
      </c>
      <c r="AZ8" s="21">
        <f t="shared" ca="1" si="2"/>
        <v>0</v>
      </c>
      <c r="BA8" s="21">
        <f t="shared" ca="1" si="3"/>
        <v>0</v>
      </c>
      <c r="BB8" s="21">
        <f t="shared" ca="1" si="3"/>
        <v>0</v>
      </c>
      <c r="BC8" s="21">
        <f t="shared" ca="1" si="3"/>
        <v>0</v>
      </c>
      <c r="BD8" s="21">
        <f t="shared" ca="1" si="3"/>
        <v>4106791.7800000012</v>
      </c>
      <c r="BE8" s="21">
        <f t="shared" ca="1" si="3"/>
        <v>0</v>
      </c>
      <c r="BF8" s="21">
        <f t="shared" ca="1" si="3"/>
        <v>0</v>
      </c>
      <c r="BG8" s="21">
        <f t="shared" ca="1" si="3"/>
        <v>0</v>
      </c>
      <c r="BH8" s="21">
        <f t="shared" ca="1" si="3"/>
        <v>0</v>
      </c>
      <c r="BI8" s="21">
        <f t="shared" ca="1" si="3"/>
        <v>0</v>
      </c>
      <c r="BJ8" s="21">
        <f t="shared" ca="1" si="3"/>
        <v>0</v>
      </c>
      <c r="BK8" s="21">
        <f t="shared" ca="1" si="3"/>
        <v>0</v>
      </c>
      <c r="BL8" s="21">
        <f t="shared" ca="1" si="3"/>
        <v>0</v>
      </c>
      <c r="BM8" s="21">
        <f t="shared" ca="1" si="3"/>
        <v>-248566.61000000685</v>
      </c>
      <c r="BN8" s="21">
        <f t="shared" ca="1" si="3"/>
        <v>60602.829999998212</v>
      </c>
      <c r="BO8" s="21">
        <f t="shared" ca="1" si="3"/>
        <v>0</v>
      </c>
      <c r="BP8" s="21">
        <f t="shared" ca="1" si="3"/>
        <v>2325025663.04</v>
      </c>
      <c r="BQ8" s="21">
        <f t="shared" ca="1" si="4"/>
        <v>4821022.9000000004</v>
      </c>
      <c r="BR8" s="21">
        <f t="shared" ca="1" si="4"/>
        <v>99002519.470000416</v>
      </c>
      <c r="BS8" s="21">
        <f t="shared" ca="1" si="4"/>
        <v>33531682.819999993</v>
      </c>
      <c r="BT8" s="21">
        <f t="shared" ca="1" si="4"/>
        <v>0</v>
      </c>
      <c r="BU8" s="21">
        <f t="shared" ca="1" si="4"/>
        <v>0</v>
      </c>
      <c r="BV8" s="21">
        <f t="shared" ca="1" si="4"/>
        <v>1176230.3099999875</v>
      </c>
      <c r="BW8" s="21">
        <f t="shared" ca="1" si="4"/>
        <v>0</v>
      </c>
      <c r="BX8" s="21">
        <f t="shared" ca="1" si="4"/>
        <v>4086.8899999999994</v>
      </c>
      <c r="BY8" s="21">
        <f t="shared" ca="1" si="4"/>
        <v>0</v>
      </c>
      <c r="BZ8" s="21">
        <f t="shared" ca="1" si="4"/>
        <v>0</v>
      </c>
      <c r="CA8" s="21">
        <f t="shared" ca="1" si="4"/>
        <v>-144707.5299999998</v>
      </c>
      <c r="CB8" s="21">
        <f t="shared" ca="1" si="4"/>
        <v>-7134640.9499999583</v>
      </c>
      <c r="CC8" s="21">
        <f t="shared" ca="1" si="4"/>
        <v>3876.77</v>
      </c>
      <c r="CD8" s="21">
        <f t="shared" ca="1" si="4"/>
        <v>2300708.2099999995</v>
      </c>
      <c r="CE8" s="21">
        <f t="shared" ca="1" si="4"/>
        <v>50639.139999999898</v>
      </c>
      <c r="CF8" s="21">
        <f t="shared" ca="1" si="4"/>
        <v>0</v>
      </c>
      <c r="CG8" s="21">
        <f t="shared" ca="1" si="4"/>
        <v>7217.4699999999721</v>
      </c>
      <c r="CH8" s="21">
        <f t="shared" ca="1" si="5"/>
        <v>309032.88</v>
      </c>
      <c r="CI8" s="21">
        <f t="shared" ca="1" si="5"/>
        <v>0</v>
      </c>
      <c r="CJ8" s="22">
        <f t="shared" ref="CJ8:CJ22" ca="1" si="11">CK8+CL8+CM8+CP8</f>
        <v>1369565916.0599999</v>
      </c>
      <c r="CK8" s="21">
        <f t="shared" ca="1" si="6"/>
        <v>0</v>
      </c>
      <c r="CL8" s="21">
        <f t="shared" ca="1" si="6"/>
        <v>0</v>
      </c>
      <c r="CM8" s="22">
        <f t="shared" ref="CM8:CM22" ca="1" si="12">+CN8+CO8</f>
        <v>131897794.12</v>
      </c>
      <c r="CN8" s="21">
        <f t="shared" ca="1" si="7"/>
        <v>8782.7000000000007</v>
      </c>
      <c r="CO8" s="21">
        <f t="shared" ca="1" si="7"/>
        <v>131889011.42</v>
      </c>
      <c r="CP8" s="22">
        <f t="shared" ref="CP8:CP22" ca="1" si="13">+CQ8+CR8</f>
        <v>1237668121.9399998</v>
      </c>
      <c r="CQ8" s="21">
        <f t="shared" ca="1" si="8"/>
        <v>23759107.82</v>
      </c>
      <c r="CR8" s="21">
        <f t="shared" ca="1" si="8"/>
        <v>1213909014.1199999</v>
      </c>
      <c r="CS8" s="21">
        <f t="shared" ca="1" si="8"/>
        <v>4938.01</v>
      </c>
      <c r="CT8" s="21">
        <f t="shared" ca="1" si="8"/>
        <v>0</v>
      </c>
      <c r="CU8" s="21">
        <f t="shared" ca="1" si="8"/>
        <v>0</v>
      </c>
      <c r="CV8" s="22">
        <f t="shared" ca="1" si="9"/>
        <v>6581676024.4099989</v>
      </c>
    </row>
    <row r="9" spans="1:100" ht="12.75" customHeight="1" x14ac:dyDescent="0.3">
      <c r="A9" s="64" t="s">
        <v>151</v>
      </c>
      <c r="B9" s="20">
        <v>1004</v>
      </c>
      <c r="C9" s="65" t="s">
        <v>147</v>
      </c>
      <c r="D9" s="22">
        <f t="shared" ca="1" si="10"/>
        <v>366971533.46800005</v>
      </c>
      <c r="E9" s="21">
        <f t="shared" ca="1" si="0"/>
        <v>2024445.7600000012</v>
      </c>
      <c r="F9" s="21">
        <f t="shared" ca="1" si="0"/>
        <v>198122738.7980001</v>
      </c>
      <c r="G9" s="21">
        <f t="shared" ca="1" si="0"/>
        <v>166824348.91</v>
      </c>
      <c r="H9" s="21">
        <f t="shared" ca="1" si="0"/>
        <v>143617737.63000011</v>
      </c>
      <c r="I9" s="21">
        <f t="shared" ca="1" si="0"/>
        <v>1178546.1200000003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1">
        <f t="shared" ca="1" si="0"/>
        <v>78354431.719999999</v>
      </c>
      <c r="P9" s="21">
        <f t="shared" ca="1" si="0"/>
        <v>0</v>
      </c>
      <c r="Q9" s="21">
        <f t="shared" ca="1" si="0"/>
        <v>14882676.07</v>
      </c>
      <c r="R9" s="21">
        <f t="shared" ca="1" si="0"/>
        <v>0</v>
      </c>
      <c r="S9" s="21">
        <f t="shared" ca="1" si="0"/>
        <v>0</v>
      </c>
      <c r="T9" s="21">
        <f t="shared" ca="1" si="0"/>
        <v>665401801.81000006</v>
      </c>
      <c r="U9" s="21">
        <f t="shared" ca="1" si="1"/>
        <v>88781851.609999999</v>
      </c>
      <c r="V9" s="21">
        <f t="shared" ca="1" si="1"/>
        <v>936517.90999999992</v>
      </c>
      <c r="W9" s="21">
        <f t="shared" ca="1" si="1"/>
        <v>5207482.3899999987</v>
      </c>
      <c r="X9" s="21">
        <f t="shared" ca="1" si="1"/>
        <v>0</v>
      </c>
      <c r="Y9" s="21">
        <f t="shared" ca="1" si="1"/>
        <v>725574.3</v>
      </c>
      <c r="Z9" s="21">
        <f t="shared" ca="1" si="1"/>
        <v>49438973.459999949</v>
      </c>
      <c r="AA9" s="21">
        <f t="shared" ca="1" si="1"/>
        <v>0</v>
      </c>
      <c r="AB9" s="21">
        <f t="shared" ca="1" si="1"/>
        <v>0</v>
      </c>
      <c r="AC9" s="21">
        <f t="shared" ca="1" si="1"/>
        <v>174885.11</v>
      </c>
      <c r="AD9" s="21">
        <f t="shared" ca="1" si="1"/>
        <v>285373.81000000006</v>
      </c>
      <c r="AE9" s="21">
        <f t="shared" ca="1" si="1"/>
        <v>0</v>
      </c>
      <c r="AF9" s="21">
        <f t="shared" ca="1" si="1"/>
        <v>80434.959999999992</v>
      </c>
      <c r="AG9" s="21">
        <f t="shared" ca="1" si="1"/>
        <v>0</v>
      </c>
      <c r="AH9" s="21">
        <f t="shared" ca="1" si="1"/>
        <v>951003.05</v>
      </c>
      <c r="AI9" s="21">
        <f t="shared" ca="1" si="1"/>
        <v>0</v>
      </c>
      <c r="AJ9" s="21">
        <f t="shared" ca="1" si="1"/>
        <v>7714192.3599999994</v>
      </c>
      <c r="AK9" s="21">
        <f t="shared" ca="1" si="2"/>
        <v>0</v>
      </c>
      <c r="AL9" s="21">
        <f t="shared" ca="1" si="2"/>
        <v>0</v>
      </c>
      <c r="AM9" s="21">
        <f t="shared" ca="1" si="2"/>
        <v>74887041.280000001</v>
      </c>
      <c r="AN9" s="21">
        <f t="shared" ca="1" si="2"/>
        <v>0</v>
      </c>
      <c r="AO9" s="21">
        <f t="shared" ca="1" si="2"/>
        <v>0</v>
      </c>
      <c r="AP9" s="21">
        <f t="shared" ca="1" si="2"/>
        <v>0</v>
      </c>
      <c r="AQ9" s="21">
        <f t="shared" ca="1" si="2"/>
        <v>0</v>
      </c>
      <c r="AR9" s="21">
        <f t="shared" ca="1" si="2"/>
        <v>0</v>
      </c>
      <c r="AS9" s="21">
        <f t="shared" ca="1" si="2"/>
        <v>0</v>
      </c>
      <c r="AT9" s="21">
        <f t="shared" ca="1" si="2"/>
        <v>0</v>
      </c>
      <c r="AU9" s="21">
        <f t="shared" ca="1" si="2"/>
        <v>0</v>
      </c>
      <c r="AV9" s="21">
        <f t="shared" ca="1" si="2"/>
        <v>0</v>
      </c>
      <c r="AW9" s="21">
        <f t="shared" ca="1" si="2"/>
        <v>0</v>
      </c>
      <c r="AX9" s="21">
        <f t="shared" ca="1" si="2"/>
        <v>0</v>
      </c>
      <c r="AY9" s="21">
        <f t="shared" ca="1" si="2"/>
        <v>0</v>
      </c>
      <c r="AZ9" s="21">
        <f t="shared" ca="1" si="2"/>
        <v>0</v>
      </c>
      <c r="BA9" s="21">
        <f t="shared" ca="1" si="3"/>
        <v>0</v>
      </c>
      <c r="BB9" s="21">
        <f t="shared" ca="1" si="3"/>
        <v>0</v>
      </c>
      <c r="BC9" s="21">
        <f t="shared" ca="1" si="3"/>
        <v>0</v>
      </c>
      <c r="BD9" s="21">
        <f t="shared" ca="1" si="3"/>
        <v>4052094.4200000004</v>
      </c>
      <c r="BE9" s="21">
        <f t="shared" ca="1" si="3"/>
        <v>0</v>
      </c>
      <c r="BF9" s="21">
        <f t="shared" ca="1" si="3"/>
        <v>0</v>
      </c>
      <c r="BG9" s="21">
        <f t="shared" ca="1" si="3"/>
        <v>0</v>
      </c>
      <c r="BH9" s="21">
        <f t="shared" ca="1" si="3"/>
        <v>0</v>
      </c>
      <c r="BI9" s="21">
        <f t="shared" ca="1" si="3"/>
        <v>0</v>
      </c>
      <c r="BJ9" s="21">
        <f t="shared" ca="1" si="3"/>
        <v>0</v>
      </c>
      <c r="BK9" s="21">
        <f t="shared" ca="1" si="3"/>
        <v>0</v>
      </c>
      <c r="BL9" s="21">
        <f t="shared" ca="1" si="3"/>
        <v>0</v>
      </c>
      <c r="BM9" s="21">
        <f t="shared" ca="1" si="3"/>
        <v>0</v>
      </c>
      <c r="BN9" s="21">
        <f t="shared" ca="1" si="3"/>
        <v>2384.0499999999997</v>
      </c>
      <c r="BO9" s="21">
        <f t="shared" ca="1" si="3"/>
        <v>0</v>
      </c>
      <c r="BP9" s="21">
        <f t="shared" ca="1" si="3"/>
        <v>42851079.270000003</v>
      </c>
      <c r="BQ9" s="21">
        <f t="shared" ca="1" si="4"/>
        <v>103766721.93999997</v>
      </c>
      <c r="BR9" s="21">
        <f t="shared" ca="1" si="4"/>
        <v>33827953.359999999</v>
      </c>
      <c r="BS9" s="21">
        <f t="shared" ca="1" si="4"/>
        <v>13397006.98</v>
      </c>
      <c r="BT9" s="21">
        <f t="shared" ca="1" si="4"/>
        <v>0</v>
      </c>
      <c r="BU9" s="21">
        <f t="shared" ca="1" si="4"/>
        <v>0</v>
      </c>
      <c r="BV9" s="21">
        <f t="shared" ca="1" si="4"/>
        <v>20145264.169999998</v>
      </c>
      <c r="BW9" s="21">
        <f t="shared" ca="1" si="4"/>
        <v>0</v>
      </c>
      <c r="BX9" s="21">
        <f t="shared" ca="1" si="4"/>
        <v>0</v>
      </c>
      <c r="BY9" s="21">
        <f t="shared" ca="1" si="4"/>
        <v>0</v>
      </c>
      <c r="BZ9" s="21">
        <f t="shared" ca="1" si="4"/>
        <v>0</v>
      </c>
      <c r="CA9" s="21">
        <f t="shared" ca="1" si="4"/>
        <v>0</v>
      </c>
      <c r="CB9" s="21">
        <f t="shared" ca="1" si="4"/>
        <v>-7.44</v>
      </c>
      <c r="CC9" s="21">
        <f t="shared" ca="1" si="4"/>
        <v>0</v>
      </c>
      <c r="CD9" s="21">
        <f t="shared" ca="1" si="4"/>
        <v>17.100000000000001</v>
      </c>
      <c r="CE9" s="21">
        <f t="shared" ca="1" si="4"/>
        <v>0</v>
      </c>
      <c r="CF9" s="21">
        <f t="shared" ca="1" si="4"/>
        <v>0</v>
      </c>
      <c r="CG9" s="21">
        <f t="shared" ca="1" si="4"/>
        <v>0</v>
      </c>
      <c r="CH9" s="21">
        <f t="shared" ca="1" si="5"/>
        <v>0</v>
      </c>
      <c r="CI9" s="21">
        <f t="shared" ca="1" si="5"/>
        <v>0</v>
      </c>
      <c r="CJ9" s="22">
        <f t="shared" ca="1" si="11"/>
        <v>1935993725.6799979</v>
      </c>
      <c r="CK9" s="21">
        <f t="shared" ca="1" si="6"/>
        <v>0</v>
      </c>
      <c r="CL9" s="21">
        <f t="shared" ca="1" si="6"/>
        <v>122860.26000000002</v>
      </c>
      <c r="CM9" s="22">
        <f t="shared" ca="1" si="12"/>
        <v>596864965.11999929</v>
      </c>
      <c r="CN9" s="21">
        <f t="shared" ca="1" si="7"/>
        <v>157049687.61999992</v>
      </c>
      <c r="CO9" s="21">
        <f t="shared" ca="1" si="7"/>
        <v>439815277.4999994</v>
      </c>
      <c r="CP9" s="22">
        <f t="shared" ca="1" si="13"/>
        <v>1339005900.2999988</v>
      </c>
      <c r="CQ9" s="21">
        <f t="shared" ca="1" si="8"/>
        <v>239782568.20999965</v>
      </c>
      <c r="CR9" s="21">
        <f t="shared" ca="1" si="8"/>
        <v>1099223332.0899992</v>
      </c>
      <c r="CS9" s="21">
        <f t="shared" ca="1" si="8"/>
        <v>1462078.7100000002</v>
      </c>
      <c r="CT9" s="21">
        <f t="shared" ca="1" si="8"/>
        <v>0</v>
      </c>
      <c r="CU9" s="21">
        <f t="shared" ca="1" si="8"/>
        <v>0</v>
      </c>
      <c r="CV9" s="22">
        <f t="shared" ca="1" si="9"/>
        <v>3655088375.297998</v>
      </c>
    </row>
    <row r="10" spans="1:100" ht="12.75" customHeight="1" x14ac:dyDescent="0.3">
      <c r="A10" s="64" t="s">
        <v>153</v>
      </c>
      <c r="B10" s="20">
        <v>1005</v>
      </c>
      <c r="C10" s="65" t="s">
        <v>147</v>
      </c>
      <c r="D10" s="22">
        <f t="shared" ca="1" si="10"/>
        <v>1944485035.0599997</v>
      </c>
      <c r="E10" s="21">
        <f t="shared" ca="1" si="0"/>
        <v>348075036.7499662</v>
      </c>
      <c r="F10" s="21">
        <f t="shared" ca="1" si="0"/>
        <v>696015917.84435987</v>
      </c>
      <c r="G10" s="21">
        <f t="shared" ca="1" si="0"/>
        <v>900394080.46567369</v>
      </c>
      <c r="H10" s="21">
        <f t="shared" ca="1" si="0"/>
        <v>2986605.2699999996</v>
      </c>
      <c r="I10" s="21">
        <f t="shared" ca="1" si="0"/>
        <v>21096136.120000001</v>
      </c>
      <c r="J10" s="21">
        <f t="shared" ca="1" si="0"/>
        <v>0</v>
      </c>
      <c r="K10" s="21">
        <f t="shared" ca="1" si="0"/>
        <v>25269710.280000001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1">
        <f t="shared" ca="1" si="0"/>
        <v>235283828.53</v>
      </c>
      <c r="P10" s="21">
        <f t="shared" ca="1" si="0"/>
        <v>0</v>
      </c>
      <c r="Q10" s="21">
        <f t="shared" ca="1" si="0"/>
        <v>249350617.01000002</v>
      </c>
      <c r="R10" s="21">
        <f t="shared" ca="1" si="0"/>
        <v>0</v>
      </c>
      <c r="S10" s="21">
        <f t="shared" ca="1" si="0"/>
        <v>0</v>
      </c>
      <c r="T10" s="21">
        <f t="shared" ca="1" si="0"/>
        <v>805388759.18002403</v>
      </c>
      <c r="U10" s="21">
        <f t="shared" ca="1" si="1"/>
        <v>0</v>
      </c>
      <c r="V10" s="21">
        <f t="shared" ca="1" si="1"/>
        <v>391749305.010005</v>
      </c>
      <c r="W10" s="21">
        <f t="shared" ca="1" si="1"/>
        <v>134052053.81999998</v>
      </c>
      <c r="X10" s="21">
        <f t="shared" ca="1" si="1"/>
        <v>-4.5634806176975098E-10</v>
      </c>
      <c r="Y10" s="21">
        <f t="shared" ca="1" si="1"/>
        <v>23658517.949999996</v>
      </c>
      <c r="Z10" s="21">
        <f t="shared" ca="1" si="1"/>
        <v>281224719.88999599</v>
      </c>
      <c r="AA10" s="21">
        <f t="shared" ca="1" si="1"/>
        <v>0</v>
      </c>
      <c r="AB10" s="21">
        <f t="shared" ca="1" si="1"/>
        <v>0</v>
      </c>
      <c r="AC10" s="21">
        <f t="shared" ca="1" si="1"/>
        <v>254512.51999998995</v>
      </c>
      <c r="AD10" s="21">
        <f t="shared" ca="1" si="1"/>
        <v>2855111.19000004</v>
      </c>
      <c r="AE10" s="21">
        <f t="shared" ca="1" si="1"/>
        <v>0</v>
      </c>
      <c r="AF10" s="21">
        <f t="shared" ca="1" si="1"/>
        <v>1270784.48</v>
      </c>
      <c r="AG10" s="21">
        <f t="shared" ca="1" si="1"/>
        <v>124292127.92</v>
      </c>
      <c r="AH10" s="21">
        <f t="shared" ca="1" si="1"/>
        <v>40926792.960000001</v>
      </c>
      <c r="AI10" s="21">
        <f t="shared" ca="1" si="1"/>
        <v>3757929.65</v>
      </c>
      <c r="AJ10" s="21">
        <f t="shared" ca="1" si="1"/>
        <v>25370471.710000001</v>
      </c>
      <c r="AK10" s="21">
        <f t="shared" ca="1" si="2"/>
        <v>102350.72</v>
      </c>
      <c r="AL10" s="21">
        <f t="shared" ca="1" si="2"/>
        <v>0</v>
      </c>
      <c r="AM10" s="21">
        <f t="shared" ca="1" si="2"/>
        <v>48374061.91999989</v>
      </c>
      <c r="AN10" s="21">
        <f t="shared" ca="1" si="2"/>
        <v>0</v>
      </c>
      <c r="AO10" s="21">
        <f t="shared" ca="1" si="2"/>
        <v>0</v>
      </c>
      <c r="AP10" s="21">
        <f t="shared" ca="1" si="2"/>
        <v>73029.12000000001</v>
      </c>
      <c r="AQ10" s="21">
        <f t="shared" ca="1" si="2"/>
        <v>0</v>
      </c>
      <c r="AR10" s="21">
        <f t="shared" ca="1" si="2"/>
        <v>0</v>
      </c>
      <c r="AS10" s="21">
        <f t="shared" ca="1" si="2"/>
        <v>0</v>
      </c>
      <c r="AT10" s="21">
        <f t="shared" ca="1" si="2"/>
        <v>0</v>
      </c>
      <c r="AU10" s="21">
        <f t="shared" ca="1" si="2"/>
        <v>0</v>
      </c>
      <c r="AV10" s="21">
        <f t="shared" ca="1" si="2"/>
        <v>0</v>
      </c>
      <c r="AW10" s="21">
        <f t="shared" ca="1" si="2"/>
        <v>0</v>
      </c>
      <c r="AX10" s="21">
        <f t="shared" ca="1" si="2"/>
        <v>0</v>
      </c>
      <c r="AY10" s="21">
        <f t="shared" ca="1" si="2"/>
        <v>0</v>
      </c>
      <c r="AZ10" s="21">
        <f t="shared" ca="1" si="2"/>
        <v>0</v>
      </c>
      <c r="BA10" s="21">
        <f t="shared" ca="1" si="3"/>
        <v>0</v>
      </c>
      <c r="BB10" s="21">
        <f t="shared" ca="1" si="3"/>
        <v>0</v>
      </c>
      <c r="BC10" s="21">
        <f t="shared" ca="1" si="3"/>
        <v>0</v>
      </c>
      <c r="BD10" s="21">
        <f t="shared" ca="1" si="3"/>
        <v>53434014.720000193</v>
      </c>
      <c r="BE10" s="21">
        <f t="shared" ca="1" si="3"/>
        <v>0</v>
      </c>
      <c r="BF10" s="21">
        <f t="shared" ca="1" si="3"/>
        <v>0</v>
      </c>
      <c r="BG10" s="21">
        <f t="shared" ca="1" si="3"/>
        <v>0</v>
      </c>
      <c r="BH10" s="21">
        <f t="shared" ca="1" si="3"/>
        <v>0</v>
      </c>
      <c r="BI10" s="21">
        <f t="shared" ca="1" si="3"/>
        <v>74758139.519999996</v>
      </c>
      <c r="BJ10" s="21">
        <f t="shared" ca="1" si="3"/>
        <v>0</v>
      </c>
      <c r="BK10" s="21">
        <f t="shared" ca="1" si="3"/>
        <v>0</v>
      </c>
      <c r="BL10" s="21">
        <f t="shared" ca="1" si="3"/>
        <v>0</v>
      </c>
      <c r="BM10" s="21">
        <f t="shared" ca="1" si="3"/>
        <v>71220904.299999997</v>
      </c>
      <c r="BN10" s="21">
        <f t="shared" ca="1" si="3"/>
        <v>6201849.3099999996</v>
      </c>
      <c r="BO10" s="21">
        <f t="shared" ca="1" si="3"/>
        <v>0</v>
      </c>
      <c r="BP10" s="21">
        <f t="shared" ca="1" si="3"/>
        <v>9089077.8399999999</v>
      </c>
      <c r="BQ10" s="21">
        <f t="shared" ca="1" si="4"/>
        <v>3372718.29</v>
      </c>
      <c r="BR10" s="21">
        <f t="shared" ca="1" si="4"/>
        <v>99553450.48999998</v>
      </c>
      <c r="BS10" s="21">
        <f t="shared" ca="1" si="4"/>
        <v>10824843.989999998</v>
      </c>
      <c r="BT10" s="21">
        <f t="shared" ca="1" si="4"/>
        <v>0</v>
      </c>
      <c r="BU10" s="21">
        <f t="shared" ca="1" si="4"/>
        <v>0</v>
      </c>
      <c r="BV10" s="21">
        <f t="shared" ca="1" si="4"/>
        <v>86046.44</v>
      </c>
      <c r="BW10" s="21">
        <f t="shared" ca="1" si="4"/>
        <v>0</v>
      </c>
      <c r="BX10" s="21">
        <f t="shared" ca="1" si="4"/>
        <v>2468505.16</v>
      </c>
      <c r="BY10" s="21">
        <f t="shared" ca="1" si="4"/>
        <v>0</v>
      </c>
      <c r="BZ10" s="21">
        <f t="shared" ca="1" si="4"/>
        <v>50848550.039999999</v>
      </c>
      <c r="CA10" s="21">
        <f t="shared" ca="1" si="4"/>
        <v>27884449.850000001</v>
      </c>
      <c r="CB10" s="21">
        <f t="shared" ca="1" si="4"/>
        <v>845277442.49000001</v>
      </c>
      <c r="CC10" s="21">
        <f t="shared" ca="1" si="4"/>
        <v>5557797.9400000004</v>
      </c>
      <c r="CD10" s="21">
        <f t="shared" ca="1" si="4"/>
        <v>229637001</v>
      </c>
      <c r="CE10" s="21">
        <f t="shared" ca="1" si="4"/>
        <v>936599.64000000095</v>
      </c>
      <c r="CF10" s="21">
        <f t="shared" ca="1" si="4"/>
        <v>0</v>
      </c>
      <c r="CG10" s="21">
        <f t="shared" ca="1" si="4"/>
        <v>5325421.6399999997</v>
      </c>
      <c r="CH10" s="21">
        <f t="shared" ca="1" si="5"/>
        <v>40503745.380000003</v>
      </c>
      <c r="CI10" s="21">
        <f t="shared" ca="1" si="5"/>
        <v>3957.14</v>
      </c>
      <c r="CJ10" s="22">
        <f t="shared" ca="1" si="11"/>
        <v>237340620.16423288</v>
      </c>
      <c r="CK10" s="21">
        <f t="shared" ca="1" si="6"/>
        <v>41286</v>
      </c>
      <c r="CL10" s="21">
        <f t="shared" ca="1" si="6"/>
        <v>5168</v>
      </c>
      <c r="CM10" s="22">
        <f t="shared" ca="1" si="12"/>
        <v>67561520.069999993</v>
      </c>
      <c r="CN10" s="21">
        <f t="shared" ca="1" si="7"/>
        <v>38522447.244498029</v>
      </c>
      <c r="CO10" s="21">
        <f t="shared" ca="1" si="7"/>
        <v>29039072.825501963</v>
      </c>
      <c r="CP10" s="22">
        <f t="shared" ca="1" si="13"/>
        <v>169732646.09423289</v>
      </c>
      <c r="CQ10" s="21">
        <f t="shared" ca="1" si="8"/>
        <v>50438082.02711644</v>
      </c>
      <c r="CR10" s="21">
        <f t="shared" ca="1" si="8"/>
        <v>119294564.06711644</v>
      </c>
      <c r="CS10" s="21">
        <f t="shared" ca="1" si="8"/>
        <v>5910833.83999997</v>
      </c>
      <c r="CT10" s="21">
        <f t="shared" ca="1" si="8"/>
        <v>0</v>
      </c>
      <c r="CU10" s="21">
        <f t="shared" ca="1" si="8"/>
        <v>0</v>
      </c>
      <c r="CV10" s="22">
        <f t="shared" ca="1" si="9"/>
        <v>6142058429.4942579</v>
      </c>
    </row>
    <row r="11" spans="1:100" ht="12.75" customHeight="1" x14ac:dyDescent="0.3">
      <c r="A11" s="64" t="s">
        <v>155</v>
      </c>
      <c r="B11" s="20">
        <v>1006</v>
      </c>
      <c r="C11" s="65" t="s">
        <v>147</v>
      </c>
      <c r="D11" s="22">
        <f t="shared" ca="1" si="10"/>
        <v>1899270.7000000002</v>
      </c>
      <c r="E11" s="21">
        <f t="shared" ca="1" si="0"/>
        <v>144555.22</v>
      </c>
      <c r="F11" s="21">
        <f t="shared" ca="1" si="0"/>
        <v>2422650.92</v>
      </c>
      <c r="G11" s="21">
        <f t="shared" ca="1" si="0"/>
        <v>-667935.43999999994</v>
      </c>
      <c r="H11" s="21">
        <f t="shared" ca="1" si="0"/>
        <v>0</v>
      </c>
      <c r="I11" s="21">
        <f t="shared" ca="1" si="0"/>
        <v>1858833.6</v>
      </c>
      <c r="J11" s="21">
        <f t="shared" ca="1" si="0"/>
        <v>0</v>
      </c>
      <c r="K11" s="21">
        <f t="shared" ca="1" si="0"/>
        <v>162821.34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1">
        <f t="shared" ca="1" si="0"/>
        <v>0</v>
      </c>
      <c r="S11" s="21">
        <f t="shared" ca="1" si="0"/>
        <v>0</v>
      </c>
      <c r="T11" s="21">
        <f t="shared" ca="1" si="0"/>
        <v>455299383.63</v>
      </c>
      <c r="U11" s="21">
        <f t="shared" ca="1" si="1"/>
        <v>16045.93</v>
      </c>
      <c r="V11" s="21">
        <f t="shared" ca="1" si="1"/>
        <v>4955776.9000000004</v>
      </c>
      <c r="W11" s="21">
        <f t="shared" ca="1" si="1"/>
        <v>61860631.689999998</v>
      </c>
      <c r="X11" s="21">
        <f t="shared" ca="1" si="1"/>
        <v>0</v>
      </c>
      <c r="Y11" s="21">
        <f t="shared" ca="1" si="1"/>
        <v>118459.49</v>
      </c>
      <c r="Z11" s="21">
        <f t="shared" ca="1" si="1"/>
        <v>6768578.8200000003</v>
      </c>
      <c r="AA11" s="21">
        <f t="shared" ca="1" si="1"/>
        <v>902</v>
      </c>
      <c r="AB11" s="21">
        <f t="shared" ca="1" si="1"/>
        <v>0</v>
      </c>
      <c r="AC11" s="21">
        <f t="shared" ca="1" si="1"/>
        <v>0</v>
      </c>
      <c r="AD11" s="21">
        <f t="shared" ca="1" si="1"/>
        <v>2790.31</v>
      </c>
      <c r="AE11" s="21">
        <f t="shared" ca="1" si="1"/>
        <v>0</v>
      </c>
      <c r="AF11" s="21">
        <f t="shared" ca="1" si="1"/>
        <v>0</v>
      </c>
      <c r="AG11" s="21">
        <f t="shared" ca="1" si="1"/>
        <v>0</v>
      </c>
      <c r="AH11" s="21">
        <f t="shared" ca="1" si="1"/>
        <v>0</v>
      </c>
      <c r="AI11" s="21">
        <f t="shared" ca="1" si="1"/>
        <v>0</v>
      </c>
      <c r="AJ11" s="21">
        <f t="shared" ca="1" si="1"/>
        <v>2000186.12</v>
      </c>
      <c r="AK11" s="21">
        <f t="shared" ca="1" si="2"/>
        <v>0</v>
      </c>
      <c r="AL11" s="21">
        <f t="shared" ca="1" si="2"/>
        <v>0</v>
      </c>
      <c r="AM11" s="21">
        <f t="shared" ca="1" si="2"/>
        <v>7824.5</v>
      </c>
      <c r="AN11" s="21">
        <f t="shared" ca="1" si="2"/>
        <v>0</v>
      </c>
      <c r="AO11" s="21">
        <f t="shared" ca="1" si="2"/>
        <v>0</v>
      </c>
      <c r="AP11" s="21">
        <f t="shared" ca="1" si="2"/>
        <v>1670.88</v>
      </c>
      <c r="AQ11" s="21">
        <f t="shared" ca="1" si="2"/>
        <v>0</v>
      </c>
      <c r="AR11" s="21">
        <f t="shared" ca="1" si="2"/>
        <v>0</v>
      </c>
      <c r="AS11" s="21">
        <f t="shared" ca="1" si="2"/>
        <v>0</v>
      </c>
      <c r="AT11" s="21">
        <f t="shared" ca="1" si="2"/>
        <v>9948712.5700000003</v>
      </c>
      <c r="AU11" s="21">
        <f t="shared" ca="1" si="2"/>
        <v>4729.8100000000004</v>
      </c>
      <c r="AV11" s="21">
        <f t="shared" ca="1" si="2"/>
        <v>13496.29</v>
      </c>
      <c r="AW11" s="21">
        <f t="shared" ca="1" si="2"/>
        <v>0</v>
      </c>
      <c r="AX11" s="21">
        <f t="shared" ca="1" si="2"/>
        <v>10669.45</v>
      </c>
      <c r="AY11" s="21">
        <f t="shared" ca="1" si="2"/>
        <v>0</v>
      </c>
      <c r="AZ11" s="21">
        <f t="shared" ca="1" si="2"/>
        <v>0</v>
      </c>
      <c r="BA11" s="21">
        <f t="shared" ca="1" si="3"/>
        <v>0</v>
      </c>
      <c r="BB11" s="21">
        <f t="shared" ca="1" si="3"/>
        <v>0</v>
      </c>
      <c r="BC11" s="21">
        <f t="shared" ca="1" si="3"/>
        <v>0</v>
      </c>
      <c r="BD11" s="21">
        <f t="shared" ca="1" si="3"/>
        <v>568345.56000000006</v>
      </c>
      <c r="BE11" s="21">
        <f t="shared" ca="1" si="3"/>
        <v>0</v>
      </c>
      <c r="BF11" s="21">
        <f t="shared" ca="1" si="3"/>
        <v>0</v>
      </c>
      <c r="BG11" s="21">
        <f t="shared" ca="1" si="3"/>
        <v>0</v>
      </c>
      <c r="BH11" s="21">
        <f t="shared" ca="1" si="3"/>
        <v>0</v>
      </c>
      <c r="BI11" s="21">
        <f t="shared" ca="1" si="3"/>
        <v>0</v>
      </c>
      <c r="BJ11" s="21">
        <f t="shared" ca="1" si="3"/>
        <v>0</v>
      </c>
      <c r="BK11" s="21">
        <f t="shared" ca="1" si="3"/>
        <v>0</v>
      </c>
      <c r="BL11" s="21">
        <f t="shared" ca="1" si="3"/>
        <v>1891.27</v>
      </c>
      <c r="BM11" s="21">
        <f t="shared" ca="1" si="3"/>
        <v>0</v>
      </c>
      <c r="BN11" s="21">
        <f t="shared" ca="1" si="3"/>
        <v>14087332.16</v>
      </c>
      <c r="BO11" s="21">
        <f t="shared" ca="1" si="3"/>
        <v>0</v>
      </c>
      <c r="BP11" s="21">
        <f t="shared" ca="1" si="3"/>
        <v>819831.32</v>
      </c>
      <c r="BQ11" s="21">
        <f t="shared" ca="1" si="4"/>
        <v>0</v>
      </c>
      <c r="BR11" s="21">
        <f t="shared" ca="1" si="4"/>
        <v>10.220000000000001</v>
      </c>
      <c r="BS11" s="21">
        <f t="shared" ca="1" si="4"/>
        <v>156245.46</v>
      </c>
      <c r="BT11" s="21">
        <f t="shared" ca="1" si="4"/>
        <v>0</v>
      </c>
      <c r="BU11" s="21">
        <f t="shared" ca="1" si="4"/>
        <v>0</v>
      </c>
      <c r="BV11" s="21">
        <f t="shared" ca="1" si="4"/>
        <v>0</v>
      </c>
      <c r="BW11" s="21">
        <f t="shared" ca="1" si="4"/>
        <v>0</v>
      </c>
      <c r="BX11" s="21">
        <f t="shared" ca="1" si="4"/>
        <v>1055707.83</v>
      </c>
      <c r="BY11" s="21">
        <f t="shared" ca="1" si="4"/>
        <v>0</v>
      </c>
      <c r="BZ11" s="21">
        <f t="shared" ca="1" si="4"/>
        <v>0</v>
      </c>
      <c r="CA11" s="21">
        <f t="shared" ca="1" si="4"/>
        <v>9961557.4900000002</v>
      </c>
      <c r="CB11" s="21">
        <f t="shared" ca="1" si="4"/>
        <v>288077825.68000001</v>
      </c>
      <c r="CC11" s="21">
        <f t="shared" ca="1" si="4"/>
        <v>1619381.95</v>
      </c>
      <c r="CD11" s="21">
        <f t="shared" ca="1" si="4"/>
        <v>99047339.120000005</v>
      </c>
      <c r="CE11" s="21">
        <f t="shared" ca="1" si="4"/>
        <v>0</v>
      </c>
      <c r="CF11" s="21">
        <f t="shared" ca="1" si="4"/>
        <v>0</v>
      </c>
      <c r="CG11" s="21">
        <f t="shared" ca="1" si="4"/>
        <v>2594807.44</v>
      </c>
      <c r="CH11" s="21">
        <f t="shared" ca="1" si="5"/>
        <v>17702337.68</v>
      </c>
      <c r="CI11" s="21">
        <f t="shared" ca="1" si="5"/>
        <v>0</v>
      </c>
      <c r="CJ11" s="22">
        <f t="shared" ca="1" si="11"/>
        <v>30624719.559999999</v>
      </c>
      <c r="CK11" s="21">
        <f t="shared" ca="1" si="6"/>
        <v>0</v>
      </c>
      <c r="CL11" s="21">
        <f t="shared" ca="1" si="6"/>
        <v>0</v>
      </c>
      <c r="CM11" s="22">
        <f t="shared" ca="1" si="12"/>
        <v>25447828.399999999</v>
      </c>
      <c r="CN11" s="21">
        <f t="shared" ca="1" si="7"/>
        <v>0</v>
      </c>
      <c r="CO11" s="21">
        <f t="shared" ca="1" si="7"/>
        <v>25447828.399999999</v>
      </c>
      <c r="CP11" s="22">
        <f t="shared" ca="1" si="13"/>
        <v>5176891.16</v>
      </c>
      <c r="CQ11" s="21">
        <f t="shared" ca="1" si="8"/>
        <v>0</v>
      </c>
      <c r="CR11" s="21">
        <f t="shared" ca="1" si="8"/>
        <v>5176891.16</v>
      </c>
      <c r="CS11" s="21">
        <f t="shared" ca="1" si="8"/>
        <v>88128.95</v>
      </c>
      <c r="CT11" s="21">
        <f t="shared" ca="1" si="8"/>
        <v>0</v>
      </c>
      <c r="CU11" s="21">
        <f t="shared" ca="1" si="8"/>
        <v>0</v>
      </c>
      <c r="CV11" s="22">
        <f t="shared" ca="1" si="9"/>
        <v>1011336245.72</v>
      </c>
    </row>
    <row r="12" spans="1:100" ht="12.75" customHeight="1" x14ac:dyDescent="0.3">
      <c r="A12" s="64" t="s">
        <v>157</v>
      </c>
      <c r="B12" s="20">
        <v>1007</v>
      </c>
      <c r="C12" s="65" t="s">
        <v>147</v>
      </c>
      <c r="D12" s="22">
        <f t="shared" ca="1" si="1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1">
        <f t="shared" ca="1" si="0"/>
        <v>0</v>
      </c>
      <c r="S12" s="21">
        <f t="shared" ca="1" si="0"/>
        <v>0</v>
      </c>
      <c r="T12" s="21">
        <f t="shared" ca="1" si="0"/>
        <v>0</v>
      </c>
      <c r="U12" s="21">
        <f t="shared" ca="1" si="1"/>
        <v>0</v>
      </c>
      <c r="V12" s="21">
        <f t="shared" ca="1" si="1"/>
        <v>0</v>
      </c>
      <c r="W12" s="21">
        <f t="shared" ca="1" si="1"/>
        <v>0</v>
      </c>
      <c r="X12" s="21">
        <f t="shared" ca="1" si="1"/>
        <v>0</v>
      </c>
      <c r="Y12" s="21">
        <f t="shared" ca="1" si="1"/>
        <v>0</v>
      </c>
      <c r="Z12" s="21">
        <f t="shared" ca="1" si="1"/>
        <v>0</v>
      </c>
      <c r="AA12" s="21">
        <f t="shared" ca="1" si="1"/>
        <v>0</v>
      </c>
      <c r="AB12" s="21">
        <f t="shared" ca="1" si="1"/>
        <v>0</v>
      </c>
      <c r="AC12" s="21">
        <f t="shared" ca="1" si="1"/>
        <v>0</v>
      </c>
      <c r="AD12" s="21">
        <f t="shared" ca="1" si="1"/>
        <v>0</v>
      </c>
      <c r="AE12" s="21">
        <f t="shared" ca="1" si="1"/>
        <v>0</v>
      </c>
      <c r="AF12" s="21">
        <f t="shared" ca="1" si="1"/>
        <v>0</v>
      </c>
      <c r="AG12" s="21">
        <f t="shared" ca="1" si="1"/>
        <v>0</v>
      </c>
      <c r="AH12" s="21">
        <f t="shared" ca="1" si="1"/>
        <v>0</v>
      </c>
      <c r="AI12" s="21">
        <f t="shared" ca="1" si="1"/>
        <v>0</v>
      </c>
      <c r="AJ12" s="21">
        <f t="shared" ca="1" si="1"/>
        <v>0</v>
      </c>
      <c r="AK12" s="21">
        <f t="shared" ca="1" si="2"/>
        <v>0</v>
      </c>
      <c r="AL12" s="21">
        <f t="shared" ca="1" si="2"/>
        <v>0</v>
      </c>
      <c r="AM12" s="21">
        <f t="shared" ca="1" si="2"/>
        <v>0</v>
      </c>
      <c r="AN12" s="21">
        <f t="shared" ca="1" si="2"/>
        <v>0</v>
      </c>
      <c r="AO12" s="21">
        <f t="shared" ca="1" si="2"/>
        <v>0</v>
      </c>
      <c r="AP12" s="21">
        <f t="shared" ca="1" si="2"/>
        <v>0</v>
      </c>
      <c r="AQ12" s="21">
        <f t="shared" ca="1" si="2"/>
        <v>0</v>
      </c>
      <c r="AR12" s="21">
        <f t="shared" ca="1" si="2"/>
        <v>0</v>
      </c>
      <c r="AS12" s="21">
        <f t="shared" ca="1" si="2"/>
        <v>0</v>
      </c>
      <c r="AT12" s="21">
        <f t="shared" ca="1" si="2"/>
        <v>0</v>
      </c>
      <c r="AU12" s="21">
        <f t="shared" ca="1" si="2"/>
        <v>0</v>
      </c>
      <c r="AV12" s="21">
        <f t="shared" ca="1" si="2"/>
        <v>0</v>
      </c>
      <c r="AW12" s="21">
        <f t="shared" ca="1" si="2"/>
        <v>0</v>
      </c>
      <c r="AX12" s="21">
        <f t="shared" ca="1" si="2"/>
        <v>0</v>
      </c>
      <c r="AY12" s="21">
        <f t="shared" ca="1" si="2"/>
        <v>0</v>
      </c>
      <c r="AZ12" s="21">
        <f t="shared" ca="1" si="2"/>
        <v>0</v>
      </c>
      <c r="BA12" s="21">
        <f t="shared" ca="1" si="3"/>
        <v>0</v>
      </c>
      <c r="BB12" s="21">
        <f t="shared" ca="1" si="3"/>
        <v>0</v>
      </c>
      <c r="BC12" s="21">
        <f t="shared" ca="1" si="3"/>
        <v>0</v>
      </c>
      <c r="BD12" s="21">
        <f t="shared" ca="1" si="3"/>
        <v>0</v>
      </c>
      <c r="BE12" s="21">
        <f t="shared" ca="1" si="3"/>
        <v>0</v>
      </c>
      <c r="BF12" s="21">
        <f t="shared" ca="1" si="3"/>
        <v>0</v>
      </c>
      <c r="BG12" s="21">
        <f t="shared" ca="1" si="3"/>
        <v>0</v>
      </c>
      <c r="BH12" s="21">
        <f t="shared" ca="1" si="3"/>
        <v>0</v>
      </c>
      <c r="BI12" s="21">
        <f t="shared" ca="1" si="3"/>
        <v>91408507</v>
      </c>
      <c r="BJ12" s="21">
        <f t="shared" ca="1" si="3"/>
        <v>0</v>
      </c>
      <c r="BK12" s="21">
        <f t="shared" ca="1" si="3"/>
        <v>0</v>
      </c>
      <c r="BL12" s="21">
        <f t="shared" ca="1" si="3"/>
        <v>0</v>
      </c>
      <c r="BM12" s="21">
        <f t="shared" ca="1" si="3"/>
        <v>0</v>
      </c>
      <c r="BN12" s="21">
        <f t="shared" ca="1" si="3"/>
        <v>0</v>
      </c>
      <c r="BO12" s="21">
        <f t="shared" ca="1" si="3"/>
        <v>0</v>
      </c>
      <c r="BP12" s="21">
        <f t="shared" ca="1" si="3"/>
        <v>0</v>
      </c>
      <c r="BQ12" s="21">
        <f t="shared" ca="1" si="4"/>
        <v>0</v>
      </c>
      <c r="BR12" s="21">
        <f t="shared" ca="1" si="4"/>
        <v>0</v>
      </c>
      <c r="BS12" s="21">
        <f t="shared" ca="1" si="4"/>
        <v>0</v>
      </c>
      <c r="BT12" s="21">
        <f t="shared" ca="1" si="4"/>
        <v>0</v>
      </c>
      <c r="BU12" s="21">
        <f t="shared" ca="1" si="4"/>
        <v>0</v>
      </c>
      <c r="BV12" s="21">
        <f t="shared" ca="1" si="4"/>
        <v>0</v>
      </c>
      <c r="BW12" s="21">
        <f t="shared" ca="1" si="4"/>
        <v>0</v>
      </c>
      <c r="BX12" s="21">
        <f t="shared" ca="1" si="4"/>
        <v>0</v>
      </c>
      <c r="BY12" s="21">
        <f t="shared" ca="1" si="4"/>
        <v>0</v>
      </c>
      <c r="BZ12" s="21">
        <f t="shared" ca="1" si="4"/>
        <v>0</v>
      </c>
      <c r="CA12" s="21">
        <f t="shared" ca="1" si="4"/>
        <v>0</v>
      </c>
      <c r="CB12" s="21">
        <f t="shared" ca="1" si="4"/>
        <v>0</v>
      </c>
      <c r="CC12" s="21">
        <f t="shared" ca="1" si="4"/>
        <v>0</v>
      </c>
      <c r="CD12" s="21">
        <f t="shared" ca="1" si="4"/>
        <v>0</v>
      </c>
      <c r="CE12" s="21">
        <f t="shared" ca="1" si="4"/>
        <v>0</v>
      </c>
      <c r="CF12" s="21">
        <f t="shared" ca="1" si="4"/>
        <v>0</v>
      </c>
      <c r="CG12" s="21">
        <f t="shared" ca="1" si="4"/>
        <v>0</v>
      </c>
      <c r="CH12" s="21">
        <f t="shared" ca="1" si="5"/>
        <v>0</v>
      </c>
      <c r="CI12" s="21">
        <f t="shared" ca="1" si="5"/>
        <v>0</v>
      </c>
      <c r="CJ12" s="22">
        <f t="shared" ca="1" si="11"/>
        <v>0</v>
      </c>
      <c r="CK12" s="21">
        <f t="shared" ca="1" si="6"/>
        <v>0</v>
      </c>
      <c r="CL12" s="21">
        <f t="shared" ca="1" si="6"/>
        <v>0</v>
      </c>
      <c r="CM12" s="22">
        <f t="shared" ca="1" si="12"/>
        <v>0</v>
      </c>
      <c r="CN12" s="21">
        <f t="shared" ca="1" si="7"/>
        <v>0</v>
      </c>
      <c r="CO12" s="21">
        <f t="shared" ca="1" si="7"/>
        <v>0</v>
      </c>
      <c r="CP12" s="22">
        <f t="shared" ca="1" si="13"/>
        <v>0</v>
      </c>
      <c r="CQ12" s="21">
        <f t="shared" ca="1" si="8"/>
        <v>0</v>
      </c>
      <c r="CR12" s="21">
        <f t="shared" ca="1" si="8"/>
        <v>0</v>
      </c>
      <c r="CS12" s="21">
        <f t="shared" ca="1" si="8"/>
        <v>0</v>
      </c>
      <c r="CT12" s="21">
        <f t="shared" ca="1" si="8"/>
        <v>0</v>
      </c>
      <c r="CU12" s="21">
        <f t="shared" ca="1" si="8"/>
        <v>0</v>
      </c>
      <c r="CV12" s="22">
        <f t="shared" ca="1" si="9"/>
        <v>91408507</v>
      </c>
    </row>
    <row r="13" spans="1:100" ht="12.75" customHeight="1" x14ac:dyDescent="0.3">
      <c r="A13" s="64" t="s">
        <v>159</v>
      </c>
      <c r="B13" s="20">
        <v>1008</v>
      </c>
      <c r="C13" s="65" t="s">
        <v>147</v>
      </c>
      <c r="D13" s="22">
        <f t="shared" ca="1" si="10"/>
        <v>151506679.43000001</v>
      </c>
      <c r="E13" s="21">
        <f t="shared" ca="1" si="0"/>
        <v>148048.32000000001</v>
      </c>
      <c r="F13" s="21">
        <f t="shared" ca="1" si="0"/>
        <v>70866898.099999994</v>
      </c>
      <c r="G13" s="21">
        <f t="shared" ca="1" si="0"/>
        <v>80491733.010000005</v>
      </c>
      <c r="H13" s="21">
        <f t="shared" ca="1" si="0"/>
        <v>10270710.07</v>
      </c>
      <c r="I13" s="21">
        <f t="shared" ca="1" si="0"/>
        <v>83746.62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2606597.8199999998</v>
      </c>
      <c r="P13" s="21">
        <f t="shared" ca="1" si="0"/>
        <v>0</v>
      </c>
      <c r="Q13" s="21">
        <f t="shared" ca="1" si="0"/>
        <v>464555.51</v>
      </c>
      <c r="R13" s="21">
        <f t="shared" ca="1" si="0"/>
        <v>0</v>
      </c>
      <c r="S13" s="21">
        <f t="shared" ca="1" si="0"/>
        <v>0</v>
      </c>
      <c r="T13" s="21">
        <f t="shared" ca="1" si="0"/>
        <v>553497532.96000004</v>
      </c>
      <c r="U13" s="21">
        <f t="shared" ca="1" si="1"/>
        <v>8218901.8401409993</v>
      </c>
      <c r="V13" s="21">
        <f t="shared" ca="1" si="1"/>
        <v>279300.73</v>
      </c>
      <c r="W13" s="21">
        <f t="shared" ca="1" si="1"/>
        <v>785665.9</v>
      </c>
      <c r="X13" s="21">
        <f t="shared" ca="1" si="1"/>
        <v>106461.4</v>
      </c>
      <c r="Y13" s="21">
        <f t="shared" ca="1" si="1"/>
        <v>5057.0600000000004</v>
      </c>
      <c r="Z13" s="21">
        <f t="shared" ca="1" si="1"/>
        <v>204461.34</v>
      </c>
      <c r="AA13" s="21">
        <f t="shared" ca="1" si="1"/>
        <v>0</v>
      </c>
      <c r="AB13" s="21">
        <f t="shared" ca="1" si="1"/>
        <v>0</v>
      </c>
      <c r="AC13" s="21">
        <f t="shared" ca="1" si="1"/>
        <v>107405.06</v>
      </c>
      <c r="AD13" s="21">
        <f t="shared" ca="1" si="1"/>
        <v>1264716.31</v>
      </c>
      <c r="AE13" s="21">
        <f t="shared" ca="1" si="1"/>
        <v>0</v>
      </c>
      <c r="AF13" s="21">
        <f t="shared" ca="1" si="1"/>
        <v>2336.44</v>
      </c>
      <c r="AG13" s="21">
        <f t="shared" ca="1" si="1"/>
        <v>165895202.84</v>
      </c>
      <c r="AH13" s="21">
        <f t="shared" ca="1" si="1"/>
        <v>0</v>
      </c>
      <c r="AI13" s="21">
        <f t="shared" ca="1" si="1"/>
        <v>0</v>
      </c>
      <c r="AJ13" s="21">
        <f t="shared" ca="1" si="1"/>
        <v>1923490.31</v>
      </c>
      <c r="AK13" s="21">
        <f t="shared" ca="1" si="2"/>
        <v>44663.99</v>
      </c>
      <c r="AL13" s="21">
        <f t="shared" ca="1" si="2"/>
        <v>0</v>
      </c>
      <c r="AM13" s="21">
        <f t="shared" ca="1" si="2"/>
        <v>0</v>
      </c>
      <c r="AN13" s="21">
        <f t="shared" ca="1" si="2"/>
        <v>0</v>
      </c>
      <c r="AO13" s="21">
        <f t="shared" ca="1" si="2"/>
        <v>0</v>
      </c>
      <c r="AP13" s="21">
        <f t="shared" ca="1" si="2"/>
        <v>417.23</v>
      </c>
      <c r="AQ13" s="21">
        <f t="shared" ca="1" si="2"/>
        <v>0</v>
      </c>
      <c r="AR13" s="21">
        <f t="shared" ca="1" si="2"/>
        <v>0</v>
      </c>
      <c r="AS13" s="21">
        <f t="shared" ca="1" si="2"/>
        <v>0</v>
      </c>
      <c r="AT13" s="21">
        <f t="shared" ca="1" si="2"/>
        <v>0</v>
      </c>
      <c r="AU13" s="21">
        <f t="shared" ca="1" si="2"/>
        <v>1532472.15</v>
      </c>
      <c r="AV13" s="21">
        <f t="shared" ca="1" si="2"/>
        <v>1120920.69</v>
      </c>
      <c r="AW13" s="21">
        <f t="shared" ca="1" si="2"/>
        <v>0</v>
      </c>
      <c r="AX13" s="21">
        <f t="shared" ca="1" si="2"/>
        <v>1482663.17</v>
      </c>
      <c r="AY13" s="21">
        <f t="shared" ca="1" si="2"/>
        <v>0</v>
      </c>
      <c r="AZ13" s="21">
        <f t="shared" ca="1" si="2"/>
        <v>0</v>
      </c>
      <c r="BA13" s="21">
        <f t="shared" ca="1" si="3"/>
        <v>0</v>
      </c>
      <c r="BB13" s="21">
        <f t="shared" ca="1" si="3"/>
        <v>0</v>
      </c>
      <c r="BC13" s="21">
        <f t="shared" ca="1" si="3"/>
        <v>0</v>
      </c>
      <c r="BD13" s="21">
        <f t="shared" ca="1" si="3"/>
        <v>6753.85</v>
      </c>
      <c r="BE13" s="21">
        <f t="shared" ca="1" si="3"/>
        <v>0</v>
      </c>
      <c r="BF13" s="21">
        <f t="shared" ca="1" si="3"/>
        <v>0</v>
      </c>
      <c r="BG13" s="21">
        <f t="shared" ca="1" si="3"/>
        <v>0</v>
      </c>
      <c r="BH13" s="21">
        <f t="shared" ca="1" si="3"/>
        <v>0</v>
      </c>
      <c r="BI13" s="21">
        <f t="shared" ca="1" si="3"/>
        <v>0</v>
      </c>
      <c r="BJ13" s="21">
        <f t="shared" ca="1" si="3"/>
        <v>0</v>
      </c>
      <c r="BK13" s="21">
        <f t="shared" ca="1" si="3"/>
        <v>0</v>
      </c>
      <c r="BL13" s="21">
        <f t="shared" ca="1" si="3"/>
        <v>0</v>
      </c>
      <c r="BM13" s="21">
        <f t="shared" ca="1" si="3"/>
        <v>0</v>
      </c>
      <c r="BN13" s="21">
        <f t="shared" ca="1" si="3"/>
        <v>9705.0400000000009</v>
      </c>
      <c r="BO13" s="21">
        <f t="shared" ca="1" si="3"/>
        <v>0</v>
      </c>
      <c r="BP13" s="21">
        <f t="shared" ca="1" si="3"/>
        <v>599660.84</v>
      </c>
      <c r="BQ13" s="21">
        <f t="shared" ca="1" si="4"/>
        <v>0</v>
      </c>
      <c r="BR13" s="21">
        <f t="shared" ca="1" si="4"/>
        <v>10487618.16</v>
      </c>
      <c r="BS13" s="21">
        <f t="shared" ca="1" si="4"/>
        <v>4535102.6399999997</v>
      </c>
      <c r="BT13" s="21">
        <f t="shared" ca="1" si="4"/>
        <v>0</v>
      </c>
      <c r="BU13" s="21">
        <f t="shared" ca="1" si="4"/>
        <v>0</v>
      </c>
      <c r="BV13" s="21">
        <f t="shared" ca="1" si="4"/>
        <v>0</v>
      </c>
      <c r="BW13" s="21">
        <f t="shared" ca="1" si="4"/>
        <v>0</v>
      </c>
      <c r="BX13" s="21">
        <f t="shared" ca="1" si="4"/>
        <v>0</v>
      </c>
      <c r="BY13" s="21">
        <f t="shared" ca="1" si="4"/>
        <v>0</v>
      </c>
      <c r="BZ13" s="21">
        <f t="shared" ca="1" si="4"/>
        <v>0</v>
      </c>
      <c r="CA13" s="21">
        <f t="shared" ca="1" si="4"/>
        <v>0</v>
      </c>
      <c r="CB13" s="21">
        <f t="shared" ca="1" si="4"/>
        <v>0</v>
      </c>
      <c r="CC13" s="21">
        <f t="shared" ca="1" si="4"/>
        <v>0</v>
      </c>
      <c r="CD13" s="21">
        <f t="shared" ca="1" si="4"/>
        <v>0</v>
      </c>
      <c r="CE13" s="21">
        <f t="shared" ca="1" si="4"/>
        <v>0</v>
      </c>
      <c r="CF13" s="21">
        <f t="shared" ca="1" si="4"/>
        <v>0</v>
      </c>
      <c r="CG13" s="21">
        <f t="shared" ca="1" si="4"/>
        <v>0</v>
      </c>
      <c r="CH13" s="21">
        <f t="shared" ca="1" si="5"/>
        <v>0</v>
      </c>
      <c r="CI13" s="21">
        <f t="shared" ca="1" si="5"/>
        <v>0</v>
      </c>
      <c r="CJ13" s="22">
        <f t="shared" ca="1" si="11"/>
        <v>3555713.56</v>
      </c>
      <c r="CK13" s="21">
        <f t="shared" ca="1" si="6"/>
        <v>0</v>
      </c>
      <c r="CL13" s="21">
        <f t="shared" ca="1" si="6"/>
        <v>0</v>
      </c>
      <c r="CM13" s="22">
        <f t="shared" ca="1" si="12"/>
        <v>3540777.71</v>
      </c>
      <c r="CN13" s="21">
        <f t="shared" ca="1" si="7"/>
        <v>0</v>
      </c>
      <c r="CO13" s="21">
        <f t="shared" ca="1" si="7"/>
        <v>3540777.71</v>
      </c>
      <c r="CP13" s="22">
        <f t="shared" ca="1" si="13"/>
        <v>14935.85</v>
      </c>
      <c r="CQ13" s="21">
        <f t="shared" ca="1" si="8"/>
        <v>14935.85</v>
      </c>
      <c r="CR13" s="21">
        <f t="shared" ca="1" si="8"/>
        <v>0</v>
      </c>
      <c r="CS13" s="21">
        <f t="shared" ca="1" si="8"/>
        <v>42031.14</v>
      </c>
      <c r="CT13" s="21">
        <f t="shared" ca="1" si="8"/>
        <v>0</v>
      </c>
      <c r="CU13" s="21">
        <f t="shared" ca="1" si="8"/>
        <v>0</v>
      </c>
      <c r="CV13" s="22">
        <f t="shared" ca="1" si="9"/>
        <v>920640544.10014093</v>
      </c>
    </row>
    <row r="14" spans="1:100" ht="12.75" customHeight="1" x14ac:dyDescent="0.3">
      <c r="A14" s="64" t="s">
        <v>160</v>
      </c>
      <c r="B14" s="20">
        <v>1009</v>
      </c>
      <c r="C14" s="65" t="s">
        <v>147</v>
      </c>
      <c r="D14" s="22">
        <f t="shared" ca="1" si="10"/>
        <v>2678951394.0200005</v>
      </c>
      <c r="E14" s="21">
        <f t="shared" ca="1" si="0"/>
        <v>445843.57</v>
      </c>
      <c r="F14" s="21">
        <f t="shared" ca="1" si="0"/>
        <v>606394518.00445139</v>
      </c>
      <c r="G14" s="21">
        <f t="shared" ca="1" si="0"/>
        <v>2072111032.4455488</v>
      </c>
      <c r="H14" s="21">
        <f t="shared" ca="1" si="0"/>
        <v>16041037.440000003</v>
      </c>
      <c r="I14" s="21">
        <f t="shared" ca="1" si="0"/>
        <v>3589.91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1">
        <f t="shared" ca="1" si="0"/>
        <v>24338818.16</v>
      </c>
      <c r="P14" s="21">
        <f t="shared" ca="1" si="0"/>
        <v>0</v>
      </c>
      <c r="Q14" s="21">
        <f t="shared" ca="1" si="0"/>
        <v>816835.57000000007</v>
      </c>
      <c r="R14" s="21">
        <f t="shared" ca="1" si="0"/>
        <v>0</v>
      </c>
      <c r="S14" s="21">
        <f t="shared" ca="1" si="0"/>
        <v>0</v>
      </c>
      <c r="T14" s="21">
        <f t="shared" ca="1" si="0"/>
        <v>1050362617.3100001</v>
      </c>
      <c r="U14" s="21">
        <f t="shared" ca="1" si="1"/>
        <v>71120022.429999992</v>
      </c>
      <c r="V14" s="21">
        <f t="shared" ca="1" si="1"/>
        <v>688809.17</v>
      </c>
      <c r="W14" s="21">
        <f t="shared" ca="1" si="1"/>
        <v>3321151.2</v>
      </c>
      <c r="X14" s="21">
        <f t="shared" ca="1" si="1"/>
        <v>0</v>
      </c>
      <c r="Y14" s="21">
        <f t="shared" ca="1" si="1"/>
        <v>5672548.5800000001</v>
      </c>
      <c r="Z14" s="21">
        <f t="shared" ca="1" si="1"/>
        <v>9664543.3099999968</v>
      </c>
      <c r="AA14" s="21">
        <f t="shared" ca="1" si="1"/>
        <v>0</v>
      </c>
      <c r="AB14" s="21">
        <f t="shared" ca="1" si="1"/>
        <v>0</v>
      </c>
      <c r="AC14" s="21">
        <f t="shared" ca="1" si="1"/>
        <v>27281.51</v>
      </c>
      <c r="AD14" s="21">
        <f t="shared" ca="1" si="1"/>
        <v>1709797.6399999997</v>
      </c>
      <c r="AE14" s="21">
        <f t="shared" ca="1" si="1"/>
        <v>0</v>
      </c>
      <c r="AF14" s="21">
        <f t="shared" ca="1" si="1"/>
        <v>16119.01</v>
      </c>
      <c r="AG14" s="21">
        <f t="shared" ca="1" si="1"/>
        <v>0</v>
      </c>
      <c r="AH14" s="21">
        <f t="shared" ca="1" si="1"/>
        <v>0</v>
      </c>
      <c r="AI14" s="21">
        <f t="shared" ca="1" si="1"/>
        <v>0</v>
      </c>
      <c r="AJ14" s="21">
        <f t="shared" ca="1" si="1"/>
        <v>5157846.8</v>
      </c>
      <c r="AK14" s="21">
        <f t="shared" ca="1" si="2"/>
        <v>0</v>
      </c>
      <c r="AL14" s="21">
        <f t="shared" ca="1" si="2"/>
        <v>0</v>
      </c>
      <c r="AM14" s="21">
        <f t="shared" ca="1" si="2"/>
        <v>1367727.11</v>
      </c>
      <c r="AN14" s="21">
        <f t="shared" ca="1" si="2"/>
        <v>0</v>
      </c>
      <c r="AO14" s="21">
        <f t="shared" ca="1" si="2"/>
        <v>0</v>
      </c>
      <c r="AP14" s="21">
        <f t="shared" ca="1" si="2"/>
        <v>4664.5199999999995</v>
      </c>
      <c r="AQ14" s="21">
        <f t="shared" ca="1" si="2"/>
        <v>0</v>
      </c>
      <c r="AR14" s="21">
        <f t="shared" ca="1" si="2"/>
        <v>0</v>
      </c>
      <c r="AS14" s="21">
        <f t="shared" ca="1" si="2"/>
        <v>0</v>
      </c>
      <c r="AT14" s="21">
        <f t="shared" ca="1" si="2"/>
        <v>0</v>
      </c>
      <c r="AU14" s="21">
        <f t="shared" ca="1" si="2"/>
        <v>0</v>
      </c>
      <c r="AV14" s="21">
        <f t="shared" ca="1" si="2"/>
        <v>0</v>
      </c>
      <c r="AW14" s="21">
        <f t="shared" ca="1" si="2"/>
        <v>0</v>
      </c>
      <c r="AX14" s="21">
        <f t="shared" ca="1" si="2"/>
        <v>0</v>
      </c>
      <c r="AY14" s="21">
        <f t="shared" ca="1" si="2"/>
        <v>0</v>
      </c>
      <c r="AZ14" s="21">
        <f t="shared" ca="1" si="2"/>
        <v>0</v>
      </c>
      <c r="BA14" s="21">
        <f t="shared" ca="1" si="3"/>
        <v>0</v>
      </c>
      <c r="BB14" s="21">
        <f t="shared" ca="1" si="3"/>
        <v>0</v>
      </c>
      <c r="BC14" s="21">
        <f t="shared" ca="1" si="3"/>
        <v>0</v>
      </c>
      <c r="BD14" s="21">
        <f t="shared" ca="1" si="3"/>
        <v>174863.77000000002</v>
      </c>
      <c r="BE14" s="21">
        <f t="shared" ca="1" si="3"/>
        <v>0</v>
      </c>
      <c r="BF14" s="21">
        <f t="shared" ca="1" si="3"/>
        <v>0</v>
      </c>
      <c r="BG14" s="21">
        <f t="shared" ca="1" si="3"/>
        <v>0</v>
      </c>
      <c r="BH14" s="21">
        <f t="shared" ca="1" si="3"/>
        <v>0</v>
      </c>
      <c r="BI14" s="21">
        <f t="shared" ca="1" si="3"/>
        <v>0</v>
      </c>
      <c r="BJ14" s="21">
        <f t="shared" ca="1" si="3"/>
        <v>0</v>
      </c>
      <c r="BK14" s="21">
        <f t="shared" ca="1" si="3"/>
        <v>0</v>
      </c>
      <c r="BL14" s="21">
        <f t="shared" ca="1" si="3"/>
        <v>0</v>
      </c>
      <c r="BM14" s="21">
        <f t="shared" ca="1" si="3"/>
        <v>0</v>
      </c>
      <c r="BN14" s="21">
        <f t="shared" ca="1" si="3"/>
        <v>4139.01</v>
      </c>
      <c r="BO14" s="21">
        <f t="shared" ca="1" si="3"/>
        <v>0</v>
      </c>
      <c r="BP14" s="21">
        <f t="shared" ca="1" si="3"/>
        <v>272178.01</v>
      </c>
      <c r="BQ14" s="21">
        <f t="shared" ca="1" si="4"/>
        <v>129480.23</v>
      </c>
      <c r="BR14" s="21">
        <f t="shared" ca="1" si="4"/>
        <v>12709662.270000001</v>
      </c>
      <c r="BS14" s="21">
        <f t="shared" ca="1" si="4"/>
        <v>1601955.2299999997</v>
      </c>
      <c r="BT14" s="21">
        <f t="shared" ca="1" si="4"/>
        <v>0</v>
      </c>
      <c r="BU14" s="21">
        <f t="shared" ca="1" si="4"/>
        <v>0</v>
      </c>
      <c r="BV14" s="21">
        <f t="shared" ca="1" si="4"/>
        <v>132035308.19</v>
      </c>
      <c r="BW14" s="21">
        <f t="shared" ca="1" si="4"/>
        <v>0</v>
      </c>
      <c r="BX14" s="21">
        <f t="shared" ca="1" si="4"/>
        <v>1321337.67</v>
      </c>
      <c r="BY14" s="21">
        <f t="shared" ca="1" si="4"/>
        <v>0</v>
      </c>
      <c r="BZ14" s="21">
        <f t="shared" ca="1" si="4"/>
        <v>0</v>
      </c>
      <c r="CA14" s="21">
        <f t="shared" ca="1" si="4"/>
        <v>12391623.949999999</v>
      </c>
      <c r="CB14" s="21">
        <f t="shared" ca="1" si="4"/>
        <v>357124469.20999998</v>
      </c>
      <c r="CC14" s="21">
        <f t="shared" ca="1" si="4"/>
        <v>2026404.15</v>
      </c>
      <c r="CD14" s="21">
        <f t="shared" ca="1" si="4"/>
        <v>124776214.56999999</v>
      </c>
      <c r="CE14" s="21">
        <f t="shared" ca="1" si="4"/>
        <v>0</v>
      </c>
      <c r="CF14" s="21">
        <f t="shared" ca="1" si="4"/>
        <v>0</v>
      </c>
      <c r="CG14" s="21">
        <f t="shared" ca="1" si="4"/>
        <v>3246516.57</v>
      </c>
      <c r="CH14" s="21">
        <f t="shared" ca="1" si="5"/>
        <v>22258348.280000001</v>
      </c>
      <c r="CI14" s="21">
        <f t="shared" ca="1" si="5"/>
        <v>0</v>
      </c>
      <c r="CJ14" s="22">
        <f t="shared" ca="1" si="11"/>
        <v>449789127.76999938</v>
      </c>
      <c r="CK14" s="21">
        <f t="shared" ca="1" si="6"/>
        <v>18722.330000400543</v>
      </c>
      <c r="CL14" s="21">
        <f t="shared" ca="1" si="6"/>
        <v>0</v>
      </c>
      <c r="CM14" s="22">
        <f t="shared" ca="1" si="12"/>
        <v>74776539.569999993</v>
      </c>
      <c r="CN14" s="21">
        <f t="shared" ca="1" si="7"/>
        <v>275748</v>
      </c>
      <c r="CO14" s="21">
        <f t="shared" ca="1" si="7"/>
        <v>74500791.569999993</v>
      </c>
      <c r="CP14" s="22">
        <f t="shared" ca="1" si="13"/>
        <v>374993865.86999899</v>
      </c>
      <c r="CQ14" s="21">
        <f t="shared" ca="1" si="8"/>
        <v>13002969.079999998</v>
      </c>
      <c r="CR14" s="21">
        <f t="shared" ca="1" si="8"/>
        <v>361990896.78999901</v>
      </c>
      <c r="CS14" s="21">
        <f t="shared" ca="1" si="8"/>
        <v>4111298.3600000399</v>
      </c>
      <c r="CT14" s="21">
        <f t="shared" ca="1" si="8"/>
        <v>0</v>
      </c>
      <c r="CU14" s="21">
        <f t="shared" ca="1" si="8"/>
        <v>0</v>
      </c>
      <c r="CV14" s="22">
        <f t="shared" ca="1" si="9"/>
        <v>4993237730.9299994</v>
      </c>
    </row>
    <row r="15" spans="1:100" ht="12.75" customHeight="1" x14ac:dyDescent="0.3">
      <c r="A15" s="64" t="s">
        <v>162</v>
      </c>
      <c r="B15" s="20">
        <v>1010</v>
      </c>
      <c r="C15" s="65" t="s">
        <v>147</v>
      </c>
      <c r="D15" s="22">
        <f t="shared" ca="1" si="1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1">
        <f t="shared" ca="1" si="0"/>
        <v>0</v>
      </c>
      <c r="S15" s="21">
        <f t="shared" ca="1" si="0"/>
        <v>0</v>
      </c>
      <c r="T15" s="21">
        <f t="shared" ca="1" si="0"/>
        <v>0</v>
      </c>
      <c r="U15" s="21">
        <f t="shared" ca="1" si="1"/>
        <v>0</v>
      </c>
      <c r="V15" s="21">
        <f t="shared" ca="1" si="1"/>
        <v>0</v>
      </c>
      <c r="W15" s="21">
        <f t="shared" ca="1" si="1"/>
        <v>0</v>
      </c>
      <c r="X15" s="21">
        <f t="shared" ca="1" si="1"/>
        <v>0</v>
      </c>
      <c r="Y15" s="21">
        <f t="shared" ca="1" si="1"/>
        <v>0</v>
      </c>
      <c r="Z15" s="21">
        <f t="shared" ca="1" si="1"/>
        <v>0</v>
      </c>
      <c r="AA15" s="21">
        <f t="shared" ca="1" si="1"/>
        <v>0</v>
      </c>
      <c r="AB15" s="21">
        <f t="shared" ca="1" si="1"/>
        <v>0</v>
      </c>
      <c r="AC15" s="21">
        <f t="shared" ca="1" si="1"/>
        <v>0</v>
      </c>
      <c r="AD15" s="21">
        <f t="shared" ca="1" si="1"/>
        <v>0</v>
      </c>
      <c r="AE15" s="21">
        <f t="shared" ca="1" si="1"/>
        <v>0</v>
      </c>
      <c r="AF15" s="21">
        <f t="shared" ca="1" si="1"/>
        <v>0</v>
      </c>
      <c r="AG15" s="21">
        <f t="shared" ca="1" si="1"/>
        <v>0</v>
      </c>
      <c r="AH15" s="21">
        <f t="shared" ca="1" si="1"/>
        <v>0</v>
      </c>
      <c r="AI15" s="21">
        <f t="shared" ca="1" si="1"/>
        <v>0</v>
      </c>
      <c r="AJ15" s="21">
        <f t="shared" ca="1" si="1"/>
        <v>0</v>
      </c>
      <c r="AK15" s="21">
        <f t="shared" ca="1" si="2"/>
        <v>0</v>
      </c>
      <c r="AL15" s="21">
        <f t="shared" ca="1" si="2"/>
        <v>0</v>
      </c>
      <c r="AM15" s="21">
        <f t="shared" ca="1" si="2"/>
        <v>0</v>
      </c>
      <c r="AN15" s="21">
        <f t="shared" ca="1" si="2"/>
        <v>0</v>
      </c>
      <c r="AO15" s="21">
        <f t="shared" ca="1" si="2"/>
        <v>0</v>
      </c>
      <c r="AP15" s="21">
        <f t="shared" ca="1" si="2"/>
        <v>0</v>
      </c>
      <c r="AQ15" s="21">
        <f t="shared" ca="1" si="2"/>
        <v>0</v>
      </c>
      <c r="AR15" s="21">
        <f t="shared" ca="1" si="2"/>
        <v>0</v>
      </c>
      <c r="AS15" s="21">
        <f t="shared" ca="1" si="2"/>
        <v>0</v>
      </c>
      <c r="AT15" s="21">
        <f t="shared" ca="1" si="2"/>
        <v>0</v>
      </c>
      <c r="AU15" s="21">
        <f t="shared" ca="1" si="2"/>
        <v>0</v>
      </c>
      <c r="AV15" s="21">
        <f t="shared" ca="1" si="2"/>
        <v>0</v>
      </c>
      <c r="AW15" s="21">
        <f t="shared" ca="1" si="2"/>
        <v>0</v>
      </c>
      <c r="AX15" s="21">
        <f t="shared" ca="1" si="2"/>
        <v>0</v>
      </c>
      <c r="AY15" s="21">
        <f t="shared" ca="1" si="2"/>
        <v>0</v>
      </c>
      <c r="AZ15" s="21">
        <f t="shared" ca="1" si="2"/>
        <v>0</v>
      </c>
      <c r="BA15" s="21">
        <f t="shared" ca="1" si="3"/>
        <v>0</v>
      </c>
      <c r="BB15" s="21">
        <f t="shared" ca="1" si="3"/>
        <v>0</v>
      </c>
      <c r="BC15" s="21">
        <f t="shared" ca="1" si="3"/>
        <v>0</v>
      </c>
      <c r="BD15" s="21">
        <f t="shared" ca="1" si="3"/>
        <v>0</v>
      </c>
      <c r="BE15" s="21">
        <f t="shared" ca="1" si="3"/>
        <v>0</v>
      </c>
      <c r="BF15" s="21">
        <f t="shared" ca="1" si="3"/>
        <v>0</v>
      </c>
      <c r="BG15" s="21">
        <f t="shared" ca="1" si="3"/>
        <v>0</v>
      </c>
      <c r="BH15" s="21">
        <f t="shared" ca="1" si="3"/>
        <v>0</v>
      </c>
      <c r="BI15" s="21">
        <f t="shared" ca="1" si="3"/>
        <v>0</v>
      </c>
      <c r="BJ15" s="21">
        <f t="shared" ca="1" si="3"/>
        <v>0</v>
      </c>
      <c r="BK15" s="21">
        <f t="shared" ca="1" si="3"/>
        <v>0</v>
      </c>
      <c r="BL15" s="21">
        <f t="shared" ca="1" si="3"/>
        <v>0</v>
      </c>
      <c r="BM15" s="21">
        <f t="shared" ca="1" si="3"/>
        <v>0</v>
      </c>
      <c r="BN15" s="21">
        <f t="shared" ca="1" si="3"/>
        <v>0</v>
      </c>
      <c r="BO15" s="21">
        <f t="shared" ca="1" si="3"/>
        <v>0</v>
      </c>
      <c r="BP15" s="21">
        <f t="shared" ca="1" si="3"/>
        <v>37207236.460000031</v>
      </c>
      <c r="BQ15" s="21">
        <f t="shared" ca="1" si="4"/>
        <v>0</v>
      </c>
      <c r="BR15" s="21">
        <f t="shared" ca="1" si="4"/>
        <v>0</v>
      </c>
      <c r="BS15" s="21">
        <f t="shared" ca="1" si="4"/>
        <v>3962515771.0752387</v>
      </c>
      <c r="BT15" s="21">
        <f t="shared" ca="1" si="4"/>
        <v>0</v>
      </c>
      <c r="BU15" s="21">
        <f t="shared" ca="1" si="4"/>
        <v>0</v>
      </c>
      <c r="BV15" s="21">
        <f t="shared" ca="1" si="4"/>
        <v>0</v>
      </c>
      <c r="BW15" s="21">
        <f t="shared" ca="1" si="4"/>
        <v>0</v>
      </c>
      <c r="BX15" s="21">
        <f t="shared" ca="1" si="4"/>
        <v>0</v>
      </c>
      <c r="BY15" s="21">
        <f t="shared" ca="1" si="4"/>
        <v>0</v>
      </c>
      <c r="BZ15" s="21">
        <f t="shared" ca="1" si="4"/>
        <v>0</v>
      </c>
      <c r="CA15" s="21">
        <f t="shared" ca="1" si="4"/>
        <v>0</v>
      </c>
      <c r="CB15" s="21">
        <f t="shared" ca="1" si="4"/>
        <v>0</v>
      </c>
      <c r="CC15" s="21">
        <f t="shared" ca="1" si="4"/>
        <v>0</v>
      </c>
      <c r="CD15" s="21">
        <f t="shared" ca="1" si="4"/>
        <v>0</v>
      </c>
      <c r="CE15" s="21">
        <f t="shared" ca="1" si="4"/>
        <v>0</v>
      </c>
      <c r="CF15" s="21">
        <f t="shared" ca="1" si="4"/>
        <v>0</v>
      </c>
      <c r="CG15" s="21">
        <f t="shared" ca="1" si="4"/>
        <v>0</v>
      </c>
      <c r="CH15" s="21">
        <f t="shared" ca="1" si="5"/>
        <v>0</v>
      </c>
      <c r="CI15" s="21">
        <f t="shared" ca="1" si="5"/>
        <v>128.59047619047618</v>
      </c>
      <c r="CJ15" s="22">
        <f t="shared" ca="1" si="11"/>
        <v>0</v>
      </c>
      <c r="CK15" s="21">
        <f t="shared" ca="1" si="6"/>
        <v>0</v>
      </c>
      <c r="CL15" s="21">
        <f t="shared" ca="1" si="6"/>
        <v>0</v>
      </c>
      <c r="CM15" s="22">
        <f t="shared" ca="1" si="12"/>
        <v>0</v>
      </c>
      <c r="CN15" s="21">
        <f t="shared" ca="1" si="7"/>
        <v>0</v>
      </c>
      <c r="CO15" s="21">
        <f t="shared" ca="1" si="7"/>
        <v>0</v>
      </c>
      <c r="CP15" s="22">
        <f t="shared" ca="1" si="13"/>
        <v>0</v>
      </c>
      <c r="CQ15" s="21">
        <f t="shared" ca="1" si="8"/>
        <v>0</v>
      </c>
      <c r="CR15" s="21">
        <f t="shared" ca="1" si="8"/>
        <v>0</v>
      </c>
      <c r="CS15" s="21">
        <f t="shared" ca="1" si="8"/>
        <v>0</v>
      </c>
      <c r="CT15" s="21">
        <f t="shared" ca="1" si="8"/>
        <v>0</v>
      </c>
      <c r="CU15" s="21">
        <f t="shared" ca="1" si="8"/>
        <v>0</v>
      </c>
      <c r="CV15" s="22">
        <f t="shared" ca="1" si="9"/>
        <v>3999723136.1257148</v>
      </c>
    </row>
    <row r="16" spans="1:100" ht="12.75" customHeight="1" x14ac:dyDescent="0.3">
      <c r="A16" s="64" t="s">
        <v>164</v>
      </c>
      <c r="B16" s="20">
        <v>1011</v>
      </c>
      <c r="C16" s="65" t="s">
        <v>147</v>
      </c>
      <c r="D16" s="22">
        <f t="shared" ca="1" si="1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1">
        <f t="shared" ca="1" si="0"/>
        <v>0</v>
      </c>
      <c r="S16" s="21">
        <f t="shared" ca="1" si="0"/>
        <v>0</v>
      </c>
      <c r="T16" s="21">
        <f t="shared" ca="1" si="0"/>
        <v>0</v>
      </c>
      <c r="U16" s="21">
        <f t="shared" ca="1" si="1"/>
        <v>0</v>
      </c>
      <c r="V16" s="21">
        <f t="shared" ca="1" si="1"/>
        <v>0</v>
      </c>
      <c r="W16" s="21">
        <f t="shared" ca="1" si="1"/>
        <v>0</v>
      </c>
      <c r="X16" s="21">
        <f t="shared" ca="1" si="1"/>
        <v>0</v>
      </c>
      <c r="Y16" s="21">
        <f t="shared" ca="1" si="1"/>
        <v>0</v>
      </c>
      <c r="Z16" s="21">
        <f t="shared" ca="1" si="1"/>
        <v>0</v>
      </c>
      <c r="AA16" s="21">
        <f t="shared" ca="1" si="1"/>
        <v>0</v>
      </c>
      <c r="AB16" s="21">
        <f t="shared" ca="1" si="1"/>
        <v>0</v>
      </c>
      <c r="AC16" s="21">
        <f t="shared" ca="1" si="1"/>
        <v>0</v>
      </c>
      <c r="AD16" s="21">
        <f t="shared" ca="1" si="1"/>
        <v>0</v>
      </c>
      <c r="AE16" s="21">
        <f t="shared" ca="1" si="1"/>
        <v>0</v>
      </c>
      <c r="AF16" s="21">
        <f t="shared" ca="1" si="1"/>
        <v>0</v>
      </c>
      <c r="AG16" s="21">
        <f t="shared" ca="1" si="1"/>
        <v>0</v>
      </c>
      <c r="AH16" s="21">
        <f t="shared" ca="1" si="1"/>
        <v>0</v>
      </c>
      <c r="AI16" s="21">
        <f t="shared" ca="1" si="1"/>
        <v>0</v>
      </c>
      <c r="AJ16" s="21">
        <f t="shared" ca="1" si="1"/>
        <v>0</v>
      </c>
      <c r="AK16" s="21">
        <f t="shared" ca="1" si="2"/>
        <v>0</v>
      </c>
      <c r="AL16" s="21">
        <f t="shared" ca="1" si="2"/>
        <v>0</v>
      </c>
      <c r="AM16" s="21">
        <f t="shared" ca="1" si="2"/>
        <v>0</v>
      </c>
      <c r="AN16" s="21">
        <f t="shared" ca="1" si="2"/>
        <v>0</v>
      </c>
      <c r="AO16" s="21">
        <f t="shared" ca="1" si="2"/>
        <v>0</v>
      </c>
      <c r="AP16" s="21">
        <f t="shared" ca="1" si="2"/>
        <v>0</v>
      </c>
      <c r="AQ16" s="21">
        <f t="shared" ca="1" si="2"/>
        <v>0</v>
      </c>
      <c r="AR16" s="21">
        <f t="shared" ca="1" si="2"/>
        <v>0</v>
      </c>
      <c r="AS16" s="21">
        <f t="shared" ca="1" si="2"/>
        <v>0</v>
      </c>
      <c r="AT16" s="21">
        <f t="shared" ca="1" si="2"/>
        <v>0</v>
      </c>
      <c r="AU16" s="21">
        <f t="shared" ca="1" si="2"/>
        <v>0</v>
      </c>
      <c r="AV16" s="21">
        <f t="shared" ca="1" si="2"/>
        <v>0</v>
      </c>
      <c r="AW16" s="21">
        <f t="shared" ca="1" si="2"/>
        <v>0</v>
      </c>
      <c r="AX16" s="21">
        <f t="shared" ca="1" si="2"/>
        <v>0</v>
      </c>
      <c r="AY16" s="21">
        <f t="shared" ca="1" si="2"/>
        <v>0</v>
      </c>
      <c r="AZ16" s="21">
        <f t="shared" ca="1" si="2"/>
        <v>0</v>
      </c>
      <c r="BA16" s="21">
        <f t="shared" ca="1" si="3"/>
        <v>0</v>
      </c>
      <c r="BB16" s="21">
        <f t="shared" ca="1" si="3"/>
        <v>0</v>
      </c>
      <c r="BC16" s="21">
        <f t="shared" ca="1" si="3"/>
        <v>0</v>
      </c>
      <c r="BD16" s="21">
        <f t="shared" ca="1" si="3"/>
        <v>0</v>
      </c>
      <c r="BE16" s="21">
        <f t="shared" ca="1" si="3"/>
        <v>0</v>
      </c>
      <c r="BF16" s="21">
        <f t="shared" ca="1" si="3"/>
        <v>0</v>
      </c>
      <c r="BG16" s="21">
        <f t="shared" ca="1" si="3"/>
        <v>0</v>
      </c>
      <c r="BH16" s="21">
        <f t="shared" ca="1" si="3"/>
        <v>0</v>
      </c>
      <c r="BI16" s="21">
        <f t="shared" ca="1" si="3"/>
        <v>32506173.717777994</v>
      </c>
      <c r="BJ16" s="21">
        <f t="shared" ca="1" si="3"/>
        <v>38879485.711334996</v>
      </c>
      <c r="BK16" s="21">
        <f t="shared" ca="1" si="3"/>
        <v>0</v>
      </c>
      <c r="BL16" s="21">
        <f t="shared" ca="1" si="3"/>
        <v>0</v>
      </c>
      <c r="BM16" s="21">
        <f t="shared" ca="1" si="3"/>
        <v>0</v>
      </c>
      <c r="BN16" s="21">
        <f t="shared" ca="1" si="3"/>
        <v>0</v>
      </c>
      <c r="BO16" s="21">
        <f t="shared" ca="1" si="3"/>
        <v>0</v>
      </c>
      <c r="BP16" s="21">
        <f t="shared" ca="1" si="3"/>
        <v>0</v>
      </c>
      <c r="BQ16" s="21">
        <f t="shared" ca="1" si="4"/>
        <v>0</v>
      </c>
      <c r="BR16" s="21">
        <f t="shared" ca="1" si="4"/>
        <v>0</v>
      </c>
      <c r="BS16" s="21">
        <f t="shared" ca="1" si="4"/>
        <v>0</v>
      </c>
      <c r="BT16" s="21">
        <f t="shared" ca="1" si="4"/>
        <v>0</v>
      </c>
      <c r="BU16" s="21">
        <f t="shared" ca="1" si="4"/>
        <v>0</v>
      </c>
      <c r="BV16" s="21">
        <f t="shared" ca="1" si="4"/>
        <v>0</v>
      </c>
      <c r="BW16" s="21">
        <f t="shared" ca="1" si="4"/>
        <v>0</v>
      </c>
      <c r="BX16" s="21">
        <f t="shared" ca="1" si="4"/>
        <v>0</v>
      </c>
      <c r="BY16" s="21">
        <f t="shared" ca="1" si="4"/>
        <v>0</v>
      </c>
      <c r="BZ16" s="21">
        <f t="shared" ca="1" si="4"/>
        <v>0</v>
      </c>
      <c r="CA16" s="21">
        <f t="shared" ca="1" si="4"/>
        <v>0</v>
      </c>
      <c r="CB16" s="21">
        <f t="shared" ca="1" si="4"/>
        <v>0</v>
      </c>
      <c r="CC16" s="21">
        <f t="shared" ca="1" si="4"/>
        <v>0</v>
      </c>
      <c r="CD16" s="21">
        <f t="shared" ca="1" si="4"/>
        <v>0</v>
      </c>
      <c r="CE16" s="21">
        <f t="shared" ca="1" si="4"/>
        <v>0</v>
      </c>
      <c r="CF16" s="21">
        <f t="shared" ca="1" si="4"/>
        <v>0</v>
      </c>
      <c r="CG16" s="21">
        <f t="shared" ca="1" si="4"/>
        <v>0</v>
      </c>
      <c r="CH16" s="21">
        <f t="shared" ca="1" si="5"/>
        <v>0</v>
      </c>
      <c r="CI16" s="21">
        <f t="shared" ca="1" si="5"/>
        <v>0</v>
      </c>
      <c r="CJ16" s="22">
        <f t="shared" ca="1" si="11"/>
        <v>0</v>
      </c>
      <c r="CK16" s="21">
        <f t="shared" ca="1" si="6"/>
        <v>0</v>
      </c>
      <c r="CL16" s="21">
        <f t="shared" ca="1" si="6"/>
        <v>0</v>
      </c>
      <c r="CM16" s="22">
        <f t="shared" ca="1" si="12"/>
        <v>0</v>
      </c>
      <c r="CN16" s="21">
        <f t="shared" ca="1" si="7"/>
        <v>0</v>
      </c>
      <c r="CO16" s="21">
        <f t="shared" ca="1" si="7"/>
        <v>0</v>
      </c>
      <c r="CP16" s="22">
        <f t="shared" ca="1" si="13"/>
        <v>0</v>
      </c>
      <c r="CQ16" s="21">
        <f t="shared" ca="1" si="8"/>
        <v>0</v>
      </c>
      <c r="CR16" s="21">
        <f t="shared" ca="1" si="8"/>
        <v>0</v>
      </c>
      <c r="CS16" s="21">
        <f t="shared" ca="1" si="8"/>
        <v>0</v>
      </c>
      <c r="CT16" s="21">
        <f t="shared" ca="1" si="8"/>
        <v>0</v>
      </c>
      <c r="CU16" s="21">
        <f t="shared" ca="1" si="8"/>
        <v>0</v>
      </c>
      <c r="CV16" s="22">
        <f t="shared" ca="1" si="9"/>
        <v>71385659.429112986</v>
      </c>
    </row>
    <row r="17" spans="1:100" ht="12.75" customHeight="1" x14ac:dyDescent="0.3">
      <c r="A17" s="64" t="s">
        <v>166</v>
      </c>
      <c r="B17" s="20">
        <v>1012</v>
      </c>
      <c r="C17" s="65" t="s">
        <v>147</v>
      </c>
      <c r="D17" s="22">
        <f t="shared" ca="1" si="10"/>
        <v>5490868</v>
      </c>
      <c r="E17" s="21">
        <f t="shared" ca="1" si="0"/>
        <v>26576</v>
      </c>
      <c r="F17" s="21">
        <f t="shared" ca="1" si="0"/>
        <v>22225439</v>
      </c>
      <c r="G17" s="21">
        <f t="shared" ca="1" si="0"/>
        <v>-16761147</v>
      </c>
      <c r="H17" s="21">
        <f t="shared" ca="1" si="0"/>
        <v>16969096</v>
      </c>
      <c r="I17" s="21">
        <f t="shared" ca="1" si="0"/>
        <v>37361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0"/>
        <v>23890336</v>
      </c>
      <c r="P17" s="21">
        <f t="shared" ca="1" si="0"/>
        <v>0</v>
      </c>
      <c r="Q17" s="21">
        <f t="shared" ca="1" si="0"/>
        <v>1514168</v>
      </c>
      <c r="R17" s="21">
        <f t="shared" ca="1" si="0"/>
        <v>0</v>
      </c>
      <c r="S17" s="21">
        <f t="shared" ca="1" si="0"/>
        <v>0</v>
      </c>
      <c r="T17" s="21">
        <f t="shared" ca="1" si="0"/>
        <v>1356069.28</v>
      </c>
      <c r="U17" s="21">
        <f t="shared" ca="1" si="1"/>
        <v>0</v>
      </c>
      <c r="V17" s="21">
        <f t="shared" ca="1" si="1"/>
        <v>340922.28</v>
      </c>
      <c r="W17" s="21">
        <f t="shared" ca="1" si="1"/>
        <v>2166707.94</v>
      </c>
      <c r="X17" s="21">
        <f t="shared" ca="1" si="1"/>
        <v>0</v>
      </c>
      <c r="Y17" s="21">
        <f t="shared" ca="1" si="1"/>
        <v>1975815</v>
      </c>
      <c r="Z17" s="21">
        <f t="shared" ca="1" si="1"/>
        <v>113799</v>
      </c>
      <c r="AA17" s="21">
        <f t="shared" ca="1" si="1"/>
        <v>0</v>
      </c>
      <c r="AB17" s="21">
        <f t="shared" ca="1" si="1"/>
        <v>0</v>
      </c>
      <c r="AC17" s="21">
        <f t="shared" ca="1" si="1"/>
        <v>909927</v>
      </c>
      <c r="AD17" s="21">
        <f t="shared" ca="1" si="1"/>
        <v>55273265</v>
      </c>
      <c r="AE17" s="21">
        <f t="shared" ca="1" si="1"/>
        <v>0</v>
      </c>
      <c r="AF17" s="21">
        <f t="shared" ca="1" si="1"/>
        <v>117037</v>
      </c>
      <c r="AG17" s="21">
        <f t="shared" ca="1" si="1"/>
        <v>86276</v>
      </c>
      <c r="AH17" s="21">
        <f t="shared" ca="1" si="1"/>
        <v>0</v>
      </c>
      <c r="AI17" s="21">
        <f t="shared" ca="1" si="1"/>
        <v>0</v>
      </c>
      <c r="AJ17" s="21">
        <f t="shared" ca="1" si="1"/>
        <v>0</v>
      </c>
      <c r="AK17" s="21">
        <f t="shared" ca="1" si="2"/>
        <v>1059</v>
      </c>
      <c r="AL17" s="21">
        <f t="shared" ca="1" si="2"/>
        <v>0</v>
      </c>
      <c r="AM17" s="21">
        <f t="shared" ca="1" si="2"/>
        <v>1571796</v>
      </c>
      <c r="AN17" s="21">
        <f t="shared" ca="1" si="2"/>
        <v>64405</v>
      </c>
      <c r="AO17" s="21">
        <f t="shared" ca="1" si="2"/>
        <v>0</v>
      </c>
      <c r="AP17" s="21">
        <f t="shared" ca="1" si="2"/>
        <v>51377</v>
      </c>
      <c r="AQ17" s="21">
        <f t="shared" ca="1" si="2"/>
        <v>0</v>
      </c>
      <c r="AR17" s="21">
        <f t="shared" ca="1" si="2"/>
        <v>0</v>
      </c>
      <c r="AS17" s="21">
        <f t="shared" ca="1" si="2"/>
        <v>0</v>
      </c>
      <c r="AT17" s="21">
        <f t="shared" ca="1" si="2"/>
        <v>317354482</v>
      </c>
      <c r="AU17" s="21">
        <f t="shared" ca="1" si="2"/>
        <v>8697730</v>
      </c>
      <c r="AV17" s="21">
        <f t="shared" ca="1" si="2"/>
        <v>10078424</v>
      </c>
      <c r="AW17" s="21">
        <f t="shared" ca="1" si="2"/>
        <v>0</v>
      </c>
      <c r="AX17" s="21">
        <f t="shared" ca="1" si="2"/>
        <v>5896194</v>
      </c>
      <c r="AY17" s="21">
        <f t="shared" ca="1" si="2"/>
        <v>0</v>
      </c>
      <c r="AZ17" s="21">
        <f t="shared" ca="1" si="2"/>
        <v>0</v>
      </c>
      <c r="BA17" s="21">
        <f t="shared" ca="1" si="3"/>
        <v>0</v>
      </c>
      <c r="BB17" s="21">
        <f t="shared" ca="1" si="3"/>
        <v>0</v>
      </c>
      <c r="BC17" s="21">
        <f t="shared" ca="1" si="3"/>
        <v>0</v>
      </c>
      <c r="BD17" s="21">
        <f t="shared" ca="1" si="3"/>
        <v>2005389</v>
      </c>
      <c r="BE17" s="21">
        <f t="shared" ca="1" si="3"/>
        <v>0</v>
      </c>
      <c r="BF17" s="21">
        <f t="shared" ca="1" si="3"/>
        <v>0</v>
      </c>
      <c r="BG17" s="21">
        <f t="shared" ca="1" si="3"/>
        <v>0</v>
      </c>
      <c r="BH17" s="21">
        <f t="shared" ca="1" si="3"/>
        <v>0</v>
      </c>
      <c r="BI17" s="21">
        <f t="shared" ca="1" si="3"/>
        <v>0</v>
      </c>
      <c r="BJ17" s="21">
        <f t="shared" ca="1" si="3"/>
        <v>0</v>
      </c>
      <c r="BK17" s="21">
        <f t="shared" ca="1" si="3"/>
        <v>0</v>
      </c>
      <c r="BL17" s="21">
        <f t="shared" ca="1" si="3"/>
        <v>0</v>
      </c>
      <c r="BM17" s="21">
        <f t="shared" ca="1" si="3"/>
        <v>0</v>
      </c>
      <c r="BN17" s="21">
        <f t="shared" ca="1" si="3"/>
        <v>149830904</v>
      </c>
      <c r="BO17" s="21">
        <f t="shared" ca="1" si="3"/>
        <v>0</v>
      </c>
      <c r="BP17" s="21">
        <f t="shared" ca="1" si="3"/>
        <v>10940326.73</v>
      </c>
      <c r="BQ17" s="21">
        <f t="shared" ca="1" si="4"/>
        <v>0</v>
      </c>
      <c r="BR17" s="21">
        <f t="shared" ca="1" si="4"/>
        <v>49059029</v>
      </c>
      <c r="BS17" s="21">
        <f t="shared" ca="1" si="4"/>
        <v>8596039</v>
      </c>
      <c r="BT17" s="21">
        <f t="shared" ca="1" si="4"/>
        <v>0</v>
      </c>
      <c r="BU17" s="21">
        <f t="shared" ca="1" si="4"/>
        <v>0</v>
      </c>
      <c r="BV17" s="21">
        <f t="shared" ca="1" si="4"/>
        <v>463275</v>
      </c>
      <c r="BW17" s="21">
        <f t="shared" ca="1" si="4"/>
        <v>0</v>
      </c>
      <c r="BX17" s="21">
        <f t="shared" ca="1" si="4"/>
        <v>0</v>
      </c>
      <c r="BY17" s="21">
        <f t="shared" ca="1" si="4"/>
        <v>0</v>
      </c>
      <c r="BZ17" s="21">
        <f t="shared" ca="1" si="4"/>
        <v>0</v>
      </c>
      <c r="CA17" s="21">
        <f t="shared" ca="1" si="4"/>
        <v>0</v>
      </c>
      <c r="CB17" s="21">
        <f t="shared" ca="1" si="4"/>
        <v>0</v>
      </c>
      <c r="CC17" s="21">
        <f t="shared" ca="1" si="4"/>
        <v>0</v>
      </c>
      <c r="CD17" s="21">
        <f t="shared" ca="1" si="4"/>
        <v>0</v>
      </c>
      <c r="CE17" s="21">
        <f t="shared" ca="1" si="4"/>
        <v>0</v>
      </c>
      <c r="CF17" s="21">
        <f t="shared" ca="1" si="4"/>
        <v>0</v>
      </c>
      <c r="CG17" s="21">
        <f t="shared" ca="1" si="4"/>
        <v>0</v>
      </c>
      <c r="CH17" s="21">
        <f t="shared" ca="1" si="5"/>
        <v>0</v>
      </c>
      <c r="CI17" s="21">
        <f t="shared" ca="1" si="5"/>
        <v>0</v>
      </c>
      <c r="CJ17" s="22">
        <f t="shared" ca="1" si="11"/>
        <v>0</v>
      </c>
      <c r="CK17" s="21">
        <f t="shared" ca="1" si="6"/>
        <v>0</v>
      </c>
      <c r="CL17" s="21">
        <f t="shared" ca="1" si="6"/>
        <v>0</v>
      </c>
      <c r="CM17" s="22">
        <f t="shared" ca="1" si="12"/>
        <v>0</v>
      </c>
      <c r="CN17" s="21">
        <f t="shared" ca="1" si="7"/>
        <v>0</v>
      </c>
      <c r="CO17" s="21">
        <f t="shared" ca="1" si="7"/>
        <v>0</v>
      </c>
      <c r="CP17" s="22">
        <f t="shared" ca="1" si="13"/>
        <v>0</v>
      </c>
      <c r="CQ17" s="21">
        <f t="shared" ca="1" si="8"/>
        <v>0</v>
      </c>
      <c r="CR17" s="21">
        <f t="shared" ca="1" si="8"/>
        <v>0</v>
      </c>
      <c r="CS17" s="21">
        <f t="shared" ca="1" si="8"/>
        <v>10247</v>
      </c>
      <c r="CT17" s="21">
        <f t="shared" ca="1" si="8"/>
        <v>139567.62</v>
      </c>
      <c r="CU17" s="21">
        <f t="shared" ca="1" si="8"/>
        <v>0</v>
      </c>
      <c r="CV17" s="22">
        <f t="shared" ca="1" si="9"/>
        <v>675001891.85000002</v>
      </c>
    </row>
    <row r="18" spans="1:100" ht="12.75" customHeight="1" x14ac:dyDescent="0.3">
      <c r="A18" s="64" t="s">
        <v>168</v>
      </c>
      <c r="B18" s="20">
        <v>1013</v>
      </c>
      <c r="C18" s="65" t="s">
        <v>147</v>
      </c>
      <c r="D18" s="22">
        <f t="shared" ca="1" si="10"/>
        <v>16018.746000000003</v>
      </c>
      <c r="E18" s="21">
        <f t="shared" ca="1" si="0"/>
        <v>613.59856571265595</v>
      </c>
      <c r="F18" s="21">
        <f t="shared" ca="1" si="0"/>
        <v>10469.904219501361</v>
      </c>
      <c r="G18" s="21">
        <f t="shared" ca="1" si="0"/>
        <v>4935.2432147859845</v>
      </c>
      <c r="H18" s="21">
        <f t="shared" ca="1" si="0"/>
        <v>0</v>
      </c>
      <c r="I18" s="21">
        <f t="shared" ca="1" si="0"/>
        <v>55271.73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0"/>
        <v>114285.71</v>
      </c>
      <c r="P18" s="21">
        <f t="shared" ca="1" si="0"/>
        <v>0</v>
      </c>
      <c r="Q18" s="21">
        <f t="shared" ca="1" si="0"/>
        <v>0</v>
      </c>
      <c r="R18" s="21">
        <f t="shared" ca="1" si="0"/>
        <v>0</v>
      </c>
      <c r="S18" s="21">
        <f t="shared" ca="1" si="0"/>
        <v>0</v>
      </c>
      <c r="T18" s="21">
        <f t="shared" ca="1" si="0"/>
        <v>0</v>
      </c>
      <c r="U18" s="21">
        <f t="shared" ca="1" si="1"/>
        <v>0</v>
      </c>
      <c r="V18" s="21">
        <f t="shared" ca="1" si="1"/>
        <v>0</v>
      </c>
      <c r="W18" s="21">
        <f t="shared" ca="1" si="1"/>
        <v>2068.9</v>
      </c>
      <c r="X18" s="21">
        <f t="shared" ca="1" si="1"/>
        <v>0</v>
      </c>
      <c r="Y18" s="21">
        <f t="shared" ca="1" si="1"/>
        <v>22631.08</v>
      </c>
      <c r="Z18" s="21">
        <f t="shared" ca="1" si="1"/>
        <v>45539.354700000004</v>
      </c>
      <c r="AA18" s="21">
        <f t="shared" ca="1" si="1"/>
        <v>0</v>
      </c>
      <c r="AB18" s="21">
        <f t="shared" ca="1" si="1"/>
        <v>0</v>
      </c>
      <c r="AC18" s="21">
        <f t="shared" ca="1" si="1"/>
        <v>840.70299999999997</v>
      </c>
      <c r="AD18" s="21">
        <f t="shared" ca="1" si="1"/>
        <v>1954.6722</v>
      </c>
      <c r="AE18" s="21">
        <f t="shared" ca="1" si="1"/>
        <v>0</v>
      </c>
      <c r="AF18" s="21">
        <f t="shared" ca="1" si="1"/>
        <v>0</v>
      </c>
      <c r="AG18" s="21">
        <f t="shared" ca="1" si="1"/>
        <v>0</v>
      </c>
      <c r="AH18" s="21">
        <f t="shared" ca="1" si="1"/>
        <v>0</v>
      </c>
      <c r="AI18" s="21">
        <f t="shared" ca="1" si="1"/>
        <v>0</v>
      </c>
      <c r="AJ18" s="21">
        <f t="shared" ca="1" si="1"/>
        <v>1662095.09</v>
      </c>
      <c r="AK18" s="21">
        <f t="shared" ca="1" si="2"/>
        <v>0</v>
      </c>
      <c r="AL18" s="21">
        <f t="shared" ca="1" si="2"/>
        <v>0</v>
      </c>
      <c r="AM18" s="21">
        <f t="shared" ca="1" si="2"/>
        <v>28571.43</v>
      </c>
      <c r="AN18" s="21">
        <f t="shared" ca="1" si="2"/>
        <v>0</v>
      </c>
      <c r="AO18" s="21">
        <f t="shared" ca="1" si="2"/>
        <v>0</v>
      </c>
      <c r="AP18" s="21">
        <f t="shared" ca="1" si="2"/>
        <v>0</v>
      </c>
      <c r="AQ18" s="21">
        <f t="shared" ca="1" si="2"/>
        <v>0</v>
      </c>
      <c r="AR18" s="21">
        <f t="shared" ca="1" si="2"/>
        <v>0</v>
      </c>
      <c r="AS18" s="21">
        <f t="shared" ca="1" si="2"/>
        <v>0</v>
      </c>
      <c r="AT18" s="21">
        <f t="shared" ca="1" si="2"/>
        <v>165556.23449999999</v>
      </c>
      <c r="AU18" s="21">
        <f t="shared" ca="1" si="2"/>
        <v>200.0804</v>
      </c>
      <c r="AV18" s="21">
        <f t="shared" ca="1" si="2"/>
        <v>0</v>
      </c>
      <c r="AW18" s="21">
        <f t="shared" ca="1" si="2"/>
        <v>0</v>
      </c>
      <c r="AX18" s="21">
        <f t="shared" ca="1" si="2"/>
        <v>211.99039999999999</v>
      </c>
      <c r="AY18" s="21">
        <f t="shared" ca="1" si="2"/>
        <v>0</v>
      </c>
      <c r="AZ18" s="21">
        <f t="shared" ca="1" si="2"/>
        <v>0</v>
      </c>
      <c r="BA18" s="21">
        <f t="shared" ca="1" si="3"/>
        <v>0</v>
      </c>
      <c r="BB18" s="21">
        <f t="shared" ca="1" si="3"/>
        <v>0</v>
      </c>
      <c r="BC18" s="21">
        <f t="shared" ca="1" si="3"/>
        <v>0</v>
      </c>
      <c r="BD18" s="21">
        <f t="shared" ca="1" si="3"/>
        <v>2442.0337</v>
      </c>
      <c r="BE18" s="21">
        <f t="shared" ca="1" si="3"/>
        <v>0</v>
      </c>
      <c r="BF18" s="21">
        <f t="shared" ca="1" si="3"/>
        <v>0</v>
      </c>
      <c r="BG18" s="21">
        <f t="shared" ca="1" si="3"/>
        <v>0</v>
      </c>
      <c r="BH18" s="21">
        <f t="shared" ca="1" si="3"/>
        <v>0</v>
      </c>
      <c r="BI18" s="21">
        <f t="shared" ca="1" si="3"/>
        <v>0</v>
      </c>
      <c r="BJ18" s="21">
        <f t="shared" ca="1" si="3"/>
        <v>0</v>
      </c>
      <c r="BK18" s="21">
        <f t="shared" ca="1" si="3"/>
        <v>0</v>
      </c>
      <c r="BL18" s="21">
        <f t="shared" ca="1" si="3"/>
        <v>0</v>
      </c>
      <c r="BM18" s="21">
        <f t="shared" ca="1" si="3"/>
        <v>0</v>
      </c>
      <c r="BN18" s="21">
        <f t="shared" ca="1" si="3"/>
        <v>1577.55</v>
      </c>
      <c r="BO18" s="21">
        <f t="shared" ca="1" si="3"/>
        <v>0</v>
      </c>
      <c r="BP18" s="21">
        <f t="shared" ca="1" si="3"/>
        <v>1935.39</v>
      </c>
      <c r="BQ18" s="21">
        <f t="shared" ca="1" si="4"/>
        <v>0</v>
      </c>
      <c r="BR18" s="21">
        <f t="shared" ca="1" si="4"/>
        <v>0</v>
      </c>
      <c r="BS18" s="21">
        <f t="shared" ca="1" si="4"/>
        <v>11994.31</v>
      </c>
      <c r="BT18" s="21">
        <f t="shared" ca="1" si="4"/>
        <v>0</v>
      </c>
      <c r="BU18" s="21">
        <f t="shared" ca="1" si="4"/>
        <v>0</v>
      </c>
      <c r="BV18" s="21">
        <f t="shared" ca="1" si="4"/>
        <v>0</v>
      </c>
      <c r="BW18" s="21">
        <f t="shared" ca="1" si="4"/>
        <v>0</v>
      </c>
      <c r="BX18" s="21">
        <f t="shared" ca="1" si="4"/>
        <v>0</v>
      </c>
      <c r="BY18" s="21">
        <f t="shared" ca="1" si="4"/>
        <v>0</v>
      </c>
      <c r="BZ18" s="21">
        <f t="shared" ca="1" si="4"/>
        <v>0</v>
      </c>
      <c r="CA18" s="21">
        <f t="shared" ca="1" si="4"/>
        <v>0</v>
      </c>
      <c r="CB18" s="21">
        <f t="shared" ca="1" si="4"/>
        <v>0</v>
      </c>
      <c r="CC18" s="21">
        <f t="shared" ca="1" si="4"/>
        <v>0</v>
      </c>
      <c r="CD18" s="21">
        <f t="shared" ca="1" si="4"/>
        <v>0</v>
      </c>
      <c r="CE18" s="21">
        <f t="shared" ca="1" si="4"/>
        <v>0</v>
      </c>
      <c r="CF18" s="21">
        <f t="shared" ca="1" si="4"/>
        <v>0</v>
      </c>
      <c r="CG18" s="21">
        <f t="shared" ca="1" si="4"/>
        <v>0</v>
      </c>
      <c r="CH18" s="21">
        <f t="shared" ca="1" si="5"/>
        <v>0</v>
      </c>
      <c r="CI18" s="21">
        <f t="shared" ca="1" si="5"/>
        <v>0</v>
      </c>
      <c r="CJ18" s="22">
        <f t="shared" ca="1" si="11"/>
        <v>0</v>
      </c>
      <c r="CK18" s="21">
        <f t="shared" ca="1" si="6"/>
        <v>0</v>
      </c>
      <c r="CL18" s="21">
        <f t="shared" ca="1" si="6"/>
        <v>0</v>
      </c>
      <c r="CM18" s="22">
        <f t="shared" ca="1" si="12"/>
        <v>0</v>
      </c>
      <c r="CN18" s="21">
        <f t="shared" ca="1" si="7"/>
        <v>0</v>
      </c>
      <c r="CO18" s="21">
        <f t="shared" ca="1" si="7"/>
        <v>0</v>
      </c>
      <c r="CP18" s="22">
        <f t="shared" ca="1" si="13"/>
        <v>0</v>
      </c>
      <c r="CQ18" s="21">
        <f t="shared" ca="1" si="8"/>
        <v>0</v>
      </c>
      <c r="CR18" s="21">
        <f t="shared" ca="1" si="8"/>
        <v>0</v>
      </c>
      <c r="CS18" s="21">
        <f t="shared" ca="1" si="8"/>
        <v>21093.189999999995</v>
      </c>
      <c r="CT18" s="21">
        <f t="shared" ca="1" si="8"/>
        <v>0</v>
      </c>
      <c r="CU18" s="21">
        <f t="shared" ca="1" si="8"/>
        <v>0</v>
      </c>
      <c r="CV18" s="22">
        <f t="shared" ca="1" si="9"/>
        <v>2154288.1948999995</v>
      </c>
    </row>
    <row r="19" spans="1:100" ht="12.75" customHeight="1" x14ac:dyDescent="0.3">
      <c r="A19" s="64" t="s">
        <v>170</v>
      </c>
      <c r="B19" s="20">
        <v>1016</v>
      </c>
      <c r="C19" s="65" t="s">
        <v>147</v>
      </c>
      <c r="D19" s="22">
        <f t="shared" ca="1" si="1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6215276.709999999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1">
        <f t="shared" ca="1" si="0"/>
        <v>0</v>
      </c>
      <c r="S19" s="21">
        <f t="shared" ca="1" si="0"/>
        <v>0</v>
      </c>
      <c r="T19" s="21">
        <f t="shared" ca="1" si="0"/>
        <v>0</v>
      </c>
      <c r="U19" s="21">
        <f t="shared" ca="1" si="1"/>
        <v>0</v>
      </c>
      <c r="V19" s="21">
        <f t="shared" ca="1" si="1"/>
        <v>0</v>
      </c>
      <c r="W19" s="21">
        <f t="shared" ca="1" si="1"/>
        <v>0</v>
      </c>
      <c r="X19" s="21">
        <f t="shared" ca="1" si="1"/>
        <v>0</v>
      </c>
      <c r="Y19" s="21">
        <f t="shared" ca="1" si="1"/>
        <v>0</v>
      </c>
      <c r="Z19" s="21">
        <f t="shared" ca="1" si="1"/>
        <v>0</v>
      </c>
      <c r="AA19" s="21">
        <f t="shared" ca="1" si="1"/>
        <v>0</v>
      </c>
      <c r="AB19" s="21">
        <f t="shared" ca="1" si="1"/>
        <v>0</v>
      </c>
      <c r="AC19" s="21">
        <f t="shared" ca="1" si="1"/>
        <v>0</v>
      </c>
      <c r="AD19" s="21">
        <f t="shared" ca="1" si="1"/>
        <v>0</v>
      </c>
      <c r="AE19" s="21">
        <f t="shared" ca="1" si="1"/>
        <v>0</v>
      </c>
      <c r="AF19" s="21">
        <f t="shared" ca="1" si="1"/>
        <v>0</v>
      </c>
      <c r="AG19" s="21">
        <f t="shared" ca="1" si="1"/>
        <v>0</v>
      </c>
      <c r="AH19" s="21">
        <f t="shared" ca="1" si="1"/>
        <v>0</v>
      </c>
      <c r="AI19" s="21">
        <f t="shared" ca="1" si="1"/>
        <v>0</v>
      </c>
      <c r="AJ19" s="21">
        <f t="shared" ca="1" si="1"/>
        <v>0</v>
      </c>
      <c r="AK19" s="21">
        <f t="shared" ca="1" si="2"/>
        <v>0</v>
      </c>
      <c r="AL19" s="21">
        <f t="shared" ca="1" si="2"/>
        <v>0</v>
      </c>
      <c r="AM19" s="21">
        <f t="shared" ca="1" si="2"/>
        <v>0</v>
      </c>
      <c r="AN19" s="21">
        <f t="shared" ca="1" si="2"/>
        <v>0</v>
      </c>
      <c r="AO19" s="21">
        <f t="shared" ca="1" si="2"/>
        <v>0</v>
      </c>
      <c r="AP19" s="21">
        <f t="shared" ca="1" si="2"/>
        <v>0</v>
      </c>
      <c r="AQ19" s="21">
        <f t="shared" ca="1" si="2"/>
        <v>0</v>
      </c>
      <c r="AR19" s="21">
        <f t="shared" ca="1" si="2"/>
        <v>0</v>
      </c>
      <c r="AS19" s="21">
        <f t="shared" ca="1" si="2"/>
        <v>0</v>
      </c>
      <c r="AT19" s="21">
        <f t="shared" ca="1" si="2"/>
        <v>0</v>
      </c>
      <c r="AU19" s="21">
        <f t="shared" ca="1" si="2"/>
        <v>0</v>
      </c>
      <c r="AV19" s="21">
        <f t="shared" ca="1" si="2"/>
        <v>0</v>
      </c>
      <c r="AW19" s="21">
        <f t="shared" ca="1" si="2"/>
        <v>0</v>
      </c>
      <c r="AX19" s="21">
        <f t="shared" ca="1" si="2"/>
        <v>0</v>
      </c>
      <c r="AY19" s="21">
        <f t="shared" ca="1" si="2"/>
        <v>0</v>
      </c>
      <c r="AZ19" s="21">
        <f t="shared" ca="1" si="2"/>
        <v>0</v>
      </c>
      <c r="BA19" s="21">
        <f t="shared" ca="1" si="3"/>
        <v>0</v>
      </c>
      <c r="BB19" s="21">
        <f t="shared" ca="1" si="3"/>
        <v>0</v>
      </c>
      <c r="BC19" s="21">
        <f t="shared" ca="1" si="3"/>
        <v>0</v>
      </c>
      <c r="BD19" s="21">
        <f t="shared" ca="1" si="3"/>
        <v>0</v>
      </c>
      <c r="BE19" s="21">
        <f t="shared" ca="1" si="3"/>
        <v>0</v>
      </c>
      <c r="BF19" s="21">
        <f t="shared" ca="1" si="3"/>
        <v>0</v>
      </c>
      <c r="BG19" s="21">
        <f t="shared" ca="1" si="3"/>
        <v>0</v>
      </c>
      <c r="BH19" s="21">
        <f t="shared" ca="1" si="3"/>
        <v>0</v>
      </c>
      <c r="BI19" s="21">
        <f t="shared" ca="1" si="3"/>
        <v>74188948.496196017</v>
      </c>
      <c r="BJ19" s="21">
        <f t="shared" ca="1" si="3"/>
        <v>22328361.310371995</v>
      </c>
      <c r="BK19" s="21">
        <f t="shared" ca="1" si="3"/>
        <v>0</v>
      </c>
      <c r="BL19" s="21">
        <f t="shared" ca="1" si="3"/>
        <v>0</v>
      </c>
      <c r="BM19" s="21">
        <f t="shared" ca="1" si="3"/>
        <v>0</v>
      </c>
      <c r="BN19" s="21">
        <f t="shared" ca="1" si="3"/>
        <v>0</v>
      </c>
      <c r="BO19" s="21">
        <f t="shared" ca="1" si="3"/>
        <v>0</v>
      </c>
      <c r="BP19" s="21">
        <f t="shared" ca="1" si="3"/>
        <v>0</v>
      </c>
      <c r="BQ19" s="21">
        <f t="shared" ca="1" si="4"/>
        <v>0</v>
      </c>
      <c r="BR19" s="21">
        <f t="shared" ca="1" si="4"/>
        <v>0</v>
      </c>
      <c r="BS19" s="21">
        <f t="shared" ca="1" si="4"/>
        <v>0</v>
      </c>
      <c r="BT19" s="21">
        <f t="shared" ca="1" si="4"/>
        <v>0</v>
      </c>
      <c r="BU19" s="21">
        <f t="shared" ca="1" si="4"/>
        <v>0</v>
      </c>
      <c r="BV19" s="21">
        <f t="shared" ca="1" si="4"/>
        <v>0</v>
      </c>
      <c r="BW19" s="21">
        <f t="shared" ca="1" si="4"/>
        <v>0</v>
      </c>
      <c r="BX19" s="21">
        <f t="shared" ca="1" si="4"/>
        <v>0</v>
      </c>
      <c r="BY19" s="21">
        <f t="shared" ca="1" si="4"/>
        <v>0</v>
      </c>
      <c r="BZ19" s="21">
        <f t="shared" ca="1" si="4"/>
        <v>0</v>
      </c>
      <c r="CA19" s="21">
        <f t="shared" ca="1" si="4"/>
        <v>0</v>
      </c>
      <c r="CB19" s="21">
        <f t="shared" ca="1" si="4"/>
        <v>0</v>
      </c>
      <c r="CC19" s="21">
        <f t="shared" ca="1" si="4"/>
        <v>0</v>
      </c>
      <c r="CD19" s="21">
        <f t="shared" ca="1" si="4"/>
        <v>0</v>
      </c>
      <c r="CE19" s="21">
        <f t="shared" ca="1" si="4"/>
        <v>0</v>
      </c>
      <c r="CF19" s="21">
        <f t="shared" ca="1" si="4"/>
        <v>0</v>
      </c>
      <c r="CG19" s="21">
        <f t="shared" ca="1" si="4"/>
        <v>0</v>
      </c>
      <c r="CH19" s="21">
        <f t="shared" ca="1" si="5"/>
        <v>0</v>
      </c>
      <c r="CI19" s="21">
        <f t="shared" ca="1" si="5"/>
        <v>0</v>
      </c>
      <c r="CJ19" s="22">
        <f t="shared" ca="1" si="11"/>
        <v>0</v>
      </c>
      <c r="CK19" s="21">
        <f t="shared" ca="1" si="6"/>
        <v>0</v>
      </c>
      <c r="CL19" s="21">
        <f t="shared" ca="1" si="6"/>
        <v>0</v>
      </c>
      <c r="CM19" s="22">
        <f t="shared" ca="1" si="12"/>
        <v>0</v>
      </c>
      <c r="CN19" s="21">
        <f t="shared" ca="1" si="7"/>
        <v>0</v>
      </c>
      <c r="CO19" s="21">
        <f t="shared" ca="1" si="7"/>
        <v>0</v>
      </c>
      <c r="CP19" s="22">
        <f t="shared" ca="1" si="13"/>
        <v>0</v>
      </c>
      <c r="CQ19" s="21">
        <f t="shared" ca="1" si="8"/>
        <v>0</v>
      </c>
      <c r="CR19" s="21">
        <f t="shared" ca="1" si="8"/>
        <v>0</v>
      </c>
      <c r="CS19" s="21">
        <f t="shared" ca="1" si="8"/>
        <v>0</v>
      </c>
      <c r="CT19" s="21">
        <f t="shared" ca="1" si="8"/>
        <v>0</v>
      </c>
      <c r="CU19" s="21">
        <f t="shared" ca="1" si="8"/>
        <v>0</v>
      </c>
      <c r="CV19" s="22">
        <f t="shared" ca="1" si="9"/>
        <v>102732586.51656801</v>
      </c>
    </row>
    <row r="20" spans="1:100" ht="12.75" customHeight="1" x14ac:dyDescent="0.3">
      <c r="A20" s="64" t="s">
        <v>172</v>
      </c>
      <c r="B20" s="20">
        <v>1017</v>
      </c>
      <c r="C20" s="65" t="s">
        <v>147</v>
      </c>
      <c r="D20" s="22">
        <f t="shared" ca="1" si="10"/>
        <v>6048104.0499999998</v>
      </c>
      <c r="E20" s="21">
        <f t="shared" ca="1" si="0"/>
        <v>5008243.22</v>
      </c>
      <c r="F20" s="21">
        <f t="shared" ca="1" si="0"/>
        <v>974896.44000000006</v>
      </c>
      <c r="G20" s="21">
        <f t="shared" ca="1" si="0"/>
        <v>64964.39</v>
      </c>
      <c r="H20" s="21">
        <f t="shared" ca="1" si="0"/>
        <v>0</v>
      </c>
      <c r="I20" s="21">
        <f t="shared" ca="1" si="0"/>
        <v>1928846.5799999998</v>
      </c>
      <c r="J20" s="21">
        <f t="shared" ca="1" si="0"/>
        <v>0</v>
      </c>
      <c r="K20" s="21">
        <f t="shared" ca="1" si="0"/>
        <v>0</v>
      </c>
      <c r="L20" s="21">
        <f t="shared" ca="1" si="0"/>
        <v>3000</v>
      </c>
      <c r="M20" s="21">
        <f t="shared" ca="1" si="0"/>
        <v>0</v>
      </c>
      <c r="N20" s="21">
        <f t="shared" ca="1" si="0"/>
        <v>0</v>
      </c>
      <c r="O20" s="21">
        <f t="shared" ca="1" si="0"/>
        <v>550</v>
      </c>
      <c r="P20" s="21">
        <f t="shared" ca="1" si="0"/>
        <v>0</v>
      </c>
      <c r="Q20" s="21">
        <f t="shared" ca="1" si="0"/>
        <v>1689463.5899999999</v>
      </c>
      <c r="R20" s="21">
        <f t="shared" ca="1" si="0"/>
        <v>0</v>
      </c>
      <c r="S20" s="21">
        <f t="shared" ca="1" si="0"/>
        <v>0</v>
      </c>
      <c r="T20" s="21">
        <f t="shared" ca="1" si="0"/>
        <v>98418393.540000007</v>
      </c>
      <c r="U20" s="21">
        <f t="shared" ca="1" si="1"/>
        <v>7808773.1000000006</v>
      </c>
      <c r="V20" s="21">
        <f t="shared" ca="1" si="1"/>
        <v>1897775.35</v>
      </c>
      <c r="W20" s="21">
        <f t="shared" ca="1" si="1"/>
        <v>6929971.8500000006</v>
      </c>
      <c r="X20" s="21">
        <f t="shared" ca="1" si="1"/>
        <v>0</v>
      </c>
      <c r="Y20" s="21">
        <f t="shared" ca="1" si="1"/>
        <v>496464.76</v>
      </c>
      <c r="Z20" s="21">
        <f t="shared" ca="1" si="1"/>
        <v>1833124.28</v>
      </c>
      <c r="AA20" s="21">
        <f t="shared" ca="1" si="1"/>
        <v>0</v>
      </c>
      <c r="AB20" s="21">
        <f t="shared" ca="1" si="1"/>
        <v>0</v>
      </c>
      <c r="AC20" s="21">
        <f t="shared" ca="1" si="1"/>
        <v>84575.699999999983</v>
      </c>
      <c r="AD20" s="21">
        <f t="shared" ca="1" si="1"/>
        <v>127841.26000000001</v>
      </c>
      <c r="AE20" s="21">
        <f t="shared" ca="1" si="1"/>
        <v>0</v>
      </c>
      <c r="AF20" s="21">
        <f t="shared" ca="1" si="1"/>
        <v>0</v>
      </c>
      <c r="AG20" s="21">
        <f t="shared" ca="1" si="1"/>
        <v>0</v>
      </c>
      <c r="AH20" s="21">
        <f t="shared" ca="1" si="1"/>
        <v>0</v>
      </c>
      <c r="AI20" s="21">
        <f t="shared" ca="1" si="1"/>
        <v>0</v>
      </c>
      <c r="AJ20" s="21">
        <f t="shared" ca="1" si="1"/>
        <v>1985181.59</v>
      </c>
      <c r="AK20" s="21">
        <f t="shared" ca="1" si="2"/>
        <v>0</v>
      </c>
      <c r="AL20" s="21">
        <f t="shared" ca="1" si="2"/>
        <v>0</v>
      </c>
      <c r="AM20" s="21">
        <f t="shared" ca="1" si="2"/>
        <v>1667.5</v>
      </c>
      <c r="AN20" s="21">
        <f t="shared" ca="1" si="2"/>
        <v>0</v>
      </c>
      <c r="AO20" s="21">
        <f t="shared" ca="1" si="2"/>
        <v>0</v>
      </c>
      <c r="AP20" s="21">
        <f t="shared" ca="1" si="2"/>
        <v>92098.44</v>
      </c>
      <c r="AQ20" s="21">
        <f t="shared" ca="1" si="2"/>
        <v>0</v>
      </c>
      <c r="AR20" s="21">
        <f t="shared" ca="1" si="2"/>
        <v>0</v>
      </c>
      <c r="AS20" s="21">
        <f t="shared" ca="1" si="2"/>
        <v>0</v>
      </c>
      <c r="AT20" s="21">
        <f t="shared" ca="1" si="2"/>
        <v>0</v>
      </c>
      <c r="AU20" s="21">
        <f t="shared" ca="1" si="2"/>
        <v>0</v>
      </c>
      <c r="AV20" s="21">
        <f t="shared" ca="1" si="2"/>
        <v>0</v>
      </c>
      <c r="AW20" s="21">
        <f t="shared" ca="1" si="2"/>
        <v>0</v>
      </c>
      <c r="AX20" s="21">
        <f t="shared" ca="1" si="2"/>
        <v>0</v>
      </c>
      <c r="AY20" s="21">
        <f t="shared" ca="1" si="2"/>
        <v>0</v>
      </c>
      <c r="AZ20" s="21">
        <f t="shared" ca="1" si="2"/>
        <v>0</v>
      </c>
      <c r="BA20" s="21">
        <f t="shared" ca="1" si="3"/>
        <v>0</v>
      </c>
      <c r="BB20" s="21">
        <f t="shared" ca="1" si="3"/>
        <v>0</v>
      </c>
      <c r="BC20" s="21">
        <f t="shared" ca="1" si="3"/>
        <v>0</v>
      </c>
      <c r="BD20" s="21">
        <f t="shared" ca="1" si="3"/>
        <v>306658.70999999996</v>
      </c>
      <c r="BE20" s="21">
        <f t="shared" ca="1" si="3"/>
        <v>0</v>
      </c>
      <c r="BF20" s="21">
        <f t="shared" ca="1" si="3"/>
        <v>0</v>
      </c>
      <c r="BG20" s="21">
        <f t="shared" ca="1" si="3"/>
        <v>0</v>
      </c>
      <c r="BH20" s="21">
        <f t="shared" ca="1" si="3"/>
        <v>0</v>
      </c>
      <c r="BI20" s="21">
        <f t="shared" ca="1" si="3"/>
        <v>0</v>
      </c>
      <c r="BJ20" s="21">
        <f t="shared" ca="1" si="3"/>
        <v>0</v>
      </c>
      <c r="BK20" s="21">
        <f t="shared" ca="1" si="3"/>
        <v>0</v>
      </c>
      <c r="BL20" s="21">
        <f t="shared" ca="1" si="3"/>
        <v>0</v>
      </c>
      <c r="BM20" s="21">
        <f t="shared" ca="1" si="3"/>
        <v>0</v>
      </c>
      <c r="BN20" s="21">
        <f t="shared" ca="1" si="3"/>
        <v>67887.47</v>
      </c>
      <c r="BO20" s="21">
        <f t="shared" ca="1" si="3"/>
        <v>0</v>
      </c>
      <c r="BP20" s="21">
        <f t="shared" ca="1" si="3"/>
        <v>28100.170000000002</v>
      </c>
      <c r="BQ20" s="21">
        <f t="shared" ca="1" si="4"/>
        <v>0</v>
      </c>
      <c r="BR20" s="21">
        <f t="shared" ca="1" si="4"/>
        <v>1890258.64</v>
      </c>
      <c r="BS20" s="21">
        <f t="shared" ca="1" si="4"/>
        <v>311608.55000000005</v>
      </c>
      <c r="BT20" s="21">
        <f t="shared" ca="1" si="4"/>
        <v>0</v>
      </c>
      <c r="BU20" s="21">
        <f t="shared" ca="1" si="4"/>
        <v>0</v>
      </c>
      <c r="BV20" s="21">
        <f t="shared" ca="1" si="4"/>
        <v>0</v>
      </c>
      <c r="BW20" s="21">
        <f t="shared" ca="1" si="4"/>
        <v>0</v>
      </c>
      <c r="BX20" s="21">
        <f t="shared" ca="1" si="4"/>
        <v>0</v>
      </c>
      <c r="BY20" s="21">
        <f t="shared" ca="1" si="4"/>
        <v>0</v>
      </c>
      <c r="BZ20" s="21">
        <f t="shared" ca="1" si="4"/>
        <v>154418705.96000001</v>
      </c>
      <c r="CA20" s="21">
        <f t="shared" ca="1" si="4"/>
        <v>0</v>
      </c>
      <c r="CB20" s="21">
        <f t="shared" ca="1" si="4"/>
        <v>10629256.720000001</v>
      </c>
      <c r="CC20" s="21">
        <f t="shared" ca="1" si="4"/>
        <v>0</v>
      </c>
      <c r="CD20" s="21">
        <f t="shared" ca="1" si="4"/>
        <v>0</v>
      </c>
      <c r="CE20" s="21">
        <f t="shared" ca="1" si="4"/>
        <v>0</v>
      </c>
      <c r="CF20" s="21">
        <f t="shared" ca="1" si="4"/>
        <v>0</v>
      </c>
      <c r="CG20" s="21">
        <f t="shared" ca="1" si="4"/>
        <v>0</v>
      </c>
      <c r="CH20" s="21">
        <f t="shared" ca="1" si="5"/>
        <v>940039.43</v>
      </c>
      <c r="CI20" s="21">
        <f t="shared" ca="1" si="5"/>
        <v>0</v>
      </c>
      <c r="CJ20" s="22">
        <f t="shared" ca="1" si="11"/>
        <v>79298303.679999992</v>
      </c>
      <c r="CK20" s="21">
        <f t="shared" ca="1" si="6"/>
        <v>17840.900000000001</v>
      </c>
      <c r="CL20" s="21">
        <f t="shared" ca="1" si="6"/>
        <v>0</v>
      </c>
      <c r="CM20" s="22">
        <f t="shared" ca="1" si="12"/>
        <v>67584420.219999984</v>
      </c>
      <c r="CN20" s="21">
        <f t="shared" ca="1" si="7"/>
        <v>511584.16000000003</v>
      </c>
      <c r="CO20" s="21">
        <f t="shared" ca="1" si="7"/>
        <v>67072836.059999987</v>
      </c>
      <c r="CP20" s="22">
        <f t="shared" ca="1" si="13"/>
        <v>11696042.560000001</v>
      </c>
      <c r="CQ20" s="21">
        <f t="shared" ca="1" si="8"/>
        <v>1280024.99</v>
      </c>
      <c r="CR20" s="21">
        <f t="shared" ca="1" si="8"/>
        <v>10416017.57</v>
      </c>
      <c r="CS20" s="21">
        <f t="shared" ca="1" si="8"/>
        <v>313439.59999999998</v>
      </c>
      <c r="CT20" s="21">
        <f t="shared" ca="1" si="8"/>
        <v>0</v>
      </c>
      <c r="CU20" s="21">
        <f t="shared" ca="1" si="8"/>
        <v>0</v>
      </c>
      <c r="CV20" s="22">
        <f t="shared" ca="1" si="9"/>
        <v>377550090.5200001</v>
      </c>
    </row>
    <row r="21" spans="1:100" ht="12.75" customHeight="1" x14ac:dyDescent="0.3">
      <c r="A21" s="64" t="s">
        <v>174</v>
      </c>
      <c r="B21" s="20">
        <v>1018</v>
      </c>
      <c r="C21" s="65" t="s">
        <v>147</v>
      </c>
      <c r="D21" s="22">
        <f t="shared" ca="1" si="10"/>
        <v>19714036.370000001</v>
      </c>
      <c r="E21" s="21">
        <f t="shared" ca="1" si="0"/>
        <v>1741298.76</v>
      </c>
      <c r="F21" s="21">
        <f t="shared" ca="1" si="0"/>
        <v>7036254.4000000004</v>
      </c>
      <c r="G21" s="21">
        <f t="shared" ca="1" si="0"/>
        <v>10936483.210000001</v>
      </c>
      <c r="H21" s="21">
        <f t="shared" ca="1" si="0"/>
        <v>0</v>
      </c>
      <c r="I21" s="21">
        <f t="shared" ca="1" si="0"/>
        <v>48741.77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21345.63</v>
      </c>
      <c r="P21" s="21">
        <f t="shared" ca="1" si="0"/>
        <v>0</v>
      </c>
      <c r="Q21" s="21">
        <f t="shared" ca="1" si="0"/>
        <v>0</v>
      </c>
      <c r="R21" s="21">
        <f t="shared" ca="1" si="0"/>
        <v>0</v>
      </c>
      <c r="S21" s="21">
        <f t="shared" ca="1" si="0"/>
        <v>0</v>
      </c>
      <c r="T21" s="21">
        <f t="shared" ca="1" si="0"/>
        <v>549494.82000000007</v>
      </c>
      <c r="U21" s="21">
        <f t="shared" ca="1" si="1"/>
        <v>0</v>
      </c>
      <c r="V21" s="21">
        <f t="shared" ca="1" si="1"/>
        <v>1749546.2000000002</v>
      </c>
      <c r="W21" s="21">
        <f t="shared" ca="1" si="1"/>
        <v>57523296.75</v>
      </c>
      <c r="X21" s="21">
        <f t="shared" ca="1" si="1"/>
        <v>0</v>
      </c>
      <c r="Y21" s="21">
        <f t="shared" ca="1" si="1"/>
        <v>957163.05</v>
      </c>
      <c r="Z21" s="21">
        <f t="shared" ca="1" si="1"/>
        <v>657734.78</v>
      </c>
      <c r="AA21" s="21">
        <f t="shared" ca="1" si="1"/>
        <v>0</v>
      </c>
      <c r="AB21" s="21">
        <f t="shared" ca="1" si="1"/>
        <v>0</v>
      </c>
      <c r="AC21" s="21">
        <f t="shared" ca="1" si="1"/>
        <v>39045.31</v>
      </c>
      <c r="AD21" s="21">
        <f t="shared" ca="1" si="1"/>
        <v>225288.25</v>
      </c>
      <c r="AE21" s="21">
        <f t="shared" ca="1" si="1"/>
        <v>0</v>
      </c>
      <c r="AF21" s="21">
        <f t="shared" ca="1" si="1"/>
        <v>0</v>
      </c>
      <c r="AG21" s="21">
        <f t="shared" ca="1" si="1"/>
        <v>0</v>
      </c>
      <c r="AH21" s="21">
        <f t="shared" ca="1" si="1"/>
        <v>0</v>
      </c>
      <c r="AI21" s="21">
        <f t="shared" ca="1" si="1"/>
        <v>0</v>
      </c>
      <c r="AJ21" s="21">
        <f t="shared" ca="1" si="1"/>
        <v>0</v>
      </c>
      <c r="AK21" s="21">
        <f t="shared" ca="1" si="2"/>
        <v>3000</v>
      </c>
      <c r="AL21" s="21">
        <f t="shared" ca="1" si="2"/>
        <v>0</v>
      </c>
      <c r="AM21" s="21">
        <f t="shared" ca="1" si="2"/>
        <v>0</v>
      </c>
      <c r="AN21" s="21">
        <f t="shared" ca="1" si="2"/>
        <v>0</v>
      </c>
      <c r="AO21" s="21">
        <f t="shared" ca="1" si="2"/>
        <v>0</v>
      </c>
      <c r="AP21" s="21">
        <f t="shared" ca="1" si="2"/>
        <v>229747.5</v>
      </c>
      <c r="AQ21" s="21">
        <f t="shared" ca="1" si="2"/>
        <v>0</v>
      </c>
      <c r="AR21" s="21">
        <f t="shared" ca="1" si="2"/>
        <v>0</v>
      </c>
      <c r="AS21" s="21">
        <f t="shared" ca="1" si="2"/>
        <v>0</v>
      </c>
      <c r="AT21" s="21">
        <f t="shared" ca="1" si="2"/>
        <v>0</v>
      </c>
      <c r="AU21" s="21">
        <f t="shared" ca="1" si="2"/>
        <v>0</v>
      </c>
      <c r="AV21" s="21">
        <f t="shared" ca="1" si="2"/>
        <v>0</v>
      </c>
      <c r="AW21" s="21">
        <f t="shared" ca="1" si="2"/>
        <v>0</v>
      </c>
      <c r="AX21" s="21">
        <f t="shared" ca="1" si="2"/>
        <v>0</v>
      </c>
      <c r="AY21" s="21">
        <f t="shared" ca="1" si="2"/>
        <v>0</v>
      </c>
      <c r="AZ21" s="21">
        <f t="shared" ca="1" si="2"/>
        <v>0</v>
      </c>
      <c r="BA21" s="21">
        <f t="shared" ca="1" si="3"/>
        <v>0</v>
      </c>
      <c r="BB21" s="21">
        <f t="shared" ca="1" si="3"/>
        <v>0</v>
      </c>
      <c r="BC21" s="21">
        <f t="shared" ca="1" si="3"/>
        <v>0</v>
      </c>
      <c r="BD21" s="21">
        <f t="shared" ca="1" si="3"/>
        <v>2418700.5</v>
      </c>
      <c r="BE21" s="21">
        <f t="shared" ca="1" si="3"/>
        <v>0</v>
      </c>
      <c r="BF21" s="21">
        <f t="shared" ca="1" si="3"/>
        <v>0</v>
      </c>
      <c r="BG21" s="21">
        <f t="shared" ca="1" si="3"/>
        <v>0</v>
      </c>
      <c r="BH21" s="21">
        <f t="shared" ca="1" si="3"/>
        <v>0</v>
      </c>
      <c r="BI21" s="21">
        <f t="shared" ca="1" si="3"/>
        <v>0</v>
      </c>
      <c r="BJ21" s="21">
        <f t="shared" ca="1" si="3"/>
        <v>0</v>
      </c>
      <c r="BK21" s="21">
        <f t="shared" ca="1" si="3"/>
        <v>0</v>
      </c>
      <c r="BL21" s="21">
        <f t="shared" ca="1" si="3"/>
        <v>0</v>
      </c>
      <c r="BM21" s="21">
        <f t="shared" ca="1" si="3"/>
        <v>0</v>
      </c>
      <c r="BN21" s="21">
        <f t="shared" ca="1" si="3"/>
        <v>3759224.16</v>
      </c>
      <c r="BO21" s="21">
        <f t="shared" ca="1" si="3"/>
        <v>0</v>
      </c>
      <c r="BP21" s="21">
        <f t="shared" ca="1" si="3"/>
        <v>3048085.85</v>
      </c>
      <c r="BQ21" s="21">
        <f t="shared" ca="1" si="4"/>
        <v>0</v>
      </c>
      <c r="BR21" s="21">
        <f t="shared" ca="1" si="4"/>
        <v>2635999.0700000003</v>
      </c>
      <c r="BS21" s="21">
        <f t="shared" ca="1" si="4"/>
        <v>536557.81000000006</v>
      </c>
      <c r="BT21" s="21">
        <f t="shared" ca="1" si="4"/>
        <v>0</v>
      </c>
      <c r="BU21" s="21">
        <f t="shared" ca="1" si="4"/>
        <v>0</v>
      </c>
      <c r="BV21" s="21">
        <f t="shared" ca="1" si="4"/>
        <v>0</v>
      </c>
      <c r="BW21" s="21">
        <f t="shared" ca="1" si="4"/>
        <v>0</v>
      </c>
      <c r="BX21" s="21">
        <f t="shared" ca="1" si="4"/>
        <v>0</v>
      </c>
      <c r="BY21" s="21">
        <f t="shared" ca="1" si="4"/>
        <v>0</v>
      </c>
      <c r="BZ21" s="21">
        <f t="shared" ca="1" si="4"/>
        <v>0</v>
      </c>
      <c r="CA21" s="21">
        <f t="shared" ca="1" si="4"/>
        <v>0</v>
      </c>
      <c r="CB21" s="21">
        <f t="shared" ca="1" si="4"/>
        <v>0</v>
      </c>
      <c r="CC21" s="21">
        <f t="shared" ca="1" si="4"/>
        <v>0</v>
      </c>
      <c r="CD21" s="21">
        <f t="shared" ca="1" si="4"/>
        <v>0</v>
      </c>
      <c r="CE21" s="21">
        <f t="shared" ca="1" si="4"/>
        <v>0</v>
      </c>
      <c r="CF21" s="21">
        <f t="shared" ca="1" si="4"/>
        <v>0</v>
      </c>
      <c r="CG21" s="21">
        <f t="shared" ca="1" si="4"/>
        <v>0</v>
      </c>
      <c r="CH21" s="21">
        <f t="shared" ca="1" si="5"/>
        <v>0</v>
      </c>
      <c r="CI21" s="21">
        <f t="shared" ca="1" si="5"/>
        <v>0</v>
      </c>
      <c r="CJ21" s="22">
        <f t="shared" ca="1" si="11"/>
        <v>343000.16</v>
      </c>
      <c r="CK21" s="21">
        <f t="shared" ca="1" si="6"/>
        <v>0</v>
      </c>
      <c r="CL21" s="21">
        <f t="shared" ca="1" si="6"/>
        <v>0</v>
      </c>
      <c r="CM21" s="22">
        <f t="shared" ca="1" si="12"/>
        <v>343000.16</v>
      </c>
      <c r="CN21" s="21">
        <f t="shared" ca="1" si="7"/>
        <v>343000.16</v>
      </c>
      <c r="CO21" s="21">
        <f t="shared" ca="1" si="7"/>
        <v>0</v>
      </c>
      <c r="CP21" s="22">
        <f t="shared" ca="1" si="13"/>
        <v>0</v>
      </c>
      <c r="CQ21" s="21">
        <f t="shared" ca="1" si="8"/>
        <v>0</v>
      </c>
      <c r="CR21" s="21">
        <f t="shared" ca="1" si="8"/>
        <v>0</v>
      </c>
      <c r="CS21" s="21">
        <f t="shared" ca="1" si="8"/>
        <v>6715.29</v>
      </c>
      <c r="CT21" s="21">
        <f t="shared" ca="1" si="8"/>
        <v>0</v>
      </c>
      <c r="CU21" s="21">
        <f t="shared" ca="1" si="8"/>
        <v>0</v>
      </c>
      <c r="CV21" s="22">
        <f t="shared" ca="1" si="9"/>
        <v>94466723.269999996</v>
      </c>
    </row>
    <row r="22" spans="1:100" ht="12.75" customHeight="1" x14ac:dyDescent="0.3">
      <c r="A22" s="64" t="s">
        <v>176</v>
      </c>
      <c r="B22" s="20">
        <v>1020</v>
      </c>
      <c r="C22" s="65" t="s">
        <v>147</v>
      </c>
      <c r="D22" s="22">
        <f t="shared" ca="1" si="10"/>
        <v>1508782604.1700003</v>
      </c>
      <c r="E22" s="21">
        <f t="shared" ca="1" si="0"/>
        <v>1158708.79</v>
      </c>
      <c r="F22" s="21">
        <f t="shared" ca="1" si="0"/>
        <v>782150978.65000033</v>
      </c>
      <c r="G22" s="21">
        <f t="shared" ca="1" si="0"/>
        <v>725472916.73000002</v>
      </c>
      <c r="H22" s="21">
        <f t="shared" ca="1" si="0"/>
        <v>60603.57</v>
      </c>
      <c r="I22" s="21">
        <f t="shared" ca="1" si="0"/>
        <v>2395028.56</v>
      </c>
      <c r="J22" s="21">
        <f t="shared" ca="1" si="0"/>
        <v>0</v>
      </c>
      <c r="K22" s="21">
        <f t="shared" ca="1" si="0"/>
        <v>48562.5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1">
        <f t="shared" ca="1" si="0"/>
        <v>121688642.3</v>
      </c>
      <c r="P22" s="21">
        <f t="shared" ca="1" si="0"/>
        <v>0</v>
      </c>
      <c r="Q22" s="21">
        <f t="shared" ca="1" si="0"/>
        <v>290855229.07999998</v>
      </c>
      <c r="R22" s="21">
        <f t="shared" ca="1" si="0"/>
        <v>0</v>
      </c>
      <c r="S22" s="21">
        <f t="shared" ca="1" si="0"/>
        <v>0</v>
      </c>
      <c r="T22" s="21">
        <f t="shared" ref="T22" ca="1" si="14">IFERROR(INDIRECT("'"&amp;$B$2&amp;"'!"&amp;ADDRESS(MATCH($B22,INDIRECT("'"&amp;$B$2&amp;"'!$B$1:$B$1095"),0),MATCH(T$5,INDIRECT("'"&amp;$B$2&amp;"'!5:5"),0))),0)</f>
        <v>1267388785.4100015</v>
      </c>
      <c r="U22" s="21">
        <f t="shared" ca="1" si="1"/>
        <v>264200730.84000009</v>
      </c>
      <c r="V22" s="21">
        <f t="shared" ca="1" si="1"/>
        <v>5722332.4300000621</v>
      </c>
      <c r="W22" s="21">
        <f t="shared" ca="1" si="1"/>
        <v>528887410.23000151</v>
      </c>
      <c r="X22" s="21">
        <f t="shared" ca="1" si="1"/>
        <v>2644573.34</v>
      </c>
      <c r="Y22" s="21">
        <f t="shared" ca="1" si="1"/>
        <v>183075244.19</v>
      </c>
      <c r="Z22" s="21">
        <f t="shared" ca="1" si="1"/>
        <v>408450062.91000003</v>
      </c>
      <c r="AA22" s="21">
        <f t="shared" ca="1" si="1"/>
        <v>0</v>
      </c>
      <c r="AB22" s="21">
        <f t="shared" ca="1" si="1"/>
        <v>0</v>
      </c>
      <c r="AC22" s="21">
        <f t="shared" ca="1" si="1"/>
        <v>0</v>
      </c>
      <c r="AD22" s="21">
        <f t="shared" ca="1" si="1"/>
        <v>8534822.0600000005</v>
      </c>
      <c r="AE22" s="21">
        <f t="shared" ca="1" si="1"/>
        <v>0</v>
      </c>
      <c r="AF22" s="21">
        <f t="shared" ca="1" si="1"/>
        <v>15800756.220000001</v>
      </c>
      <c r="AG22" s="21">
        <f t="shared" ca="1" si="1"/>
        <v>437669511.91000003</v>
      </c>
      <c r="AH22" s="21">
        <f t="shared" ca="1" si="1"/>
        <v>211226903.87</v>
      </c>
      <c r="AI22" s="21">
        <f t="shared" ca="1" si="1"/>
        <v>18341674.699999999</v>
      </c>
      <c r="AJ22" s="21">
        <f t="shared" ref="AJ22:AY37" ca="1" si="15">IFERROR(INDIRECT("'"&amp;$B$2&amp;"'!"&amp;ADDRESS(MATCH($B22,INDIRECT("'"&amp;$B$2&amp;"'!$B$1:$B$1095"),0),MATCH(AJ$5,INDIRECT("'"&amp;$B$2&amp;"'!5:5"),0))),0)</f>
        <v>33694184.75999999</v>
      </c>
      <c r="AK22" s="21">
        <f t="shared" ca="1" si="15"/>
        <v>8738.2999999999993</v>
      </c>
      <c r="AL22" s="21">
        <f t="shared" ca="1" si="15"/>
        <v>0</v>
      </c>
      <c r="AM22" s="21">
        <f t="shared" ca="1" si="15"/>
        <v>18284412.75</v>
      </c>
      <c r="AN22" s="21">
        <f t="shared" ca="1" si="15"/>
        <v>21342857.149999999</v>
      </c>
      <c r="AO22" s="21">
        <f t="shared" ca="1" si="15"/>
        <v>0</v>
      </c>
      <c r="AP22" s="21">
        <f t="shared" ca="1" si="15"/>
        <v>5013540.84</v>
      </c>
      <c r="AQ22" s="21">
        <f t="shared" ca="1" si="15"/>
        <v>0</v>
      </c>
      <c r="AR22" s="21">
        <f t="shared" ca="1" si="15"/>
        <v>0</v>
      </c>
      <c r="AS22" s="21">
        <f t="shared" ca="1" si="15"/>
        <v>0</v>
      </c>
      <c r="AT22" s="21">
        <f t="shared" ca="1" si="15"/>
        <v>311828550.73000014</v>
      </c>
      <c r="AU22" s="21">
        <f t="shared" ca="1" si="15"/>
        <v>376315692.85000008</v>
      </c>
      <c r="AV22" s="21">
        <f t="shared" ca="1" si="15"/>
        <v>0</v>
      </c>
      <c r="AW22" s="21">
        <f t="shared" ca="1" si="15"/>
        <v>0</v>
      </c>
      <c r="AX22" s="21">
        <f t="shared" ca="1" si="15"/>
        <v>0</v>
      </c>
      <c r="AY22" s="21">
        <f t="shared" ca="1" si="15"/>
        <v>0</v>
      </c>
      <c r="AZ22" s="21">
        <f t="shared" ca="1" si="2"/>
        <v>0</v>
      </c>
      <c r="BA22" s="21">
        <f t="shared" ca="1" si="3"/>
        <v>0</v>
      </c>
      <c r="BB22" s="21">
        <f t="shared" ca="1" si="3"/>
        <v>0</v>
      </c>
      <c r="BC22" s="21">
        <f t="shared" ca="1" si="3"/>
        <v>0</v>
      </c>
      <c r="BD22" s="21">
        <f t="shared" ca="1" si="3"/>
        <v>31690373.850000001</v>
      </c>
      <c r="BE22" s="21">
        <f t="shared" ca="1" si="3"/>
        <v>0</v>
      </c>
      <c r="BF22" s="21">
        <f t="shared" ca="1" si="3"/>
        <v>0</v>
      </c>
      <c r="BG22" s="21">
        <f t="shared" ca="1" si="3"/>
        <v>0</v>
      </c>
      <c r="BH22" s="21">
        <f t="shared" ca="1" si="3"/>
        <v>7816.5</v>
      </c>
      <c r="BI22" s="21">
        <f t="shared" ca="1" si="3"/>
        <v>91558995.50999999</v>
      </c>
      <c r="BJ22" s="21">
        <f t="shared" ca="1" si="3"/>
        <v>0</v>
      </c>
      <c r="BK22" s="21">
        <f t="shared" ca="1" si="3"/>
        <v>0</v>
      </c>
      <c r="BL22" s="21">
        <f t="shared" ca="1" si="3"/>
        <v>3693.75</v>
      </c>
      <c r="BM22" s="21">
        <f t="shared" ca="1" si="3"/>
        <v>0</v>
      </c>
      <c r="BN22" s="21">
        <f t="shared" ca="1" si="3"/>
        <v>453787.77</v>
      </c>
      <c r="BO22" s="21">
        <f t="shared" ca="1" si="3"/>
        <v>0</v>
      </c>
      <c r="BP22" s="21">
        <f t="shared" ref="BP22:CF36" ca="1" si="16">IFERROR(INDIRECT("'"&amp;$B$2&amp;"'!"&amp;ADDRESS(MATCH($B22,INDIRECT("'"&amp;$B$2&amp;"'!$B$1:$B$1095"),0),MATCH(BP$5,INDIRECT("'"&amp;$B$2&amp;"'!5:5"),0))),0)</f>
        <v>39656773.259999871</v>
      </c>
      <c r="BQ22" s="21">
        <f t="shared" ca="1" si="16"/>
        <v>2361573.33</v>
      </c>
      <c r="BR22" s="21">
        <f t="shared" ca="1" si="16"/>
        <v>3607171942.4799991</v>
      </c>
      <c r="BS22" s="21">
        <f t="shared" ca="1" si="16"/>
        <v>40513427.100000001</v>
      </c>
      <c r="BT22" s="21">
        <f t="shared" ca="1" si="16"/>
        <v>0</v>
      </c>
      <c r="BU22" s="21">
        <f t="shared" ca="1" si="16"/>
        <v>0</v>
      </c>
      <c r="BV22" s="21">
        <f t="shared" ca="1" si="16"/>
        <v>0</v>
      </c>
      <c r="BW22" s="21">
        <f t="shared" ca="1" si="16"/>
        <v>0</v>
      </c>
      <c r="BX22" s="21">
        <f t="shared" ca="1" si="16"/>
        <v>13206565.219999995</v>
      </c>
      <c r="BY22" s="21">
        <f t="shared" ca="1" si="16"/>
        <v>0</v>
      </c>
      <c r="BZ22" s="21">
        <f t="shared" ca="1" si="16"/>
        <v>0</v>
      </c>
      <c r="CA22" s="21">
        <f t="shared" ca="1" si="16"/>
        <v>124156630.44999997</v>
      </c>
      <c r="CB22" s="21">
        <f t="shared" ca="1" si="16"/>
        <v>3583133422.0300012</v>
      </c>
      <c r="CC22" s="21">
        <f t="shared" ca="1" si="16"/>
        <v>20273298.950000003</v>
      </c>
      <c r="CD22" s="21">
        <f t="shared" ca="1" si="16"/>
        <v>1244161739.5400028</v>
      </c>
      <c r="CE22" s="21">
        <f t="shared" ca="1" si="16"/>
        <v>337478.25</v>
      </c>
      <c r="CF22" s="21">
        <f t="shared" ca="1" si="16"/>
        <v>0</v>
      </c>
      <c r="CG22" s="21">
        <f t="shared" ref="CG22:CI36" ca="1" si="17">IFERROR(INDIRECT("'"&amp;$B$2&amp;"'!"&amp;ADDRESS(MATCH($B22,INDIRECT("'"&amp;$B$2&amp;"'!$B$1:$B$1095"),0),MATCH(CG$5,INDIRECT("'"&amp;$B$2&amp;"'!5:5"),0))),0)</f>
        <v>32453136.660000011</v>
      </c>
      <c r="CH22" s="21">
        <f t="shared" ca="1" si="17"/>
        <v>222114977.91000015</v>
      </c>
      <c r="CI22" s="21">
        <f t="shared" ca="1" si="17"/>
        <v>0</v>
      </c>
      <c r="CJ22" s="22">
        <f t="shared" ca="1" si="11"/>
        <v>3482794935.9099994</v>
      </c>
      <c r="CK22" s="21">
        <f t="shared" ca="1" si="6"/>
        <v>6665</v>
      </c>
      <c r="CL22" s="21">
        <f t="shared" ca="1" si="6"/>
        <v>11850.3</v>
      </c>
      <c r="CM22" s="22">
        <f t="shared" ca="1" si="12"/>
        <v>1280171614.7</v>
      </c>
      <c r="CN22" s="21">
        <f t="shared" ca="1" si="7"/>
        <v>3912047.41</v>
      </c>
      <c r="CO22" s="21">
        <f t="shared" ca="1" si="7"/>
        <v>1276259567.29</v>
      </c>
      <c r="CP22" s="22">
        <f t="shared" ca="1" si="13"/>
        <v>2202604805.9099994</v>
      </c>
      <c r="CQ22" s="21">
        <f t="shared" ca="1" si="8"/>
        <v>99137567.519999996</v>
      </c>
      <c r="CR22" s="21">
        <f t="shared" ca="1" si="8"/>
        <v>2103467238.3899992</v>
      </c>
      <c r="CS22" s="21">
        <f t="shared" ca="1" si="8"/>
        <v>7135719.5999999996</v>
      </c>
      <c r="CT22" s="21">
        <f t="shared" ca="1" si="8"/>
        <v>0</v>
      </c>
      <c r="CU22" s="21">
        <f t="shared" ca="1" si="8"/>
        <v>0</v>
      </c>
      <c r="CV22" s="22">
        <f t="shared" ca="1" si="9"/>
        <v>18585447743.740009</v>
      </c>
    </row>
    <row r="23" spans="1:100" ht="12.75" customHeight="1" x14ac:dyDescent="0.3">
      <c r="A23" s="64" t="s">
        <v>178</v>
      </c>
      <c r="B23" s="20">
        <v>1022</v>
      </c>
      <c r="C23" s="65" t="s">
        <v>147</v>
      </c>
      <c r="D23" s="22">
        <f ca="1">+E23+F23+G23</f>
        <v>218381793.04999703</v>
      </c>
      <c r="E23" s="21">
        <f t="shared" ref="E23:T38" ca="1" si="18">IFERROR(INDIRECT("'"&amp;$B$2&amp;"'!"&amp;ADDRESS(MATCH($B23,INDIRECT("'"&amp;$B$2&amp;"'!$B$1:$B$1095"),0),MATCH(E$5,INDIRECT("'"&amp;$B$2&amp;"'!5:5"),0))),0)</f>
        <v>203546.96000000002</v>
      </c>
      <c r="F23" s="21">
        <f t="shared" ca="1" si="18"/>
        <v>109049517.925102</v>
      </c>
      <c r="G23" s="21">
        <f t="shared" ca="1" si="18"/>
        <v>109128728.16489506</v>
      </c>
      <c r="H23" s="21">
        <f t="shared" ca="1" si="18"/>
        <v>8.2699999999999907</v>
      </c>
      <c r="I23" s="21">
        <f t="shared" ca="1" si="18"/>
        <v>479622.95</v>
      </c>
      <c r="J23" s="21">
        <f t="shared" ca="1" si="18"/>
        <v>0</v>
      </c>
      <c r="K23" s="21">
        <f t="shared" ca="1" si="18"/>
        <v>0</v>
      </c>
      <c r="L23" s="21">
        <f t="shared" ca="1" si="18"/>
        <v>0</v>
      </c>
      <c r="M23" s="21">
        <f t="shared" ca="1" si="18"/>
        <v>0</v>
      </c>
      <c r="N23" s="21">
        <f t="shared" ca="1" si="18"/>
        <v>0</v>
      </c>
      <c r="O23" s="21">
        <f t="shared" ca="1" si="18"/>
        <v>205106015.21000001</v>
      </c>
      <c r="P23" s="21">
        <f t="shared" ca="1" si="18"/>
        <v>0</v>
      </c>
      <c r="Q23" s="21">
        <f t="shared" ca="1" si="18"/>
        <v>2490484.12</v>
      </c>
      <c r="R23" s="21">
        <f t="shared" ca="1" si="18"/>
        <v>0</v>
      </c>
      <c r="S23" s="21">
        <f t="shared" ca="1" si="18"/>
        <v>0</v>
      </c>
      <c r="T23" s="21">
        <f t="shared" ca="1" si="18"/>
        <v>4915837.4399999985</v>
      </c>
      <c r="U23" s="21">
        <f t="shared" ref="U23:AJ38" ca="1" si="19">IFERROR(INDIRECT("'"&amp;$B$2&amp;"'!"&amp;ADDRESS(MATCH($B23,INDIRECT("'"&amp;$B$2&amp;"'!$B$1:$B$1095"),0),MATCH(U$5,INDIRECT("'"&amp;$B$2&amp;"'!5:5"),0))),0)</f>
        <v>186234001.01999998</v>
      </c>
      <c r="V23" s="21">
        <f t="shared" ca="1" si="19"/>
        <v>1134142.0799999998</v>
      </c>
      <c r="W23" s="21">
        <f t="shared" ca="1" si="19"/>
        <v>7068241.9200000009</v>
      </c>
      <c r="X23" s="21">
        <f t="shared" ca="1" si="19"/>
        <v>0</v>
      </c>
      <c r="Y23" s="21">
        <f t="shared" ca="1" si="19"/>
        <v>3010952.1100000003</v>
      </c>
      <c r="Z23" s="21">
        <f t="shared" ca="1" si="19"/>
        <v>16411358.399999999</v>
      </c>
      <c r="AA23" s="21">
        <f t="shared" ca="1" si="19"/>
        <v>0</v>
      </c>
      <c r="AB23" s="21">
        <f t="shared" ca="1" si="19"/>
        <v>0</v>
      </c>
      <c r="AC23" s="21">
        <f t="shared" ca="1" si="19"/>
        <v>552.87000000000296</v>
      </c>
      <c r="AD23" s="21">
        <f t="shared" ca="1" si="19"/>
        <v>11788.099999999997</v>
      </c>
      <c r="AE23" s="21">
        <f t="shared" ca="1" si="19"/>
        <v>0</v>
      </c>
      <c r="AF23" s="21">
        <f t="shared" ca="1" si="19"/>
        <v>2520</v>
      </c>
      <c r="AG23" s="21">
        <f t="shared" ca="1" si="19"/>
        <v>0</v>
      </c>
      <c r="AH23" s="21">
        <f t="shared" ca="1" si="19"/>
        <v>0</v>
      </c>
      <c r="AI23" s="21">
        <f t="shared" ca="1" si="19"/>
        <v>0</v>
      </c>
      <c r="AJ23" s="21">
        <f t="shared" ca="1" si="15"/>
        <v>0</v>
      </c>
      <c r="AK23" s="21">
        <f t="shared" ca="1" si="15"/>
        <v>0</v>
      </c>
      <c r="AL23" s="21">
        <f t="shared" ca="1" si="15"/>
        <v>0</v>
      </c>
      <c r="AM23" s="21">
        <f t="shared" ca="1" si="15"/>
        <v>372437.61</v>
      </c>
      <c r="AN23" s="21">
        <f t="shared" ca="1" si="15"/>
        <v>0</v>
      </c>
      <c r="AO23" s="21">
        <f t="shared" ca="1" si="15"/>
        <v>0</v>
      </c>
      <c r="AP23" s="21">
        <f t="shared" ca="1" si="15"/>
        <v>13771.21</v>
      </c>
      <c r="AQ23" s="21">
        <f t="shared" ca="1" si="15"/>
        <v>0</v>
      </c>
      <c r="AR23" s="21">
        <f t="shared" ca="1" si="15"/>
        <v>0</v>
      </c>
      <c r="AS23" s="21">
        <f t="shared" ca="1" si="15"/>
        <v>0</v>
      </c>
      <c r="AT23" s="21">
        <f t="shared" ca="1" si="15"/>
        <v>1043764.3</v>
      </c>
      <c r="AU23" s="21">
        <f t="shared" ca="1" si="15"/>
        <v>2343.59</v>
      </c>
      <c r="AV23" s="21">
        <f t="shared" ca="1" si="15"/>
        <v>4061.0600000000004</v>
      </c>
      <c r="AW23" s="21">
        <f t="shared" ca="1" si="15"/>
        <v>0</v>
      </c>
      <c r="AX23" s="21">
        <f t="shared" ca="1" si="15"/>
        <v>1003.1500000000001</v>
      </c>
      <c r="AY23" s="21">
        <f t="shared" ca="1" si="15"/>
        <v>0</v>
      </c>
      <c r="AZ23" s="21">
        <f t="shared" ref="AZ23:BO38" ca="1" si="20">IFERROR(INDIRECT("'"&amp;$B$2&amp;"'!"&amp;ADDRESS(MATCH($B23,INDIRECT("'"&amp;$B$2&amp;"'!$B$1:$B$1095"),0),MATCH(AZ$5,INDIRECT("'"&amp;$B$2&amp;"'!5:5"),0))),0)</f>
        <v>0</v>
      </c>
      <c r="BA23" s="21">
        <f t="shared" ca="1" si="20"/>
        <v>0</v>
      </c>
      <c r="BB23" s="21">
        <f t="shared" ca="1" si="20"/>
        <v>0</v>
      </c>
      <c r="BC23" s="21">
        <f t="shared" ca="1" si="20"/>
        <v>0</v>
      </c>
      <c r="BD23" s="21">
        <f t="shared" ca="1" si="20"/>
        <v>2391693.0200000005</v>
      </c>
      <c r="BE23" s="21">
        <f t="shared" ca="1" si="20"/>
        <v>0</v>
      </c>
      <c r="BF23" s="21">
        <f t="shared" ca="1" si="20"/>
        <v>0</v>
      </c>
      <c r="BG23" s="21">
        <f t="shared" ca="1" si="20"/>
        <v>0</v>
      </c>
      <c r="BH23" s="21">
        <f t="shared" ca="1" si="20"/>
        <v>0</v>
      </c>
      <c r="BI23" s="21">
        <f t="shared" ca="1" si="20"/>
        <v>0</v>
      </c>
      <c r="BJ23" s="21">
        <f t="shared" ca="1" si="20"/>
        <v>0</v>
      </c>
      <c r="BK23" s="21">
        <f t="shared" ca="1" si="20"/>
        <v>0</v>
      </c>
      <c r="BL23" s="21">
        <f t="shared" ca="1" si="20"/>
        <v>0</v>
      </c>
      <c r="BM23" s="21">
        <f t="shared" ca="1" si="20"/>
        <v>0</v>
      </c>
      <c r="BN23" s="21">
        <f t="shared" ca="1" si="20"/>
        <v>58084.09</v>
      </c>
      <c r="BO23" s="21">
        <f t="shared" ca="1" si="20"/>
        <v>0</v>
      </c>
      <c r="BP23" s="21">
        <f t="shared" ca="1" si="16"/>
        <v>306706.56</v>
      </c>
      <c r="BQ23" s="21">
        <f t="shared" ca="1" si="16"/>
        <v>5255518.9500002209</v>
      </c>
      <c r="BR23" s="21">
        <f t="shared" ca="1" si="16"/>
        <v>7371079.9099999992</v>
      </c>
      <c r="BS23" s="21">
        <f t="shared" ca="1" si="16"/>
        <v>4208296.28</v>
      </c>
      <c r="BT23" s="21">
        <f t="shared" ca="1" si="16"/>
        <v>0</v>
      </c>
      <c r="BU23" s="21">
        <f t="shared" ca="1" si="16"/>
        <v>0</v>
      </c>
      <c r="BV23" s="21">
        <f t="shared" ca="1" si="16"/>
        <v>0</v>
      </c>
      <c r="BW23" s="21">
        <f t="shared" ca="1" si="16"/>
        <v>0</v>
      </c>
      <c r="BX23" s="21">
        <f t="shared" ca="1" si="16"/>
        <v>0</v>
      </c>
      <c r="BY23" s="21">
        <f t="shared" ca="1" si="16"/>
        <v>0</v>
      </c>
      <c r="BZ23" s="21">
        <f t="shared" ca="1" si="16"/>
        <v>0</v>
      </c>
      <c r="CA23" s="21">
        <f t="shared" ca="1" si="16"/>
        <v>1147330.47</v>
      </c>
      <c r="CB23" s="21">
        <f t="shared" ca="1" si="16"/>
        <v>0</v>
      </c>
      <c r="CC23" s="21">
        <f t="shared" ca="1" si="16"/>
        <v>0</v>
      </c>
      <c r="CD23" s="21">
        <f t="shared" ca="1" si="16"/>
        <v>0</v>
      </c>
      <c r="CE23" s="21">
        <f t="shared" ca="1" si="16"/>
        <v>0</v>
      </c>
      <c r="CF23" s="21">
        <f t="shared" ca="1" si="16"/>
        <v>0</v>
      </c>
      <c r="CG23" s="21">
        <f t="shared" ca="1" si="17"/>
        <v>0</v>
      </c>
      <c r="CH23" s="21">
        <f t="shared" ca="1" si="17"/>
        <v>0</v>
      </c>
      <c r="CI23" s="21">
        <f t="shared" ca="1" si="17"/>
        <v>0</v>
      </c>
      <c r="CJ23" s="22">
        <f ca="1">CK23+CL23+CM23+CP23</f>
        <v>1145435.5900000001</v>
      </c>
      <c r="CK23" s="21">
        <f t="shared" ref="CK23:CL41" ca="1" si="21">IFERROR(INDIRECT("'"&amp;$B$2&amp;"'!"&amp;ADDRESS(MATCH($B23,INDIRECT("'"&amp;$B$2&amp;"'!$B$1:$B$1095"),0),MATCH(CK$5,INDIRECT("'"&amp;$B$2&amp;"'!5:5"),0))),0)</f>
        <v>0</v>
      </c>
      <c r="CL23" s="21">
        <f t="shared" ca="1" si="21"/>
        <v>0</v>
      </c>
      <c r="CM23" s="22">
        <f ca="1">+CN23+CO23</f>
        <v>820118.59000000008</v>
      </c>
      <c r="CN23" s="21">
        <f t="shared" ref="CN23:CO41" ca="1" si="22">IFERROR(INDIRECT("'"&amp;$B$2&amp;"'!"&amp;ADDRESS(MATCH($B23,INDIRECT("'"&amp;$B$2&amp;"'!$B$1:$B$1095"),0),MATCH(CN$5,INDIRECT("'"&amp;$B$2&amp;"'!5:5"),0))),0)</f>
        <v>20395</v>
      </c>
      <c r="CO23" s="21">
        <f t="shared" ca="1" si="22"/>
        <v>799723.59000000008</v>
      </c>
      <c r="CP23" s="22">
        <f ca="1">+CQ23+CR23</f>
        <v>325317</v>
      </c>
      <c r="CQ23" s="21">
        <f t="shared" ref="CQ23:CU38" ca="1" si="23">IFERROR(INDIRECT("'"&amp;$B$2&amp;"'!"&amp;ADDRESS(MATCH($B23,INDIRECT("'"&amp;$B$2&amp;"'!$B$1:$B$1095"),0),MATCH(CQ$5,INDIRECT("'"&amp;$B$2&amp;"'!5:5"),0))),0)</f>
        <v>146981</v>
      </c>
      <c r="CR23" s="21">
        <f t="shared" ca="1" si="23"/>
        <v>178336</v>
      </c>
      <c r="CS23" s="21">
        <f t="shared" ca="1" si="23"/>
        <v>26161636.799998898</v>
      </c>
      <c r="CT23" s="21">
        <f t="shared" ca="1" si="23"/>
        <v>1106411.7</v>
      </c>
      <c r="CU23" s="21">
        <f t="shared" ca="1" si="23"/>
        <v>0</v>
      </c>
      <c r="CV23" s="22">
        <f t="shared" ca="1" si="9"/>
        <v>695836891.82999611</v>
      </c>
    </row>
    <row r="24" spans="1:100" ht="12.75" customHeight="1" x14ac:dyDescent="0.3">
      <c r="A24" s="64" t="s">
        <v>180</v>
      </c>
      <c r="B24" s="20">
        <v>1025</v>
      </c>
      <c r="C24" s="65" t="s">
        <v>147</v>
      </c>
      <c r="D24" s="22">
        <f ca="1">+E24+F24+G24</f>
        <v>30858018.31999997</v>
      </c>
      <c r="E24" s="21">
        <f t="shared" ca="1" si="18"/>
        <v>415172.91</v>
      </c>
      <c r="F24" s="21">
        <f t="shared" ca="1" si="18"/>
        <v>6731421.1699999701</v>
      </c>
      <c r="G24" s="21">
        <f t="shared" ca="1" si="18"/>
        <v>23711424.239999998</v>
      </c>
      <c r="H24" s="21">
        <f t="shared" ca="1" si="18"/>
        <v>776040.4</v>
      </c>
      <c r="I24" s="21">
        <f t="shared" ca="1" si="18"/>
        <v>548259.46</v>
      </c>
      <c r="J24" s="21">
        <f t="shared" ca="1" si="18"/>
        <v>134230.13</v>
      </c>
      <c r="K24" s="21">
        <f t="shared" ca="1" si="18"/>
        <v>0</v>
      </c>
      <c r="L24" s="21">
        <f t="shared" ca="1" si="18"/>
        <v>0</v>
      </c>
      <c r="M24" s="21">
        <f t="shared" ca="1" si="18"/>
        <v>0</v>
      </c>
      <c r="N24" s="21">
        <f t="shared" ca="1" si="18"/>
        <v>0</v>
      </c>
      <c r="O24" s="21">
        <f t="shared" ca="1" si="18"/>
        <v>10020533.18</v>
      </c>
      <c r="P24" s="21">
        <f t="shared" ca="1" si="18"/>
        <v>0</v>
      </c>
      <c r="Q24" s="21">
        <f t="shared" ca="1" si="18"/>
        <v>31973.94</v>
      </c>
      <c r="R24" s="21">
        <f t="shared" ca="1" si="18"/>
        <v>0</v>
      </c>
      <c r="S24" s="21">
        <f t="shared" ca="1" si="18"/>
        <v>0</v>
      </c>
      <c r="T24" s="21">
        <f t="shared" ca="1" si="18"/>
        <v>207328597.53036189</v>
      </c>
      <c r="U24" s="21">
        <f t="shared" ca="1" si="19"/>
        <v>8221234.6699999999</v>
      </c>
      <c r="V24" s="21">
        <f t="shared" ca="1" si="19"/>
        <v>2194156.00999999</v>
      </c>
      <c r="W24" s="21">
        <f t="shared" ca="1" si="19"/>
        <v>28478323.149999999</v>
      </c>
      <c r="X24" s="21">
        <f t="shared" ca="1" si="19"/>
        <v>0</v>
      </c>
      <c r="Y24" s="21">
        <f t="shared" ca="1" si="19"/>
        <v>3423780.25</v>
      </c>
      <c r="Z24" s="21">
        <f t="shared" ca="1" si="19"/>
        <v>18749205.149999999</v>
      </c>
      <c r="AA24" s="21">
        <f t="shared" ca="1" si="19"/>
        <v>0</v>
      </c>
      <c r="AB24" s="21">
        <f t="shared" ca="1" si="19"/>
        <v>0</v>
      </c>
      <c r="AC24" s="21">
        <f t="shared" ca="1" si="19"/>
        <v>279002.92000001302</v>
      </c>
      <c r="AD24" s="21">
        <f t="shared" ca="1" si="19"/>
        <v>884613.75000000105</v>
      </c>
      <c r="AE24" s="21">
        <f t="shared" ca="1" si="19"/>
        <v>0</v>
      </c>
      <c r="AF24" s="21">
        <f t="shared" ca="1" si="19"/>
        <v>246353.48</v>
      </c>
      <c r="AG24" s="21">
        <f t="shared" ca="1" si="19"/>
        <v>0</v>
      </c>
      <c r="AH24" s="21">
        <f t="shared" ca="1" si="19"/>
        <v>0</v>
      </c>
      <c r="AI24" s="21">
        <f t="shared" ca="1" si="19"/>
        <v>0</v>
      </c>
      <c r="AJ24" s="21">
        <f t="shared" ca="1" si="15"/>
        <v>2324878.2733870498</v>
      </c>
      <c r="AK24" s="21">
        <f t="shared" ca="1" si="15"/>
        <v>0</v>
      </c>
      <c r="AL24" s="21">
        <f t="shared" ca="1" si="15"/>
        <v>0</v>
      </c>
      <c r="AM24" s="21">
        <f t="shared" ca="1" si="15"/>
        <v>303088.68</v>
      </c>
      <c r="AN24" s="21">
        <f t="shared" ca="1" si="15"/>
        <v>26190.48</v>
      </c>
      <c r="AO24" s="21">
        <f t="shared" ca="1" si="15"/>
        <v>0</v>
      </c>
      <c r="AP24" s="21">
        <f t="shared" ca="1" si="15"/>
        <v>782786.18</v>
      </c>
      <c r="AQ24" s="21">
        <f t="shared" ca="1" si="15"/>
        <v>0</v>
      </c>
      <c r="AR24" s="21">
        <f t="shared" ca="1" si="15"/>
        <v>0</v>
      </c>
      <c r="AS24" s="21">
        <f t="shared" ca="1" si="15"/>
        <v>0</v>
      </c>
      <c r="AT24" s="21">
        <f t="shared" ca="1" si="15"/>
        <v>107125033.8</v>
      </c>
      <c r="AU24" s="21">
        <f t="shared" ca="1" si="15"/>
        <v>4831733.8399999905</v>
      </c>
      <c r="AV24" s="21">
        <f t="shared" ca="1" si="15"/>
        <v>4831631.1899999902</v>
      </c>
      <c r="AW24" s="21">
        <f t="shared" ca="1" si="15"/>
        <v>0</v>
      </c>
      <c r="AX24" s="21">
        <f t="shared" ca="1" si="15"/>
        <v>0</v>
      </c>
      <c r="AY24" s="21">
        <f t="shared" ca="1" si="15"/>
        <v>0</v>
      </c>
      <c r="AZ24" s="21">
        <f t="shared" ca="1" si="20"/>
        <v>0</v>
      </c>
      <c r="BA24" s="21">
        <f t="shared" ca="1" si="20"/>
        <v>0</v>
      </c>
      <c r="BB24" s="21">
        <f t="shared" ca="1" si="20"/>
        <v>0</v>
      </c>
      <c r="BC24" s="21">
        <f t="shared" ca="1" si="20"/>
        <v>0</v>
      </c>
      <c r="BD24" s="21">
        <f t="shared" ca="1" si="20"/>
        <v>5569275.5000000102</v>
      </c>
      <c r="BE24" s="21">
        <f t="shared" ca="1" si="20"/>
        <v>0</v>
      </c>
      <c r="BF24" s="21">
        <f t="shared" ca="1" si="20"/>
        <v>0</v>
      </c>
      <c r="BG24" s="21">
        <f t="shared" ca="1" si="20"/>
        <v>0</v>
      </c>
      <c r="BH24" s="21">
        <f t="shared" ca="1" si="20"/>
        <v>0</v>
      </c>
      <c r="BI24" s="21">
        <f t="shared" ca="1" si="20"/>
        <v>0</v>
      </c>
      <c r="BJ24" s="21">
        <f t="shared" ca="1" si="20"/>
        <v>0</v>
      </c>
      <c r="BK24" s="21">
        <f t="shared" ca="1" si="20"/>
        <v>0</v>
      </c>
      <c r="BL24" s="21">
        <f t="shared" ca="1" si="20"/>
        <v>0</v>
      </c>
      <c r="BM24" s="21">
        <f t="shared" ca="1" si="20"/>
        <v>0</v>
      </c>
      <c r="BN24" s="21">
        <f t="shared" ca="1" si="20"/>
        <v>99185.069999999905</v>
      </c>
      <c r="BO24" s="21">
        <f t="shared" ca="1" si="20"/>
        <v>0</v>
      </c>
      <c r="BP24" s="21">
        <f t="shared" ca="1" si="16"/>
        <v>30750073.109999701</v>
      </c>
      <c r="BQ24" s="21">
        <f t="shared" ca="1" si="16"/>
        <v>0</v>
      </c>
      <c r="BR24" s="21">
        <f t="shared" ca="1" si="16"/>
        <v>4994762.9399999995</v>
      </c>
      <c r="BS24" s="21">
        <f t="shared" ca="1" si="16"/>
        <v>8511993.4899999201</v>
      </c>
      <c r="BT24" s="21">
        <f t="shared" ca="1" si="16"/>
        <v>0</v>
      </c>
      <c r="BU24" s="21">
        <f t="shared" ca="1" si="16"/>
        <v>0</v>
      </c>
      <c r="BV24" s="21">
        <f t="shared" ca="1" si="16"/>
        <v>0</v>
      </c>
      <c r="BW24" s="21">
        <f t="shared" ca="1" si="16"/>
        <v>0</v>
      </c>
      <c r="BX24" s="21">
        <f t="shared" ca="1" si="16"/>
        <v>4225555.9489500001</v>
      </c>
      <c r="BY24" s="21">
        <f t="shared" ca="1" si="16"/>
        <v>0</v>
      </c>
      <c r="BZ24" s="21">
        <f t="shared" ca="1" si="16"/>
        <v>0</v>
      </c>
      <c r="CA24" s="21">
        <f t="shared" ca="1" si="16"/>
        <v>39749533.165450007</v>
      </c>
      <c r="CB24" s="21">
        <f t="shared" ca="1" si="16"/>
        <v>1147563896.6292999</v>
      </c>
      <c r="CC24" s="21">
        <f t="shared" ca="1" si="16"/>
        <v>6484603.3909999989</v>
      </c>
      <c r="CD24" s="21">
        <f t="shared" ca="1" si="16"/>
        <v>441137056.59330004</v>
      </c>
      <c r="CE24" s="21">
        <f t="shared" ca="1" si="16"/>
        <v>0</v>
      </c>
      <c r="CF24" s="21">
        <f t="shared" ca="1" si="16"/>
        <v>0</v>
      </c>
      <c r="CG24" s="21">
        <f t="shared" ca="1" si="17"/>
        <v>10384041.39525</v>
      </c>
      <c r="CH24" s="21">
        <f t="shared" ca="1" si="17"/>
        <v>71058957.340700001</v>
      </c>
      <c r="CI24" s="21">
        <f t="shared" ca="1" si="17"/>
        <v>6516</v>
      </c>
      <c r="CJ24" s="22">
        <f ca="1">CK24+CL24+CM24+CP24</f>
        <v>171249545.939998</v>
      </c>
      <c r="CK24" s="21">
        <f t="shared" ca="1" si="21"/>
        <v>3500</v>
      </c>
      <c r="CL24" s="21">
        <f t="shared" ca="1" si="21"/>
        <v>0</v>
      </c>
      <c r="CM24" s="22">
        <f ca="1">+CN24+CO24</f>
        <v>158799200.099998</v>
      </c>
      <c r="CN24" s="21">
        <f t="shared" ca="1" si="22"/>
        <v>0</v>
      </c>
      <c r="CO24" s="21">
        <f t="shared" ca="1" si="22"/>
        <v>158799200.099998</v>
      </c>
      <c r="CP24" s="22">
        <f ca="1">+CQ24+CR24</f>
        <v>12446845.84</v>
      </c>
      <c r="CQ24" s="21">
        <f t="shared" ca="1" si="23"/>
        <v>590132.81999999995</v>
      </c>
      <c r="CR24" s="21">
        <f t="shared" ca="1" si="23"/>
        <v>11856713.02</v>
      </c>
      <c r="CS24" s="21">
        <f t="shared" ca="1" si="23"/>
        <v>95343.14</v>
      </c>
      <c r="CT24" s="21">
        <f t="shared" ca="1" si="23"/>
        <v>0</v>
      </c>
      <c r="CU24" s="21">
        <f t="shared" ca="1" si="23"/>
        <v>0</v>
      </c>
      <c r="CV24" s="22">
        <f t="shared" ca="1" si="9"/>
        <v>2374280004.4376969</v>
      </c>
    </row>
    <row r="25" spans="1:100" ht="12.75" customHeight="1" x14ac:dyDescent="0.3">
      <c r="A25" s="64" t="s">
        <v>182</v>
      </c>
      <c r="B25" s="20">
        <v>1027</v>
      </c>
      <c r="C25" s="65" t="s">
        <v>147</v>
      </c>
      <c r="D25" s="22">
        <f t="shared" ref="D25:D72" ca="1" si="24">+E25+F25+G25</f>
        <v>1571.3600000000001</v>
      </c>
      <c r="E25" s="21">
        <f t="shared" ca="1" si="18"/>
        <v>1571.3600000000001</v>
      </c>
      <c r="F25" s="21">
        <f t="shared" ca="1" si="18"/>
        <v>0</v>
      </c>
      <c r="G25" s="21">
        <f t="shared" ca="1" si="18"/>
        <v>0</v>
      </c>
      <c r="H25" s="21">
        <f t="shared" ca="1" si="18"/>
        <v>0</v>
      </c>
      <c r="I25" s="21">
        <f t="shared" ca="1" si="18"/>
        <v>40488.350000000006</v>
      </c>
      <c r="J25" s="21">
        <f t="shared" ca="1" si="18"/>
        <v>0</v>
      </c>
      <c r="K25" s="21">
        <f t="shared" ca="1" si="18"/>
        <v>0</v>
      </c>
      <c r="L25" s="21">
        <f t="shared" ca="1" si="18"/>
        <v>0</v>
      </c>
      <c r="M25" s="21">
        <f t="shared" ca="1" si="18"/>
        <v>0</v>
      </c>
      <c r="N25" s="21">
        <f t="shared" ca="1" si="18"/>
        <v>0</v>
      </c>
      <c r="O25" s="21">
        <f t="shared" ca="1" si="18"/>
        <v>0</v>
      </c>
      <c r="P25" s="21">
        <f t="shared" ca="1" si="18"/>
        <v>0</v>
      </c>
      <c r="Q25" s="21">
        <f t="shared" ca="1" si="18"/>
        <v>0</v>
      </c>
      <c r="R25" s="21">
        <f t="shared" ca="1" si="18"/>
        <v>0</v>
      </c>
      <c r="S25" s="21">
        <f t="shared" ca="1" si="18"/>
        <v>0</v>
      </c>
      <c r="T25" s="21">
        <f t="shared" ca="1" si="18"/>
        <v>172469.69</v>
      </c>
      <c r="U25" s="21">
        <f t="shared" ca="1" si="19"/>
        <v>0</v>
      </c>
      <c r="V25" s="21">
        <f t="shared" ca="1" si="19"/>
        <v>14933.059999999998</v>
      </c>
      <c r="W25" s="21">
        <f t="shared" ca="1" si="19"/>
        <v>150476.82</v>
      </c>
      <c r="X25" s="21">
        <f t="shared" ca="1" si="19"/>
        <v>0</v>
      </c>
      <c r="Y25" s="21">
        <f t="shared" ca="1" si="19"/>
        <v>299.99</v>
      </c>
      <c r="Z25" s="21">
        <f t="shared" ca="1" si="19"/>
        <v>-319.97000000000003</v>
      </c>
      <c r="AA25" s="21">
        <f t="shared" ca="1" si="19"/>
        <v>0</v>
      </c>
      <c r="AB25" s="21">
        <f t="shared" ca="1" si="19"/>
        <v>0</v>
      </c>
      <c r="AC25" s="21">
        <f t="shared" ca="1" si="19"/>
        <v>65</v>
      </c>
      <c r="AD25" s="21">
        <f t="shared" ca="1" si="19"/>
        <v>4.5200000000000005</v>
      </c>
      <c r="AE25" s="21">
        <f t="shared" ca="1" si="19"/>
        <v>0</v>
      </c>
      <c r="AF25" s="21">
        <f t="shared" ca="1" si="19"/>
        <v>0</v>
      </c>
      <c r="AG25" s="21">
        <f t="shared" ca="1" si="19"/>
        <v>0</v>
      </c>
      <c r="AH25" s="21">
        <f t="shared" ca="1" si="19"/>
        <v>0</v>
      </c>
      <c r="AI25" s="21">
        <f t="shared" ca="1" si="19"/>
        <v>0</v>
      </c>
      <c r="AJ25" s="21">
        <f t="shared" ca="1" si="15"/>
        <v>0</v>
      </c>
      <c r="AK25" s="21">
        <f t="shared" ca="1" si="15"/>
        <v>0</v>
      </c>
      <c r="AL25" s="21">
        <f t="shared" ca="1" si="15"/>
        <v>0</v>
      </c>
      <c r="AM25" s="21">
        <f t="shared" ca="1" si="15"/>
        <v>0</v>
      </c>
      <c r="AN25" s="21">
        <f t="shared" ca="1" si="15"/>
        <v>0</v>
      </c>
      <c r="AO25" s="21">
        <f t="shared" ca="1" si="15"/>
        <v>0</v>
      </c>
      <c r="AP25" s="21">
        <f t="shared" ca="1" si="15"/>
        <v>0.05</v>
      </c>
      <c r="AQ25" s="21">
        <f t="shared" ca="1" si="15"/>
        <v>0</v>
      </c>
      <c r="AR25" s="21">
        <f t="shared" ca="1" si="15"/>
        <v>0</v>
      </c>
      <c r="AS25" s="21">
        <f t="shared" ca="1" si="15"/>
        <v>0</v>
      </c>
      <c r="AT25" s="21">
        <f t="shared" ca="1" si="15"/>
        <v>23051.14</v>
      </c>
      <c r="AU25" s="21">
        <f t="shared" ca="1" si="15"/>
        <v>37.11</v>
      </c>
      <c r="AV25" s="21">
        <f t="shared" ca="1" si="15"/>
        <v>70.59</v>
      </c>
      <c r="AW25" s="21">
        <f t="shared" ca="1" si="15"/>
        <v>0</v>
      </c>
      <c r="AX25" s="21">
        <f t="shared" ca="1" si="15"/>
        <v>3.82</v>
      </c>
      <c r="AY25" s="21">
        <f t="shared" ca="1" si="15"/>
        <v>0</v>
      </c>
      <c r="AZ25" s="21">
        <f t="shared" ca="1" si="20"/>
        <v>0</v>
      </c>
      <c r="BA25" s="21">
        <f t="shared" ca="1" si="20"/>
        <v>0</v>
      </c>
      <c r="BB25" s="21">
        <f t="shared" ca="1" si="20"/>
        <v>0</v>
      </c>
      <c r="BC25" s="21">
        <f t="shared" ca="1" si="20"/>
        <v>0</v>
      </c>
      <c r="BD25" s="21">
        <f t="shared" ca="1" si="20"/>
        <v>2485.4300000000003</v>
      </c>
      <c r="BE25" s="21">
        <f t="shared" ca="1" si="20"/>
        <v>0</v>
      </c>
      <c r="BF25" s="21">
        <f t="shared" ca="1" si="20"/>
        <v>0</v>
      </c>
      <c r="BG25" s="21">
        <f t="shared" ca="1" si="20"/>
        <v>0</v>
      </c>
      <c r="BH25" s="21">
        <f t="shared" ca="1" si="20"/>
        <v>0</v>
      </c>
      <c r="BI25" s="21">
        <f t="shared" ca="1" si="20"/>
        <v>0</v>
      </c>
      <c r="BJ25" s="21">
        <f t="shared" ca="1" si="20"/>
        <v>0</v>
      </c>
      <c r="BK25" s="21">
        <f t="shared" ca="1" si="20"/>
        <v>0</v>
      </c>
      <c r="BL25" s="21">
        <f t="shared" ca="1" si="20"/>
        <v>0</v>
      </c>
      <c r="BM25" s="21">
        <f t="shared" ca="1" si="20"/>
        <v>0</v>
      </c>
      <c r="BN25" s="21">
        <f t="shared" ca="1" si="20"/>
        <v>214.46</v>
      </c>
      <c r="BO25" s="21">
        <f t="shared" ca="1" si="20"/>
        <v>0</v>
      </c>
      <c r="BP25" s="21">
        <f t="shared" ca="1" si="16"/>
        <v>39.76</v>
      </c>
      <c r="BQ25" s="21">
        <f t="shared" ca="1" si="16"/>
        <v>16530.55</v>
      </c>
      <c r="BR25" s="21">
        <f t="shared" ca="1" si="16"/>
        <v>397288.52</v>
      </c>
      <c r="BS25" s="21">
        <f t="shared" ca="1" si="16"/>
        <v>1065</v>
      </c>
      <c r="BT25" s="21">
        <f t="shared" ca="1" si="16"/>
        <v>0</v>
      </c>
      <c r="BU25" s="21">
        <f t="shared" ca="1" si="16"/>
        <v>0</v>
      </c>
      <c r="BV25" s="21">
        <f t="shared" ca="1" si="16"/>
        <v>0</v>
      </c>
      <c r="BW25" s="21">
        <f t="shared" ca="1" si="16"/>
        <v>0</v>
      </c>
      <c r="BX25" s="21">
        <f t="shared" ca="1" si="16"/>
        <v>0</v>
      </c>
      <c r="BY25" s="21">
        <f t="shared" ca="1" si="16"/>
        <v>0</v>
      </c>
      <c r="BZ25" s="21">
        <f t="shared" ca="1" si="16"/>
        <v>0</v>
      </c>
      <c r="CA25" s="21">
        <f t="shared" ca="1" si="16"/>
        <v>0</v>
      </c>
      <c r="CB25" s="21">
        <f t="shared" ca="1" si="16"/>
        <v>0</v>
      </c>
      <c r="CC25" s="21">
        <f t="shared" ca="1" si="16"/>
        <v>0</v>
      </c>
      <c r="CD25" s="21">
        <f t="shared" ca="1" si="16"/>
        <v>0</v>
      </c>
      <c r="CE25" s="21">
        <f t="shared" ca="1" si="16"/>
        <v>0</v>
      </c>
      <c r="CF25" s="21">
        <f t="shared" ca="1" si="16"/>
        <v>0</v>
      </c>
      <c r="CG25" s="21">
        <f t="shared" ca="1" si="17"/>
        <v>0</v>
      </c>
      <c r="CH25" s="21">
        <f t="shared" ca="1" si="17"/>
        <v>0</v>
      </c>
      <c r="CI25" s="21">
        <f t="shared" ca="1" si="17"/>
        <v>0</v>
      </c>
      <c r="CJ25" s="22">
        <f t="shared" ref="CJ25:CJ72" ca="1" si="25">CK25+CL25+CM25+CP25</f>
        <v>-109694.79999999999</v>
      </c>
      <c r="CK25" s="21">
        <f t="shared" ca="1" si="21"/>
        <v>0</v>
      </c>
      <c r="CL25" s="21">
        <f t="shared" ca="1" si="21"/>
        <v>4477.5</v>
      </c>
      <c r="CM25" s="22">
        <f t="shared" ref="CM25:CM72" ca="1" si="26">+CN25+CO25</f>
        <v>333460.77</v>
      </c>
      <c r="CN25" s="21">
        <f t="shared" ca="1" si="22"/>
        <v>-4341.01</v>
      </c>
      <c r="CO25" s="21">
        <f t="shared" ca="1" si="22"/>
        <v>337801.78</v>
      </c>
      <c r="CP25" s="22">
        <f t="shared" ref="CP25:CP72" ca="1" si="27">+CQ25+CR25</f>
        <v>-447633.07</v>
      </c>
      <c r="CQ25" s="21">
        <f t="shared" ca="1" si="23"/>
        <v>0</v>
      </c>
      <c r="CR25" s="21">
        <f t="shared" ca="1" si="23"/>
        <v>-447633.07</v>
      </c>
      <c r="CS25" s="21">
        <f t="shared" ca="1" si="23"/>
        <v>3571.11</v>
      </c>
      <c r="CT25" s="21">
        <f t="shared" ca="1" si="23"/>
        <v>0</v>
      </c>
      <c r="CU25" s="21">
        <f t="shared" ca="1" si="23"/>
        <v>0</v>
      </c>
      <c r="CV25" s="22">
        <f t="shared" ca="1" si="9"/>
        <v>714651.56</v>
      </c>
    </row>
    <row r="26" spans="1:100" ht="12.75" customHeight="1" x14ac:dyDescent="0.3">
      <c r="A26" s="64" t="s">
        <v>184</v>
      </c>
      <c r="B26" s="20">
        <v>1028</v>
      </c>
      <c r="C26" s="65" t="s">
        <v>147</v>
      </c>
      <c r="D26" s="22">
        <f t="shared" ca="1" si="24"/>
        <v>474092757.28175998</v>
      </c>
      <c r="E26" s="21">
        <f t="shared" ca="1" si="18"/>
        <v>2533692.4490986043</v>
      </c>
      <c r="F26" s="21">
        <f t="shared" ca="1" si="18"/>
        <v>457296421.56500953</v>
      </c>
      <c r="G26" s="21">
        <f t="shared" ca="1" si="18"/>
        <v>14262643.267651852</v>
      </c>
      <c r="H26" s="21">
        <f t="shared" ca="1" si="18"/>
        <v>121.89000424</v>
      </c>
      <c r="I26" s="21">
        <f t="shared" ca="1" si="18"/>
        <v>1237974.2597504999</v>
      </c>
      <c r="J26" s="21">
        <f t="shared" ca="1" si="18"/>
        <v>0</v>
      </c>
      <c r="K26" s="21">
        <f t="shared" ca="1" si="18"/>
        <v>0</v>
      </c>
      <c r="L26" s="21">
        <f t="shared" ca="1" si="18"/>
        <v>0</v>
      </c>
      <c r="M26" s="21">
        <f t="shared" ca="1" si="18"/>
        <v>0</v>
      </c>
      <c r="N26" s="21">
        <f t="shared" ca="1" si="18"/>
        <v>0</v>
      </c>
      <c r="O26" s="21">
        <f t="shared" ca="1" si="18"/>
        <v>8398565.5237297323</v>
      </c>
      <c r="P26" s="21">
        <f t="shared" ca="1" si="18"/>
        <v>0</v>
      </c>
      <c r="Q26" s="21">
        <f t="shared" ca="1" si="18"/>
        <v>257994.390762</v>
      </c>
      <c r="R26" s="21">
        <f t="shared" ca="1" si="18"/>
        <v>0</v>
      </c>
      <c r="S26" s="21">
        <f t="shared" ca="1" si="18"/>
        <v>0</v>
      </c>
      <c r="T26" s="21">
        <f t="shared" ca="1" si="18"/>
        <v>254778921.14395797</v>
      </c>
      <c r="U26" s="21">
        <f t="shared" ca="1" si="19"/>
        <v>19065285.931782</v>
      </c>
      <c r="V26" s="21">
        <f t="shared" ca="1" si="19"/>
        <v>1111212.7382614012</v>
      </c>
      <c r="W26" s="21">
        <f t="shared" ca="1" si="19"/>
        <v>7593339.4788603168</v>
      </c>
      <c r="X26" s="21">
        <f t="shared" ca="1" si="19"/>
        <v>0</v>
      </c>
      <c r="Y26" s="21">
        <f t="shared" ca="1" si="19"/>
        <v>135441.75707320002</v>
      </c>
      <c r="Z26" s="21">
        <f t="shared" ca="1" si="19"/>
        <v>5409593.0998086846</v>
      </c>
      <c r="AA26" s="21">
        <f t="shared" ca="1" si="19"/>
        <v>0</v>
      </c>
      <c r="AB26" s="21">
        <f t="shared" ca="1" si="19"/>
        <v>0</v>
      </c>
      <c r="AC26" s="21">
        <f t="shared" ca="1" si="19"/>
        <v>44496.068987582999</v>
      </c>
      <c r="AD26" s="21">
        <f t="shared" ca="1" si="19"/>
        <v>410078.68982849014</v>
      </c>
      <c r="AE26" s="21">
        <f t="shared" ca="1" si="19"/>
        <v>0</v>
      </c>
      <c r="AF26" s="21">
        <f t="shared" ca="1" si="19"/>
        <v>3246.3601100000001</v>
      </c>
      <c r="AG26" s="21">
        <f t="shared" ca="1" si="19"/>
        <v>0</v>
      </c>
      <c r="AH26" s="21">
        <f t="shared" ca="1" si="19"/>
        <v>0</v>
      </c>
      <c r="AI26" s="21">
        <f t="shared" ca="1" si="19"/>
        <v>0</v>
      </c>
      <c r="AJ26" s="21">
        <f t="shared" ca="1" si="15"/>
        <v>1777946.09</v>
      </c>
      <c r="AK26" s="21">
        <f t="shared" ca="1" si="15"/>
        <v>0</v>
      </c>
      <c r="AL26" s="21">
        <f t="shared" ca="1" si="15"/>
        <v>0</v>
      </c>
      <c r="AM26" s="21">
        <f t="shared" ca="1" si="15"/>
        <v>29100</v>
      </c>
      <c r="AN26" s="21">
        <f t="shared" ca="1" si="15"/>
        <v>0</v>
      </c>
      <c r="AO26" s="21">
        <f t="shared" ca="1" si="15"/>
        <v>0</v>
      </c>
      <c r="AP26" s="21">
        <f t="shared" ca="1" si="15"/>
        <v>20735.795321099999</v>
      </c>
      <c r="AQ26" s="21">
        <f t="shared" ca="1" si="15"/>
        <v>0</v>
      </c>
      <c r="AR26" s="21">
        <f t="shared" ca="1" si="15"/>
        <v>0</v>
      </c>
      <c r="AS26" s="21">
        <f t="shared" ca="1" si="15"/>
        <v>0</v>
      </c>
      <c r="AT26" s="21">
        <f t="shared" ca="1" si="15"/>
        <v>0</v>
      </c>
      <c r="AU26" s="21">
        <f t="shared" ca="1" si="15"/>
        <v>0</v>
      </c>
      <c r="AV26" s="21">
        <f t="shared" ca="1" si="15"/>
        <v>0</v>
      </c>
      <c r="AW26" s="21">
        <f t="shared" ca="1" si="15"/>
        <v>0</v>
      </c>
      <c r="AX26" s="21">
        <f t="shared" ca="1" si="15"/>
        <v>0</v>
      </c>
      <c r="AY26" s="21">
        <f t="shared" ca="1" si="15"/>
        <v>0</v>
      </c>
      <c r="AZ26" s="21">
        <f t="shared" ca="1" si="20"/>
        <v>0</v>
      </c>
      <c r="BA26" s="21">
        <f t="shared" ca="1" si="20"/>
        <v>0</v>
      </c>
      <c r="BB26" s="21">
        <f t="shared" ca="1" si="20"/>
        <v>0</v>
      </c>
      <c r="BC26" s="21">
        <f t="shared" ca="1" si="20"/>
        <v>0</v>
      </c>
      <c r="BD26" s="21">
        <f t="shared" ca="1" si="20"/>
        <v>158973.84127960631</v>
      </c>
      <c r="BE26" s="21">
        <f t="shared" ca="1" si="20"/>
        <v>0</v>
      </c>
      <c r="BF26" s="21">
        <f t="shared" ca="1" si="20"/>
        <v>0</v>
      </c>
      <c r="BG26" s="21">
        <f t="shared" ca="1" si="20"/>
        <v>0</v>
      </c>
      <c r="BH26" s="21">
        <f t="shared" ca="1" si="20"/>
        <v>0</v>
      </c>
      <c r="BI26" s="21">
        <f t="shared" ca="1" si="20"/>
        <v>0</v>
      </c>
      <c r="BJ26" s="21">
        <f t="shared" ca="1" si="20"/>
        <v>0</v>
      </c>
      <c r="BK26" s="21">
        <f t="shared" ca="1" si="20"/>
        <v>0</v>
      </c>
      <c r="BL26" s="21">
        <f t="shared" ca="1" si="20"/>
        <v>0</v>
      </c>
      <c r="BM26" s="21">
        <f t="shared" ca="1" si="20"/>
        <v>0</v>
      </c>
      <c r="BN26" s="21">
        <f t="shared" ca="1" si="20"/>
        <v>5514.480122669298</v>
      </c>
      <c r="BO26" s="21">
        <f t="shared" ca="1" si="20"/>
        <v>0</v>
      </c>
      <c r="BP26" s="21">
        <f t="shared" ca="1" si="16"/>
        <v>5354550.5499999989</v>
      </c>
      <c r="BQ26" s="21">
        <f t="shared" ca="1" si="16"/>
        <v>0</v>
      </c>
      <c r="BR26" s="21">
        <f t="shared" ca="1" si="16"/>
        <v>10266405.19287811</v>
      </c>
      <c r="BS26" s="21">
        <f t="shared" ca="1" si="16"/>
        <v>3092643.196282865</v>
      </c>
      <c r="BT26" s="21">
        <f t="shared" ca="1" si="16"/>
        <v>0</v>
      </c>
      <c r="BU26" s="21">
        <f t="shared" ca="1" si="16"/>
        <v>0</v>
      </c>
      <c r="BV26" s="21">
        <f t="shared" ca="1" si="16"/>
        <v>0</v>
      </c>
      <c r="BW26" s="21">
        <f t="shared" ca="1" si="16"/>
        <v>0</v>
      </c>
      <c r="BX26" s="21">
        <f t="shared" ca="1" si="16"/>
        <v>0</v>
      </c>
      <c r="BY26" s="21">
        <f t="shared" ca="1" si="16"/>
        <v>0</v>
      </c>
      <c r="BZ26" s="21">
        <f t="shared" ca="1" si="16"/>
        <v>0</v>
      </c>
      <c r="CA26" s="21">
        <f t="shared" ca="1" si="16"/>
        <v>0</v>
      </c>
      <c r="CB26" s="21">
        <f t="shared" ca="1" si="16"/>
        <v>0</v>
      </c>
      <c r="CC26" s="21">
        <f t="shared" ca="1" si="16"/>
        <v>0</v>
      </c>
      <c r="CD26" s="21">
        <f t="shared" ca="1" si="16"/>
        <v>0</v>
      </c>
      <c r="CE26" s="21">
        <f t="shared" ca="1" si="16"/>
        <v>0</v>
      </c>
      <c r="CF26" s="21">
        <f t="shared" ca="1" si="16"/>
        <v>0</v>
      </c>
      <c r="CG26" s="21">
        <f t="shared" ca="1" si="17"/>
        <v>0</v>
      </c>
      <c r="CH26" s="21">
        <f t="shared" ca="1" si="17"/>
        <v>0</v>
      </c>
      <c r="CI26" s="21">
        <f t="shared" ca="1" si="17"/>
        <v>0</v>
      </c>
      <c r="CJ26" s="22">
        <f t="shared" ca="1" si="25"/>
        <v>223539325.74914372</v>
      </c>
      <c r="CK26" s="21">
        <f t="shared" ca="1" si="21"/>
        <v>7500</v>
      </c>
      <c r="CL26" s="21">
        <f t="shared" ca="1" si="21"/>
        <v>8860</v>
      </c>
      <c r="CM26" s="22">
        <f t="shared" ca="1" si="26"/>
        <v>41415318.139143676</v>
      </c>
      <c r="CN26" s="21">
        <f t="shared" ca="1" si="22"/>
        <v>638193.43999999983</v>
      </c>
      <c r="CO26" s="21">
        <f t="shared" ca="1" si="22"/>
        <v>40777124.699143678</v>
      </c>
      <c r="CP26" s="22">
        <f t="shared" ca="1" si="27"/>
        <v>182107647.61000004</v>
      </c>
      <c r="CQ26" s="21">
        <f t="shared" ca="1" si="23"/>
        <v>4746516.1900000004</v>
      </c>
      <c r="CR26" s="21">
        <f t="shared" ca="1" si="23"/>
        <v>177361131.42000005</v>
      </c>
      <c r="CS26" s="21">
        <f t="shared" ca="1" si="23"/>
        <v>455098.72000000026</v>
      </c>
      <c r="CT26" s="21">
        <f t="shared" ca="1" si="23"/>
        <v>0</v>
      </c>
      <c r="CU26" s="21">
        <f t="shared" ca="1" si="23"/>
        <v>0</v>
      </c>
      <c r="CV26" s="22">
        <f t="shared" ca="1" si="9"/>
        <v>1017239322.2297044</v>
      </c>
    </row>
    <row r="27" spans="1:100" ht="12.75" customHeight="1" x14ac:dyDescent="0.3">
      <c r="A27" s="64" t="s">
        <v>186</v>
      </c>
      <c r="B27" s="20">
        <v>1030</v>
      </c>
      <c r="C27" s="65" t="s">
        <v>147</v>
      </c>
      <c r="D27" s="22">
        <f t="shared" ca="1" si="24"/>
        <v>85109.430000000008</v>
      </c>
      <c r="E27" s="21">
        <f t="shared" ca="1" si="18"/>
        <v>66473.490000000005</v>
      </c>
      <c r="F27" s="21">
        <f t="shared" ca="1" si="18"/>
        <v>18635.939999999999</v>
      </c>
      <c r="G27" s="21">
        <f t="shared" ca="1" si="18"/>
        <v>0</v>
      </c>
      <c r="H27" s="21">
        <f t="shared" ca="1" si="18"/>
        <v>423</v>
      </c>
      <c r="I27" s="21">
        <f t="shared" ca="1" si="18"/>
        <v>435337.85</v>
      </c>
      <c r="J27" s="21">
        <f t="shared" ca="1" si="18"/>
        <v>0</v>
      </c>
      <c r="K27" s="21">
        <f t="shared" ca="1" si="18"/>
        <v>1693286.61</v>
      </c>
      <c r="L27" s="21">
        <f t="shared" ca="1" si="18"/>
        <v>0</v>
      </c>
      <c r="M27" s="21">
        <f t="shared" ca="1" si="18"/>
        <v>0</v>
      </c>
      <c r="N27" s="21">
        <f t="shared" ca="1" si="18"/>
        <v>0</v>
      </c>
      <c r="O27" s="21">
        <f t="shared" ca="1" si="18"/>
        <v>0</v>
      </c>
      <c r="P27" s="21">
        <f t="shared" ca="1" si="18"/>
        <v>9889585.0700000003</v>
      </c>
      <c r="Q27" s="21">
        <f t="shared" ca="1" si="18"/>
        <v>0</v>
      </c>
      <c r="R27" s="21">
        <f t="shared" ca="1" si="18"/>
        <v>0</v>
      </c>
      <c r="S27" s="21">
        <f t="shared" ca="1" si="18"/>
        <v>0</v>
      </c>
      <c r="T27" s="21">
        <f t="shared" ca="1" si="18"/>
        <v>3171670.1</v>
      </c>
      <c r="U27" s="21">
        <f t="shared" ca="1" si="19"/>
        <v>0</v>
      </c>
      <c r="V27" s="21">
        <f t="shared" ca="1" si="19"/>
        <v>1400256.99</v>
      </c>
      <c r="W27" s="21">
        <f t="shared" ca="1" si="19"/>
        <v>6133221.5899999999</v>
      </c>
      <c r="X27" s="21">
        <f t="shared" ca="1" si="19"/>
        <v>0</v>
      </c>
      <c r="Y27" s="21">
        <f t="shared" ca="1" si="19"/>
        <v>16369.95</v>
      </c>
      <c r="Z27" s="21">
        <f t="shared" ca="1" si="19"/>
        <v>8227.49</v>
      </c>
      <c r="AA27" s="21">
        <f t="shared" ca="1" si="19"/>
        <v>0</v>
      </c>
      <c r="AB27" s="21">
        <f t="shared" ca="1" si="19"/>
        <v>0</v>
      </c>
      <c r="AC27" s="21">
        <f t="shared" ca="1" si="19"/>
        <v>1146.8900000000001</v>
      </c>
      <c r="AD27" s="21">
        <f t="shared" ca="1" si="19"/>
        <v>1350</v>
      </c>
      <c r="AE27" s="21">
        <f t="shared" ca="1" si="19"/>
        <v>0</v>
      </c>
      <c r="AF27" s="21">
        <f t="shared" ca="1" si="19"/>
        <v>0</v>
      </c>
      <c r="AG27" s="21">
        <f t="shared" ca="1" si="19"/>
        <v>0</v>
      </c>
      <c r="AH27" s="21">
        <f t="shared" ca="1" si="19"/>
        <v>0</v>
      </c>
      <c r="AI27" s="21">
        <f t="shared" ca="1" si="19"/>
        <v>0</v>
      </c>
      <c r="AJ27" s="21">
        <f t="shared" ca="1" si="15"/>
        <v>0</v>
      </c>
      <c r="AK27" s="21">
        <f t="shared" ca="1" si="15"/>
        <v>0</v>
      </c>
      <c r="AL27" s="21">
        <f t="shared" ca="1" si="15"/>
        <v>0</v>
      </c>
      <c r="AM27" s="21">
        <f t="shared" ca="1" si="15"/>
        <v>237198.73</v>
      </c>
      <c r="AN27" s="21">
        <f t="shared" ca="1" si="15"/>
        <v>0</v>
      </c>
      <c r="AO27" s="21">
        <f t="shared" ca="1" si="15"/>
        <v>0</v>
      </c>
      <c r="AP27" s="21">
        <f t="shared" ca="1" si="15"/>
        <v>2420</v>
      </c>
      <c r="AQ27" s="21">
        <f t="shared" ca="1" si="15"/>
        <v>0</v>
      </c>
      <c r="AR27" s="21">
        <f t="shared" ca="1" si="15"/>
        <v>0</v>
      </c>
      <c r="AS27" s="21">
        <f t="shared" ca="1" si="15"/>
        <v>0</v>
      </c>
      <c r="AT27" s="21">
        <f t="shared" ca="1" si="15"/>
        <v>2143827.39</v>
      </c>
      <c r="AU27" s="21">
        <f t="shared" ca="1" si="15"/>
        <v>734.92</v>
      </c>
      <c r="AV27" s="21">
        <f t="shared" ca="1" si="15"/>
        <v>1077.74</v>
      </c>
      <c r="AW27" s="21">
        <f t="shared" ca="1" si="15"/>
        <v>0</v>
      </c>
      <c r="AX27" s="21">
        <f t="shared" ca="1" si="15"/>
        <v>1061.54</v>
      </c>
      <c r="AY27" s="21">
        <f t="shared" ca="1" si="15"/>
        <v>0</v>
      </c>
      <c r="AZ27" s="21">
        <f t="shared" ca="1" si="20"/>
        <v>0</v>
      </c>
      <c r="BA27" s="21">
        <f t="shared" ca="1" si="20"/>
        <v>0</v>
      </c>
      <c r="BB27" s="21">
        <f t="shared" ca="1" si="20"/>
        <v>0</v>
      </c>
      <c r="BC27" s="21">
        <f t="shared" ca="1" si="20"/>
        <v>0</v>
      </c>
      <c r="BD27" s="21">
        <f t="shared" ca="1" si="20"/>
        <v>511628.52</v>
      </c>
      <c r="BE27" s="21">
        <f t="shared" ca="1" si="20"/>
        <v>96</v>
      </c>
      <c r="BF27" s="21">
        <f t="shared" ca="1" si="20"/>
        <v>0</v>
      </c>
      <c r="BG27" s="21">
        <f t="shared" ca="1" si="20"/>
        <v>0</v>
      </c>
      <c r="BH27" s="21">
        <f t="shared" ca="1" si="20"/>
        <v>0</v>
      </c>
      <c r="BI27" s="21">
        <f t="shared" ca="1" si="20"/>
        <v>0</v>
      </c>
      <c r="BJ27" s="21">
        <f t="shared" ca="1" si="20"/>
        <v>0</v>
      </c>
      <c r="BK27" s="21">
        <f t="shared" ca="1" si="20"/>
        <v>0</v>
      </c>
      <c r="BL27" s="21">
        <f t="shared" ca="1" si="20"/>
        <v>0</v>
      </c>
      <c r="BM27" s="21">
        <f t="shared" ca="1" si="20"/>
        <v>0</v>
      </c>
      <c r="BN27" s="21">
        <f t="shared" ca="1" si="20"/>
        <v>41532.61</v>
      </c>
      <c r="BO27" s="21">
        <f t="shared" ca="1" si="20"/>
        <v>0</v>
      </c>
      <c r="BP27" s="21">
        <f t="shared" ca="1" si="16"/>
        <v>255.46</v>
      </c>
      <c r="BQ27" s="21">
        <f t="shared" ca="1" si="16"/>
        <v>0</v>
      </c>
      <c r="BR27" s="21">
        <f t="shared" ca="1" si="16"/>
        <v>0</v>
      </c>
      <c r="BS27" s="21">
        <f t="shared" ca="1" si="16"/>
        <v>347689.33</v>
      </c>
      <c r="BT27" s="21">
        <f t="shared" ca="1" si="16"/>
        <v>0</v>
      </c>
      <c r="BU27" s="21">
        <f t="shared" ca="1" si="16"/>
        <v>0</v>
      </c>
      <c r="BV27" s="21">
        <f t="shared" ca="1" si="16"/>
        <v>0</v>
      </c>
      <c r="BW27" s="21">
        <f t="shared" ca="1" si="16"/>
        <v>0</v>
      </c>
      <c r="BX27" s="21">
        <f t="shared" ca="1" si="16"/>
        <v>0</v>
      </c>
      <c r="BY27" s="21">
        <f t="shared" ca="1" si="16"/>
        <v>0</v>
      </c>
      <c r="BZ27" s="21">
        <f t="shared" ca="1" si="16"/>
        <v>0</v>
      </c>
      <c r="CA27" s="21">
        <f t="shared" ca="1" si="16"/>
        <v>0</v>
      </c>
      <c r="CB27" s="21">
        <f t="shared" ca="1" si="16"/>
        <v>37409.550000000003</v>
      </c>
      <c r="CC27" s="21">
        <f t="shared" ca="1" si="16"/>
        <v>0</v>
      </c>
      <c r="CD27" s="21">
        <f t="shared" ca="1" si="16"/>
        <v>0</v>
      </c>
      <c r="CE27" s="21">
        <f t="shared" ca="1" si="16"/>
        <v>0</v>
      </c>
      <c r="CF27" s="21">
        <f t="shared" ca="1" si="16"/>
        <v>0</v>
      </c>
      <c r="CG27" s="21">
        <f t="shared" ca="1" si="17"/>
        <v>0</v>
      </c>
      <c r="CH27" s="21">
        <f t="shared" ca="1" si="17"/>
        <v>0</v>
      </c>
      <c r="CI27" s="21">
        <f t="shared" ca="1" si="17"/>
        <v>16900</v>
      </c>
      <c r="CJ27" s="22">
        <f t="shared" ca="1" si="25"/>
        <v>707325953.69000006</v>
      </c>
      <c r="CK27" s="21">
        <f t="shared" ca="1" si="21"/>
        <v>0</v>
      </c>
      <c r="CL27" s="21">
        <f t="shared" ca="1" si="21"/>
        <v>0</v>
      </c>
      <c r="CM27" s="22">
        <f t="shared" ca="1" si="26"/>
        <v>1997320.2</v>
      </c>
      <c r="CN27" s="21">
        <f t="shared" ca="1" si="22"/>
        <v>0</v>
      </c>
      <c r="CO27" s="21">
        <f t="shared" ca="1" si="22"/>
        <v>1997320.2</v>
      </c>
      <c r="CP27" s="22">
        <f t="shared" ca="1" si="27"/>
        <v>705328633.49000001</v>
      </c>
      <c r="CQ27" s="21">
        <f t="shared" ca="1" si="23"/>
        <v>0</v>
      </c>
      <c r="CR27" s="21">
        <f t="shared" ca="1" si="23"/>
        <v>705328633.49000001</v>
      </c>
      <c r="CS27" s="21">
        <f t="shared" ca="1" si="23"/>
        <v>578314.32999999996</v>
      </c>
      <c r="CT27" s="21">
        <f t="shared" ca="1" si="23"/>
        <v>0</v>
      </c>
      <c r="CU27" s="21">
        <f t="shared" ca="1" si="23"/>
        <v>0</v>
      </c>
      <c r="CV27" s="22">
        <f t="shared" ca="1" si="9"/>
        <v>734082084.78000009</v>
      </c>
    </row>
    <row r="28" spans="1:100" ht="12.75" customHeight="1" x14ac:dyDescent="0.3">
      <c r="A28" s="64" t="s">
        <v>188</v>
      </c>
      <c r="B28" s="20">
        <v>1031</v>
      </c>
      <c r="C28" s="65" t="s">
        <v>147</v>
      </c>
      <c r="D28" s="22">
        <f t="shared" ca="1" si="24"/>
        <v>7982741.8200000003</v>
      </c>
      <c r="E28" s="21">
        <f t="shared" ca="1" si="18"/>
        <v>379711.31</v>
      </c>
      <c r="F28" s="21">
        <f t="shared" ca="1" si="18"/>
        <v>671650.1</v>
      </c>
      <c r="G28" s="21">
        <f t="shared" ca="1" si="18"/>
        <v>6931380.4100000001</v>
      </c>
      <c r="H28" s="21">
        <f t="shared" ca="1" si="18"/>
        <v>0</v>
      </c>
      <c r="I28" s="21">
        <f t="shared" ca="1" si="18"/>
        <v>25905.41</v>
      </c>
      <c r="J28" s="21">
        <f t="shared" ca="1" si="18"/>
        <v>0</v>
      </c>
      <c r="K28" s="21">
        <f t="shared" ca="1" si="18"/>
        <v>0</v>
      </c>
      <c r="L28" s="21">
        <f t="shared" ca="1" si="18"/>
        <v>0</v>
      </c>
      <c r="M28" s="21">
        <f t="shared" ca="1" si="18"/>
        <v>0</v>
      </c>
      <c r="N28" s="21">
        <f t="shared" ca="1" si="18"/>
        <v>0</v>
      </c>
      <c r="O28" s="21">
        <f t="shared" ca="1" si="18"/>
        <v>391546.02</v>
      </c>
      <c r="P28" s="21">
        <f t="shared" ca="1" si="18"/>
        <v>0</v>
      </c>
      <c r="Q28" s="21">
        <f t="shared" ca="1" si="18"/>
        <v>0</v>
      </c>
      <c r="R28" s="21">
        <f t="shared" ca="1" si="18"/>
        <v>0</v>
      </c>
      <c r="S28" s="21">
        <f t="shared" ca="1" si="18"/>
        <v>0</v>
      </c>
      <c r="T28" s="21">
        <f t="shared" ca="1" si="18"/>
        <v>0</v>
      </c>
      <c r="U28" s="21">
        <f t="shared" ca="1" si="19"/>
        <v>0</v>
      </c>
      <c r="V28" s="21">
        <f t="shared" ca="1" si="19"/>
        <v>22809.96</v>
      </c>
      <c r="W28" s="21">
        <f t="shared" ca="1" si="19"/>
        <v>216684.6</v>
      </c>
      <c r="X28" s="21">
        <f t="shared" ca="1" si="19"/>
        <v>0</v>
      </c>
      <c r="Y28" s="21">
        <f t="shared" ca="1" si="19"/>
        <v>106181.82</v>
      </c>
      <c r="Z28" s="21">
        <f t="shared" ca="1" si="19"/>
        <v>3851771.9</v>
      </c>
      <c r="AA28" s="21">
        <f t="shared" ca="1" si="19"/>
        <v>0</v>
      </c>
      <c r="AB28" s="21">
        <f t="shared" ca="1" si="19"/>
        <v>0</v>
      </c>
      <c r="AC28" s="21">
        <f t="shared" ca="1" si="19"/>
        <v>6</v>
      </c>
      <c r="AD28" s="21">
        <f t="shared" ca="1" si="19"/>
        <v>75.58</v>
      </c>
      <c r="AE28" s="21">
        <f t="shared" ca="1" si="19"/>
        <v>0</v>
      </c>
      <c r="AF28" s="21">
        <f t="shared" ca="1" si="19"/>
        <v>0</v>
      </c>
      <c r="AG28" s="21">
        <f t="shared" ca="1" si="19"/>
        <v>0</v>
      </c>
      <c r="AH28" s="21">
        <f t="shared" ca="1" si="19"/>
        <v>0</v>
      </c>
      <c r="AI28" s="21">
        <f t="shared" ca="1" si="19"/>
        <v>0</v>
      </c>
      <c r="AJ28" s="21">
        <f t="shared" ca="1" si="15"/>
        <v>1911495.54</v>
      </c>
      <c r="AK28" s="21">
        <f t="shared" ca="1" si="15"/>
        <v>0</v>
      </c>
      <c r="AL28" s="21">
        <f t="shared" ca="1" si="15"/>
        <v>0</v>
      </c>
      <c r="AM28" s="21">
        <f t="shared" ca="1" si="15"/>
        <v>74318.100000000006</v>
      </c>
      <c r="AN28" s="21">
        <f t="shared" ca="1" si="15"/>
        <v>0</v>
      </c>
      <c r="AO28" s="21">
        <f t="shared" ca="1" si="15"/>
        <v>0</v>
      </c>
      <c r="AP28" s="21">
        <f t="shared" ca="1" si="15"/>
        <v>0</v>
      </c>
      <c r="AQ28" s="21">
        <f t="shared" ca="1" si="15"/>
        <v>0</v>
      </c>
      <c r="AR28" s="21">
        <f t="shared" ca="1" si="15"/>
        <v>0</v>
      </c>
      <c r="AS28" s="21">
        <f t="shared" ca="1" si="15"/>
        <v>0</v>
      </c>
      <c r="AT28" s="21">
        <f t="shared" ca="1" si="15"/>
        <v>0</v>
      </c>
      <c r="AU28" s="21">
        <f t="shared" ca="1" si="15"/>
        <v>0</v>
      </c>
      <c r="AV28" s="21">
        <f t="shared" ca="1" si="15"/>
        <v>0</v>
      </c>
      <c r="AW28" s="21">
        <f t="shared" ca="1" si="15"/>
        <v>0</v>
      </c>
      <c r="AX28" s="21">
        <f t="shared" ca="1" si="15"/>
        <v>0</v>
      </c>
      <c r="AY28" s="21">
        <f t="shared" ca="1" si="15"/>
        <v>0</v>
      </c>
      <c r="AZ28" s="21">
        <f t="shared" ca="1" si="20"/>
        <v>0</v>
      </c>
      <c r="BA28" s="21">
        <f t="shared" ca="1" si="20"/>
        <v>0</v>
      </c>
      <c r="BB28" s="21">
        <f t="shared" ca="1" si="20"/>
        <v>0</v>
      </c>
      <c r="BC28" s="21">
        <f t="shared" ca="1" si="20"/>
        <v>0</v>
      </c>
      <c r="BD28" s="21">
        <f t="shared" ca="1" si="20"/>
        <v>660.49</v>
      </c>
      <c r="BE28" s="21">
        <f t="shared" ca="1" si="20"/>
        <v>0</v>
      </c>
      <c r="BF28" s="21">
        <f t="shared" ca="1" si="20"/>
        <v>0</v>
      </c>
      <c r="BG28" s="21">
        <f t="shared" ca="1" si="20"/>
        <v>0</v>
      </c>
      <c r="BH28" s="21">
        <f t="shared" ca="1" si="20"/>
        <v>0</v>
      </c>
      <c r="BI28" s="21">
        <f t="shared" ca="1" si="20"/>
        <v>0</v>
      </c>
      <c r="BJ28" s="21">
        <f t="shared" ca="1" si="20"/>
        <v>0</v>
      </c>
      <c r="BK28" s="21">
        <f t="shared" ca="1" si="20"/>
        <v>0</v>
      </c>
      <c r="BL28" s="21">
        <f t="shared" ca="1" si="20"/>
        <v>0</v>
      </c>
      <c r="BM28" s="21">
        <f t="shared" ca="1" si="20"/>
        <v>0</v>
      </c>
      <c r="BN28" s="21">
        <f t="shared" ca="1" si="20"/>
        <v>959.01</v>
      </c>
      <c r="BO28" s="21">
        <f t="shared" ca="1" si="20"/>
        <v>0</v>
      </c>
      <c r="BP28" s="21">
        <f t="shared" ca="1" si="16"/>
        <v>3559.34</v>
      </c>
      <c r="BQ28" s="21">
        <f t="shared" ca="1" si="16"/>
        <v>0</v>
      </c>
      <c r="BR28" s="21">
        <f t="shared" ca="1" si="16"/>
        <v>289.8</v>
      </c>
      <c r="BS28" s="21">
        <f t="shared" ca="1" si="16"/>
        <v>1919.49</v>
      </c>
      <c r="BT28" s="21">
        <f t="shared" ca="1" si="16"/>
        <v>0</v>
      </c>
      <c r="BU28" s="21">
        <f t="shared" ca="1" si="16"/>
        <v>0</v>
      </c>
      <c r="BV28" s="21">
        <f t="shared" ca="1" si="16"/>
        <v>0</v>
      </c>
      <c r="BW28" s="21">
        <f t="shared" ca="1" si="16"/>
        <v>0</v>
      </c>
      <c r="BX28" s="21">
        <f t="shared" ca="1" si="16"/>
        <v>0</v>
      </c>
      <c r="BY28" s="21">
        <f t="shared" ca="1" si="16"/>
        <v>0</v>
      </c>
      <c r="BZ28" s="21">
        <f t="shared" ca="1" si="16"/>
        <v>0</v>
      </c>
      <c r="CA28" s="21">
        <f t="shared" ca="1" si="16"/>
        <v>0</v>
      </c>
      <c r="CB28" s="21">
        <f t="shared" ca="1" si="16"/>
        <v>0</v>
      </c>
      <c r="CC28" s="21">
        <f t="shared" ca="1" si="16"/>
        <v>0</v>
      </c>
      <c r="CD28" s="21">
        <f t="shared" ca="1" si="16"/>
        <v>0</v>
      </c>
      <c r="CE28" s="21">
        <f t="shared" ca="1" si="16"/>
        <v>0</v>
      </c>
      <c r="CF28" s="21">
        <f t="shared" ca="1" si="16"/>
        <v>0</v>
      </c>
      <c r="CG28" s="21">
        <f t="shared" ca="1" si="17"/>
        <v>0</v>
      </c>
      <c r="CH28" s="21">
        <f t="shared" ca="1" si="17"/>
        <v>0</v>
      </c>
      <c r="CI28" s="21">
        <f t="shared" ca="1" si="17"/>
        <v>0</v>
      </c>
      <c r="CJ28" s="22">
        <f t="shared" ca="1" si="25"/>
        <v>0</v>
      </c>
      <c r="CK28" s="21">
        <f t="shared" ca="1" si="21"/>
        <v>0</v>
      </c>
      <c r="CL28" s="21">
        <f t="shared" ca="1" si="21"/>
        <v>0</v>
      </c>
      <c r="CM28" s="22">
        <f t="shared" ca="1" si="26"/>
        <v>0</v>
      </c>
      <c r="CN28" s="21">
        <f t="shared" ca="1" si="22"/>
        <v>0</v>
      </c>
      <c r="CO28" s="21">
        <f t="shared" ca="1" si="22"/>
        <v>0</v>
      </c>
      <c r="CP28" s="22">
        <f t="shared" ca="1" si="27"/>
        <v>0</v>
      </c>
      <c r="CQ28" s="21">
        <f t="shared" ca="1" si="23"/>
        <v>0</v>
      </c>
      <c r="CR28" s="21">
        <f t="shared" ca="1" si="23"/>
        <v>0</v>
      </c>
      <c r="CS28" s="21">
        <f t="shared" ca="1" si="23"/>
        <v>3456.47</v>
      </c>
      <c r="CT28" s="21">
        <f t="shared" ca="1" si="23"/>
        <v>0</v>
      </c>
      <c r="CU28" s="21">
        <f t="shared" ca="1" si="23"/>
        <v>0</v>
      </c>
      <c r="CV28" s="22">
        <f t="shared" ca="1" si="9"/>
        <v>14594381.35</v>
      </c>
    </row>
    <row r="29" spans="1:100" ht="12.75" customHeight="1" x14ac:dyDescent="0.3">
      <c r="A29" s="64" t="s">
        <v>190</v>
      </c>
      <c r="B29" s="20">
        <v>1032</v>
      </c>
      <c r="C29" s="65" t="s">
        <v>147</v>
      </c>
      <c r="D29" s="22">
        <f t="shared" ca="1" si="24"/>
        <v>92303399.408000037</v>
      </c>
      <c r="E29" s="21">
        <f t="shared" ca="1" si="18"/>
        <v>10163534.428891808</v>
      </c>
      <c r="F29" s="21">
        <f t="shared" ca="1" si="18"/>
        <v>56049379.777528197</v>
      </c>
      <c r="G29" s="21">
        <f t="shared" ca="1" si="18"/>
        <v>26090485.201580029</v>
      </c>
      <c r="H29" s="21">
        <f t="shared" ca="1" si="18"/>
        <v>33805612.465899996</v>
      </c>
      <c r="I29" s="21">
        <f t="shared" ca="1" si="18"/>
        <v>1255904.8899999999</v>
      </c>
      <c r="J29" s="21">
        <f t="shared" ca="1" si="18"/>
        <v>0</v>
      </c>
      <c r="K29" s="21">
        <f t="shared" ca="1" si="18"/>
        <v>0</v>
      </c>
      <c r="L29" s="21">
        <f t="shared" ca="1" si="18"/>
        <v>0</v>
      </c>
      <c r="M29" s="21">
        <f t="shared" ca="1" si="18"/>
        <v>0</v>
      </c>
      <c r="N29" s="21">
        <f t="shared" ca="1" si="18"/>
        <v>0</v>
      </c>
      <c r="O29" s="21">
        <f t="shared" ca="1" si="18"/>
        <v>5040908.450000002</v>
      </c>
      <c r="P29" s="21">
        <f t="shared" ca="1" si="18"/>
        <v>0</v>
      </c>
      <c r="Q29" s="21">
        <f t="shared" ca="1" si="18"/>
        <v>0</v>
      </c>
      <c r="R29" s="21">
        <f t="shared" ca="1" si="18"/>
        <v>0</v>
      </c>
      <c r="S29" s="21">
        <f t="shared" ca="1" si="18"/>
        <v>0</v>
      </c>
      <c r="T29" s="21">
        <f t="shared" ca="1" si="18"/>
        <v>397518091.06999999</v>
      </c>
      <c r="U29" s="21">
        <f t="shared" ca="1" si="19"/>
        <v>19973.43</v>
      </c>
      <c r="V29" s="21">
        <f t="shared" ca="1" si="19"/>
        <v>817121.98</v>
      </c>
      <c r="W29" s="21">
        <f t="shared" ca="1" si="19"/>
        <v>8443901.9899999984</v>
      </c>
      <c r="X29" s="21">
        <f t="shared" ca="1" si="19"/>
        <v>0</v>
      </c>
      <c r="Y29" s="21">
        <f t="shared" ca="1" si="19"/>
        <v>204710.86</v>
      </c>
      <c r="Z29" s="21">
        <f t="shared" ca="1" si="19"/>
        <v>21546711.139999997</v>
      </c>
      <c r="AA29" s="21">
        <f t="shared" ca="1" si="19"/>
        <v>0</v>
      </c>
      <c r="AB29" s="21">
        <f t="shared" ca="1" si="19"/>
        <v>0</v>
      </c>
      <c r="AC29" s="21">
        <f t="shared" ca="1" si="19"/>
        <v>250382.12</v>
      </c>
      <c r="AD29" s="21">
        <f t="shared" ca="1" si="19"/>
        <v>6109856.5447000014</v>
      </c>
      <c r="AE29" s="21">
        <f t="shared" ca="1" si="19"/>
        <v>0</v>
      </c>
      <c r="AF29" s="21">
        <f t="shared" ca="1" si="19"/>
        <v>0</v>
      </c>
      <c r="AG29" s="21">
        <f t="shared" ca="1" si="19"/>
        <v>0</v>
      </c>
      <c r="AH29" s="21">
        <f t="shared" ca="1" si="19"/>
        <v>0</v>
      </c>
      <c r="AI29" s="21">
        <f t="shared" ca="1" si="19"/>
        <v>0</v>
      </c>
      <c r="AJ29" s="21">
        <f t="shared" ca="1" si="15"/>
        <v>2837494.12</v>
      </c>
      <c r="AK29" s="21">
        <f t="shared" ca="1" si="15"/>
        <v>100</v>
      </c>
      <c r="AL29" s="21">
        <f t="shared" ca="1" si="15"/>
        <v>0</v>
      </c>
      <c r="AM29" s="21">
        <f t="shared" ca="1" si="15"/>
        <v>0</v>
      </c>
      <c r="AN29" s="21">
        <f t="shared" ca="1" si="15"/>
        <v>2247</v>
      </c>
      <c r="AO29" s="21">
        <f t="shared" ca="1" si="15"/>
        <v>0</v>
      </c>
      <c r="AP29" s="21">
        <f t="shared" ca="1" si="15"/>
        <v>581.79</v>
      </c>
      <c r="AQ29" s="21">
        <f t="shared" ca="1" si="15"/>
        <v>0</v>
      </c>
      <c r="AR29" s="21">
        <f t="shared" ca="1" si="15"/>
        <v>0</v>
      </c>
      <c r="AS29" s="21">
        <f t="shared" ca="1" si="15"/>
        <v>0</v>
      </c>
      <c r="AT29" s="21">
        <f t="shared" ca="1" si="15"/>
        <v>101699288.26539998</v>
      </c>
      <c r="AU29" s="21">
        <f t="shared" ca="1" si="15"/>
        <v>9567690.2609000001</v>
      </c>
      <c r="AV29" s="21">
        <f t="shared" ca="1" si="15"/>
        <v>19243186.241800003</v>
      </c>
      <c r="AW29" s="21">
        <f t="shared" ca="1" si="15"/>
        <v>0</v>
      </c>
      <c r="AX29" s="21">
        <f t="shared" ca="1" si="15"/>
        <v>9701397.5608999971</v>
      </c>
      <c r="AY29" s="21">
        <f t="shared" ca="1" si="15"/>
        <v>0</v>
      </c>
      <c r="AZ29" s="21">
        <f t="shared" ca="1" si="20"/>
        <v>0</v>
      </c>
      <c r="BA29" s="21">
        <f t="shared" ca="1" si="20"/>
        <v>0</v>
      </c>
      <c r="BB29" s="21">
        <f t="shared" ca="1" si="20"/>
        <v>0</v>
      </c>
      <c r="BC29" s="21">
        <f t="shared" ca="1" si="20"/>
        <v>0</v>
      </c>
      <c r="BD29" s="21">
        <f t="shared" ca="1" si="20"/>
        <v>6119679.2400000002</v>
      </c>
      <c r="BE29" s="21">
        <f t="shared" ca="1" si="20"/>
        <v>0</v>
      </c>
      <c r="BF29" s="21">
        <f t="shared" ca="1" si="20"/>
        <v>0</v>
      </c>
      <c r="BG29" s="21">
        <f t="shared" ca="1" si="20"/>
        <v>0</v>
      </c>
      <c r="BH29" s="21">
        <f t="shared" ca="1" si="20"/>
        <v>0</v>
      </c>
      <c r="BI29" s="21">
        <f t="shared" ca="1" si="20"/>
        <v>0</v>
      </c>
      <c r="BJ29" s="21">
        <f t="shared" ca="1" si="20"/>
        <v>0</v>
      </c>
      <c r="BK29" s="21">
        <f t="shared" ca="1" si="20"/>
        <v>0</v>
      </c>
      <c r="BL29" s="21">
        <f t="shared" ca="1" si="20"/>
        <v>0</v>
      </c>
      <c r="BM29" s="21">
        <f t="shared" ca="1" si="20"/>
        <v>0</v>
      </c>
      <c r="BN29" s="21">
        <f t="shared" ca="1" si="20"/>
        <v>647221.79</v>
      </c>
      <c r="BO29" s="21">
        <f t="shared" ca="1" si="20"/>
        <v>0</v>
      </c>
      <c r="BP29" s="21">
        <f t="shared" ca="1" si="16"/>
        <v>14852651.596499998</v>
      </c>
      <c r="BQ29" s="21">
        <f t="shared" ca="1" si="16"/>
        <v>850629.35000000009</v>
      </c>
      <c r="BR29" s="21">
        <f t="shared" ca="1" si="16"/>
        <v>440976512.19999999</v>
      </c>
      <c r="BS29" s="21">
        <f t="shared" ca="1" si="16"/>
        <v>21938550.500000007</v>
      </c>
      <c r="BT29" s="21">
        <f t="shared" ca="1" si="16"/>
        <v>0</v>
      </c>
      <c r="BU29" s="21">
        <f t="shared" ca="1" si="16"/>
        <v>0</v>
      </c>
      <c r="BV29" s="21">
        <f t="shared" ca="1" si="16"/>
        <v>487542.55</v>
      </c>
      <c r="BW29" s="21">
        <f t="shared" ca="1" si="16"/>
        <v>0</v>
      </c>
      <c r="BX29" s="21">
        <f t="shared" ca="1" si="16"/>
        <v>1055707.83</v>
      </c>
      <c r="BY29" s="21">
        <f t="shared" ca="1" si="16"/>
        <v>0</v>
      </c>
      <c r="BZ29" s="21">
        <f t="shared" ca="1" si="16"/>
        <v>0</v>
      </c>
      <c r="CA29" s="21">
        <f t="shared" ca="1" si="16"/>
        <v>9961444.9100000001</v>
      </c>
      <c r="CB29" s="21">
        <f t="shared" ca="1" si="16"/>
        <v>288077622.57999998</v>
      </c>
      <c r="CC29" s="21">
        <f t="shared" ca="1" si="16"/>
        <v>1621627.48</v>
      </c>
      <c r="CD29" s="21">
        <f t="shared" ca="1" si="16"/>
        <v>0</v>
      </c>
      <c r="CE29" s="21">
        <f t="shared" ca="1" si="16"/>
        <v>0</v>
      </c>
      <c r="CF29" s="21">
        <f t="shared" ca="1" si="16"/>
        <v>2594807.4300000002</v>
      </c>
      <c r="CG29" s="21">
        <f t="shared" ca="1" si="17"/>
        <v>99080762.620000005</v>
      </c>
      <c r="CH29" s="21">
        <f t="shared" ca="1" si="17"/>
        <v>17708987.66</v>
      </c>
      <c r="CI29" s="21">
        <f t="shared" ca="1" si="17"/>
        <v>0</v>
      </c>
      <c r="CJ29" s="22">
        <f t="shared" ca="1" si="25"/>
        <v>103968108.70999999</v>
      </c>
      <c r="CK29" s="21">
        <f t="shared" ca="1" si="21"/>
        <v>0</v>
      </c>
      <c r="CL29" s="21">
        <f t="shared" ca="1" si="21"/>
        <v>0</v>
      </c>
      <c r="CM29" s="22">
        <f t="shared" ca="1" si="26"/>
        <v>4854808.2099999981</v>
      </c>
      <c r="CN29" s="21">
        <f t="shared" ca="1" si="22"/>
        <v>104289.20000000001</v>
      </c>
      <c r="CO29" s="21">
        <f t="shared" ca="1" si="22"/>
        <v>4750519.0099999979</v>
      </c>
      <c r="CP29" s="22">
        <f t="shared" ca="1" si="27"/>
        <v>99113300.5</v>
      </c>
      <c r="CQ29" s="21">
        <f t="shared" ca="1" si="23"/>
        <v>1514077.09</v>
      </c>
      <c r="CR29" s="21">
        <f t="shared" ca="1" si="23"/>
        <v>97599223.409999996</v>
      </c>
      <c r="CS29" s="21">
        <f t="shared" ca="1" si="23"/>
        <v>1223257.7999999989</v>
      </c>
      <c r="CT29" s="21">
        <f t="shared" ca="1" si="23"/>
        <v>0</v>
      </c>
      <c r="CU29" s="21">
        <f t="shared" ca="1" si="23"/>
        <v>0</v>
      </c>
      <c r="CV29" s="22">
        <f t="shared" ca="1" si="9"/>
        <v>1721533673.8341002</v>
      </c>
    </row>
    <row r="30" spans="1:100" ht="12.75" customHeight="1" x14ac:dyDescent="0.3">
      <c r="A30" s="64" t="s">
        <v>192</v>
      </c>
      <c r="B30" s="20">
        <v>1034</v>
      </c>
      <c r="C30" s="65" t="s">
        <v>147</v>
      </c>
      <c r="D30" s="22">
        <f t="shared" ca="1" si="24"/>
        <v>1845052.581706675</v>
      </c>
      <c r="E30" s="21">
        <f t="shared" ca="1" si="18"/>
        <v>635190.03610666911</v>
      </c>
      <c r="F30" s="21">
        <f t="shared" ca="1" si="18"/>
        <v>594941.77280000295</v>
      </c>
      <c r="G30" s="21">
        <f t="shared" ca="1" si="18"/>
        <v>614920.77280000295</v>
      </c>
      <c r="H30" s="21">
        <f t="shared" ca="1" si="18"/>
        <v>321790.57</v>
      </c>
      <c r="I30" s="21">
        <f t="shared" ca="1" si="18"/>
        <v>365738.78999999992</v>
      </c>
      <c r="J30" s="21">
        <f t="shared" ca="1" si="18"/>
        <v>0</v>
      </c>
      <c r="K30" s="21">
        <f t="shared" ca="1" si="18"/>
        <v>0</v>
      </c>
      <c r="L30" s="21">
        <f t="shared" ca="1" si="18"/>
        <v>0</v>
      </c>
      <c r="M30" s="21">
        <f t="shared" ca="1" si="18"/>
        <v>0</v>
      </c>
      <c r="N30" s="21">
        <f t="shared" ca="1" si="18"/>
        <v>0</v>
      </c>
      <c r="O30" s="21">
        <f t="shared" ca="1" si="18"/>
        <v>47181.03</v>
      </c>
      <c r="P30" s="21">
        <f t="shared" ca="1" si="18"/>
        <v>0</v>
      </c>
      <c r="Q30" s="21">
        <f t="shared" ca="1" si="18"/>
        <v>390278.38</v>
      </c>
      <c r="R30" s="21">
        <f t="shared" ca="1" si="18"/>
        <v>0</v>
      </c>
      <c r="S30" s="21">
        <f t="shared" ca="1" si="18"/>
        <v>0</v>
      </c>
      <c r="T30" s="21">
        <f t="shared" ca="1" si="18"/>
        <v>131985004.67183663</v>
      </c>
      <c r="U30" s="21">
        <f t="shared" ca="1" si="19"/>
        <v>2526467.5400000019</v>
      </c>
      <c r="V30" s="21">
        <f t="shared" ca="1" si="19"/>
        <v>621582.57999999961</v>
      </c>
      <c r="W30" s="21">
        <f t="shared" ca="1" si="19"/>
        <v>6873429.360000019</v>
      </c>
      <c r="X30" s="21">
        <f t="shared" ca="1" si="19"/>
        <v>0</v>
      </c>
      <c r="Y30" s="21">
        <f t="shared" ca="1" si="19"/>
        <v>61413.05</v>
      </c>
      <c r="Z30" s="21">
        <f t="shared" ca="1" si="19"/>
        <v>71600.740000000005</v>
      </c>
      <c r="AA30" s="21">
        <f t="shared" ca="1" si="19"/>
        <v>0</v>
      </c>
      <c r="AB30" s="21">
        <f t="shared" ca="1" si="19"/>
        <v>0</v>
      </c>
      <c r="AC30" s="21">
        <f t="shared" ca="1" si="19"/>
        <v>114523.89000000001</v>
      </c>
      <c r="AD30" s="21">
        <f t="shared" ca="1" si="19"/>
        <v>38830.469999999972</v>
      </c>
      <c r="AE30" s="21">
        <f t="shared" ca="1" si="19"/>
        <v>0</v>
      </c>
      <c r="AF30" s="21">
        <f t="shared" ca="1" si="19"/>
        <v>0</v>
      </c>
      <c r="AG30" s="21">
        <f t="shared" ca="1" si="19"/>
        <v>0</v>
      </c>
      <c r="AH30" s="21">
        <f t="shared" ca="1" si="19"/>
        <v>0</v>
      </c>
      <c r="AI30" s="21">
        <f t="shared" ca="1" si="19"/>
        <v>0</v>
      </c>
      <c r="AJ30" s="21">
        <f t="shared" ca="1" si="15"/>
        <v>1569357.32</v>
      </c>
      <c r="AK30" s="21">
        <f t="shared" ca="1" si="15"/>
        <v>149108.14999999991</v>
      </c>
      <c r="AL30" s="21">
        <f t="shared" ca="1" si="15"/>
        <v>0</v>
      </c>
      <c r="AM30" s="21">
        <f t="shared" ca="1" si="15"/>
        <v>0</v>
      </c>
      <c r="AN30" s="21">
        <f t="shared" ca="1" si="15"/>
        <v>0</v>
      </c>
      <c r="AO30" s="21">
        <f t="shared" ca="1" si="15"/>
        <v>0</v>
      </c>
      <c r="AP30" s="21">
        <f t="shared" ca="1" si="15"/>
        <v>1681361.42</v>
      </c>
      <c r="AQ30" s="21">
        <f t="shared" ca="1" si="15"/>
        <v>0</v>
      </c>
      <c r="AR30" s="21">
        <f t="shared" ca="1" si="15"/>
        <v>0</v>
      </c>
      <c r="AS30" s="21">
        <f t="shared" ca="1" si="15"/>
        <v>0</v>
      </c>
      <c r="AT30" s="21">
        <f t="shared" ca="1" si="15"/>
        <v>5614993.8900000006</v>
      </c>
      <c r="AU30" s="21">
        <f t="shared" ca="1" si="15"/>
        <v>206022.42</v>
      </c>
      <c r="AV30" s="21">
        <f t="shared" ca="1" si="15"/>
        <v>410034.73999999982</v>
      </c>
      <c r="AW30" s="21">
        <f t="shared" ca="1" si="15"/>
        <v>0</v>
      </c>
      <c r="AX30" s="21">
        <f t="shared" ca="1" si="15"/>
        <v>204480.03000000003</v>
      </c>
      <c r="AY30" s="21">
        <f t="shared" ca="1" si="15"/>
        <v>0</v>
      </c>
      <c r="AZ30" s="21">
        <f t="shared" ca="1" si="20"/>
        <v>0</v>
      </c>
      <c r="BA30" s="21">
        <f t="shared" ca="1" si="20"/>
        <v>0</v>
      </c>
      <c r="BB30" s="21">
        <f t="shared" ca="1" si="20"/>
        <v>0</v>
      </c>
      <c r="BC30" s="21">
        <f t="shared" ca="1" si="20"/>
        <v>0</v>
      </c>
      <c r="BD30" s="21">
        <f t="shared" ca="1" si="20"/>
        <v>-2901649.5399987232</v>
      </c>
      <c r="BE30" s="21">
        <f t="shared" ca="1" si="20"/>
        <v>0</v>
      </c>
      <c r="BF30" s="21">
        <f t="shared" ca="1" si="20"/>
        <v>0</v>
      </c>
      <c r="BG30" s="21">
        <f t="shared" ca="1" si="20"/>
        <v>0</v>
      </c>
      <c r="BH30" s="21">
        <f t="shared" ca="1" si="20"/>
        <v>0</v>
      </c>
      <c r="BI30" s="21">
        <f t="shared" ca="1" si="20"/>
        <v>0</v>
      </c>
      <c r="BJ30" s="21">
        <f t="shared" ca="1" si="20"/>
        <v>0</v>
      </c>
      <c r="BK30" s="21">
        <f t="shared" ca="1" si="20"/>
        <v>0</v>
      </c>
      <c r="BL30" s="21">
        <f t="shared" ca="1" si="20"/>
        <v>0</v>
      </c>
      <c r="BM30" s="21">
        <f t="shared" ca="1" si="20"/>
        <v>0</v>
      </c>
      <c r="BN30" s="21">
        <f t="shared" ca="1" si="20"/>
        <v>254685.16999999998</v>
      </c>
      <c r="BO30" s="21">
        <f t="shared" ca="1" si="20"/>
        <v>0</v>
      </c>
      <c r="BP30" s="21">
        <f t="shared" ca="1" si="16"/>
        <v>1373193.0199999998</v>
      </c>
      <c r="BQ30" s="21">
        <f t="shared" ca="1" si="16"/>
        <v>0</v>
      </c>
      <c r="BR30" s="21">
        <f t="shared" ca="1" si="16"/>
        <v>1576261.1899999997</v>
      </c>
      <c r="BS30" s="21">
        <f t="shared" ca="1" si="16"/>
        <v>1228918.8799999999</v>
      </c>
      <c r="BT30" s="21">
        <f t="shared" ca="1" si="16"/>
        <v>0</v>
      </c>
      <c r="BU30" s="21">
        <f t="shared" ca="1" si="16"/>
        <v>0</v>
      </c>
      <c r="BV30" s="21">
        <f t="shared" ca="1" si="16"/>
        <v>0</v>
      </c>
      <c r="BW30" s="21">
        <f t="shared" ca="1" si="16"/>
        <v>0</v>
      </c>
      <c r="BX30" s="21">
        <f t="shared" ca="1" si="16"/>
        <v>0</v>
      </c>
      <c r="BY30" s="21">
        <f t="shared" ca="1" si="16"/>
        <v>0</v>
      </c>
      <c r="BZ30" s="21">
        <f t="shared" ca="1" si="16"/>
        <v>0</v>
      </c>
      <c r="CA30" s="21">
        <f t="shared" ca="1" si="16"/>
        <v>0</v>
      </c>
      <c r="CB30" s="21">
        <f t="shared" ca="1" si="16"/>
        <v>0</v>
      </c>
      <c r="CC30" s="21">
        <f t="shared" ca="1" si="16"/>
        <v>0</v>
      </c>
      <c r="CD30" s="21">
        <f t="shared" ca="1" si="16"/>
        <v>0</v>
      </c>
      <c r="CE30" s="21">
        <f t="shared" ca="1" si="16"/>
        <v>0</v>
      </c>
      <c r="CF30" s="21">
        <f t="shared" ca="1" si="16"/>
        <v>0</v>
      </c>
      <c r="CG30" s="21">
        <f t="shared" ca="1" si="17"/>
        <v>0</v>
      </c>
      <c r="CH30" s="21">
        <f t="shared" ca="1" si="17"/>
        <v>0</v>
      </c>
      <c r="CI30" s="21">
        <f t="shared" ca="1" si="17"/>
        <v>0</v>
      </c>
      <c r="CJ30" s="22">
        <f t="shared" ca="1" si="25"/>
        <v>16640551.899999991</v>
      </c>
      <c r="CK30" s="21">
        <f t="shared" ca="1" si="21"/>
        <v>0</v>
      </c>
      <c r="CL30" s="21">
        <f t="shared" ca="1" si="21"/>
        <v>0</v>
      </c>
      <c r="CM30" s="22">
        <f t="shared" ca="1" si="26"/>
        <v>0</v>
      </c>
      <c r="CN30" s="21">
        <f t="shared" ca="1" si="22"/>
        <v>0</v>
      </c>
      <c r="CO30" s="21">
        <f t="shared" ca="1" si="22"/>
        <v>0</v>
      </c>
      <c r="CP30" s="22">
        <f t="shared" ca="1" si="27"/>
        <v>16640551.899999991</v>
      </c>
      <c r="CQ30" s="21">
        <f t="shared" ca="1" si="23"/>
        <v>0</v>
      </c>
      <c r="CR30" s="21">
        <f t="shared" ca="1" si="23"/>
        <v>16640551.899999991</v>
      </c>
      <c r="CS30" s="21">
        <f t="shared" ca="1" si="23"/>
        <v>0</v>
      </c>
      <c r="CT30" s="21">
        <f t="shared" ca="1" si="23"/>
        <v>0</v>
      </c>
      <c r="CU30" s="21">
        <f t="shared" ca="1" si="23"/>
        <v>0</v>
      </c>
      <c r="CV30" s="22">
        <f t="shared" ca="1" si="9"/>
        <v>173270212.24354455</v>
      </c>
    </row>
    <row r="31" spans="1:100" ht="12.75" customHeight="1" x14ac:dyDescent="0.3">
      <c r="A31" s="64" t="s">
        <v>194</v>
      </c>
      <c r="B31" s="20">
        <v>1035</v>
      </c>
      <c r="C31" s="65" t="s">
        <v>147</v>
      </c>
      <c r="D31" s="22">
        <f t="shared" ca="1" si="24"/>
        <v>52208203.630810998</v>
      </c>
      <c r="E31" s="21">
        <f t="shared" ca="1" si="18"/>
        <v>450476.84056699998</v>
      </c>
      <c r="F31" s="21">
        <f t="shared" ca="1" si="18"/>
        <v>551230.16876899998</v>
      </c>
      <c r="G31" s="21">
        <f t="shared" ca="1" si="18"/>
        <v>51206496.621474996</v>
      </c>
      <c r="H31" s="21">
        <f t="shared" ca="1" si="18"/>
        <v>14324510.029469</v>
      </c>
      <c r="I31" s="21">
        <f t="shared" ca="1" si="18"/>
        <v>6685534.1100000003</v>
      </c>
      <c r="J31" s="21">
        <f t="shared" ca="1" si="18"/>
        <v>0</v>
      </c>
      <c r="K31" s="21">
        <f t="shared" ca="1" si="18"/>
        <v>-24068.93</v>
      </c>
      <c r="L31" s="21">
        <f t="shared" ca="1" si="18"/>
        <v>0</v>
      </c>
      <c r="M31" s="21">
        <f t="shared" ca="1" si="18"/>
        <v>0</v>
      </c>
      <c r="N31" s="21">
        <f t="shared" ca="1" si="18"/>
        <v>0</v>
      </c>
      <c r="O31" s="21">
        <f t="shared" ca="1" si="18"/>
        <v>0</v>
      </c>
      <c r="P31" s="21">
        <f t="shared" ca="1" si="18"/>
        <v>0</v>
      </c>
      <c r="Q31" s="21">
        <f t="shared" ca="1" si="18"/>
        <v>364333.67888700002</v>
      </c>
      <c r="R31" s="21">
        <f t="shared" ca="1" si="18"/>
        <v>0</v>
      </c>
      <c r="S31" s="21">
        <f t="shared" ca="1" si="18"/>
        <v>0</v>
      </c>
      <c r="T31" s="21">
        <f t="shared" ca="1" si="18"/>
        <v>100050499.05</v>
      </c>
      <c r="U31" s="21">
        <f t="shared" ca="1" si="19"/>
        <v>104615.810037</v>
      </c>
      <c r="V31" s="21">
        <f t="shared" ca="1" si="19"/>
        <v>7767901.1600000001</v>
      </c>
      <c r="W31" s="21">
        <f t="shared" ca="1" si="19"/>
        <v>62450138.799999997</v>
      </c>
      <c r="X31" s="21">
        <f t="shared" ca="1" si="19"/>
        <v>0</v>
      </c>
      <c r="Y31" s="21">
        <f t="shared" ca="1" si="19"/>
        <v>79434.789862999998</v>
      </c>
      <c r="Z31" s="21">
        <f t="shared" ca="1" si="19"/>
        <v>495330.37066000002</v>
      </c>
      <c r="AA31" s="21">
        <f t="shared" ca="1" si="19"/>
        <v>0</v>
      </c>
      <c r="AB31" s="21">
        <f t="shared" ca="1" si="19"/>
        <v>0</v>
      </c>
      <c r="AC31" s="21">
        <f t="shared" ca="1" si="19"/>
        <v>20786.860079000002</v>
      </c>
      <c r="AD31" s="21">
        <f t="shared" ca="1" si="19"/>
        <v>1770388.526329</v>
      </c>
      <c r="AE31" s="21">
        <f t="shared" ca="1" si="19"/>
        <v>0</v>
      </c>
      <c r="AF31" s="21">
        <f t="shared" ca="1" si="19"/>
        <v>0</v>
      </c>
      <c r="AG31" s="21">
        <f t="shared" ca="1" si="19"/>
        <v>0</v>
      </c>
      <c r="AH31" s="21">
        <f t="shared" ca="1" si="19"/>
        <v>0</v>
      </c>
      <c r="AI31" s="21">
        <f t="shared" ca="1" si="19"/>
        <v>0</v>
      </c>
      <c r="AJ31" s="21">
        <f t="shared" ca="1" si="15"/>
        <v>10187.5</v>
      </c>
      <c r="AK31" s="21">
        <f t="shared" ca="1" si="15"/>
        <v>0</v>
      </c>
      <c r="AL31" s="21">
        <f t="shared" ca="1" si="15"/>
        <v>0</v>
      </c>
      <c r="AM31" s="21">
        <f t="shared" ca="1" si="15"/>
        <v>3583934.0625009998</v>
      </c>
      <c r="AN31" s="21">
        <f t="shared" ca="1" si="15"/>
        <v>0</v>
      </c>
      <c r="AO31" s="21">
        <f t="shared" ca="1" si="15"/>
        <v>0</v>
      </c>
      <c r="AP31" s="21">
        <f t="shared" ca="1" si="15"/>
        <v>496586.268048</v>
      </c>
      <c r="AQ31" s="21">
        <f t="shared" ca="1" si="15"/>
        <v>0</v>
      </c>
      <c r="AR31" s="21">
        <f t="shared" ca="1" si="15"/>
        <v>0</v>
      </c>
      <c r="AS31" s="21">
        <f t="shared" ca="1" si="15"/>
        <v>0</v>
      </c>
      <c r="AT31" s="21">
        <f t="shared" ca="1" si="15"/>
        <v>27730689.477247998</v>
      </c>
      <c r="AU31" s="21">
        <f t="shared" ca="1" si="15"/>
        <v>1184824.0524889999</v>
      </c>
      <c r="AV31" s="21">
        <f t="shared" ca="1" si="15"/>
        <v>827409.64409100008</v>
      </c>
      <c r="AW31" s="21">
        <f t="shared" ca="1" si="15"/>
        <v>0</v>
      </c>
      <c r="AX31" s="21">
        <f t="shared" ca="1" si="15"/>
        <v>838010.46408200008</v>
      </c>
      <c r="AY31" s="21">
        <f t="shared" ca="1" si="15"/>
        <v>0</v>
      </c>
      <c r="AZ31" s="21">
        <f t="shared" ca="1" si="20"/>
        <v>0</v>
      </c>
      <c r="BA31" s="21">
        <f t="shared" ca="1" si="20"/>
        <v>0</v>
      </c>
      <c r="BB31" s="21">
        <f t="shared" ca="1" si="20"/>
        <v>0</v>
      </c>
      <c r="BC31" s="21">
        <f t="shared" ca="1" si="20"/>
        <v>0</v>
      </c>
      <c r="BD31" s="21">
        <f t="shared" ca="1" si="20"/>
        <v>35271.330044000002</v>
      </c>
      <c r="BE31" s="21">
        <f t="shared" ca="1" si="20"/>
        <v>0</v>
      </c>
      <c r="BF31" s="21">
        <f t="shared" ca="1" si="20"/>
        <v>0</v>
      </c>
      <c r="BG31" s="21">
        <f t="shared" ca="1" si="20"/>
        <v>0</v>
      </c>
      <c r="BH31" s="21">
        <f t="shared" ca="1" si="20"/>
        <v>0</v>
      </c>
      <c r="BI31" s="21">
        <f t="shared" ca="1" si="20"/>
        <v>0</v>
      </c>
      <c r="BJ31" s="21">
        <f t="shared" ca="1" si="20"/>
        <v>0</v>
      </c>
      <c r="BK31" s="21">
        <f t="shared" ca="1" si="20"/>
        <v>0</v>
      </c>
      <c r="BL31" s="21">
        <f t="shared" ca="1" si="20"/>
        <v>3008.370085</v>
      </c>
      <c r="BM31" s="21">
        <f t="shared" ca="1" si="20"/>
        <v>0</v>
      </c>
      <c r="BN31" s="21">
        <f t="shared" ca="1" si="20"/>
        <v>1179845.2799800001</v>
      </c>
      <c r="BO31" s="21">
        <f t="shared" ca="1" si="20"/>
        <v>0</v>
      </c>
      <c r="BP31" s="21">
        <f t="shared" ca="1" si="16"/>
        <v>3227.22</v>
      </c>
      <c r="BQ31" s="21">
        <f t="shared" ca="1" si="16"/>
        <v>3090570.9352250001</v>
      </c>
      <c r="BR31" s="21">
        <f t="shared" ca="1" si="16"/>
        <v>12456143.163049001</v>
      </c>
      <c r="BS31" s="21">
        <f t="shared" ca="1" si="16"/>
        <v>939788.32432499994</v>
      </c>
      <c r="BT31" s="21">
        <f t="shared" ca="1" si="16"/>
        <v>0</v>
      </c>
      <c r="BU31" s="21">
        <f t="shared" ca="1" si="16"/>
        <v>0</v>
      </c>
      <c r="BV31" s="21">
        <f t="shared" ca="1" si="16"/>
        <v>-873317.42689600005</v>
      </c>
      <c r="BW31" s="21">
        <f t="shared" ca="1" si="16"/>
        <v>0</v>
      </c>
      <c r="BX31" s="21">
        <f t="shared" ca="1" si="16"/>
        <v>0</v>
      </c>
      <c r="BY31" s="21">
        <f t="shared" ca="1" si="16"/>
        <v>0</v>
      </c>
      <c r="BZ31" s="21">
        <f t="shared" ca="1" si="16"/>
        <v>0</v>
      </c>
      <c r="CA31" s="21">
        <f t="shared" ca="1" si="16"/>
        <v>0</v>
      </c>
      <c r="CB31" s="21">
        <f t="shared" ca="1" si="16"/>
        <v>-4.37</v>
      </c>
      <c r="CC31" s="21">
        <f t="shared" ca="1" si="16"/>
        <v>0</v>
      </c>
      <c r="CD31" s="21">
        <f t="shared" ca="1" si="16"/>
        <v>30.9</v>
      </c>
      <c r="CE31" s="21">
        <f t="shared" ca="1" si="16"/>
        <v>0</v>
      </c>
      <c r="CF31" s="21">
        <f t="shared" ca="1" si="16"/>
        <v>0</v>
      </c>
      <c r="CG31" s="21">
        <f t="shared" ca="1" si="17"/>
        <v>0</v>
      </c>
      <c r="CH31" s="21">
        <f t="shared" ca="1" si="17"/>
        <v>0</v>
      </c>
      <c r="CI31" s="21">
        <f t="shared" ca="1" si="17"/>
        <v>74466.62</v>
      </c>
      <c r="CJ31" s="22">
        <f t="shared" ca="1" si="25"/>
        <v>10069093.969999999</v>
      </c>
      <c r="CK31" s="21">
        <f t="shared" ca="1" si="21"/>
        <v>2042.54</v>
      </c>
      <c r="CL31" s="21">
        <f t="shared" ca="1" si="21"/>
        <v>0</v>
      </c>
      <c r="CM31" s="22">
        <f t="shared" ca="1" si="26"/>
        <v>10047606.83</v>
      </c>
      <c r="CN31" s="21">
        <f t="shared" ca="1" si="22"/>
        <v>550231.05000000005</v>
      </c>
      <c r="CO31" s="21">
        <f t="shared" ca="1" si="22"/>
        <v>9497375.7799999993</v>
      </c>
      <c r="CP31" s="22">
        <f t="shared" ca="1" si="27"/>
        <v>19444.599999999999</v>
      </c>
      <c r="CQ31" s="21">
        <f t="shared" ca="1" si="23"/>
        <v>19444.599999999999</v>
      </c>
      <c r="CR31" s="21">
        <f t="shared" ca="1" si="23"/>
        <v>0</v>
      </c>
      <c r="CS31" s="21">
        <f t="shared" ca="1" si="23"/>
        <v>7857747.4238409996</v>
      </c>
      <c r="CT31" s="21">
        <f t="shared" ca="1" si="23"/>
        <v>0</v>
      </c>
      <c r="CU31" s="21">
        <f t="shared" ca="1" si="23"/>
        <v>1550.08</v>
      </c>
      <c r="CV31" s="22">
        <f t="shared" ca="1" si="9"/>
        <v>315806671.17424697</v>
      </c>
    </row>
    <row r="32" spans="1:100" ht="12.75" customHeight="1" x14ac:dyDescent="0.3">
      <c r="A32" s="64" t="s">
        <v>196</v>
      </c>
      <c r="B32" s="20">
        <v>1036</v>
      </c>
      <c r="C32" s="65" t="s">
        <v>147</v>
      </c>
      <c r="D32" s="22">
        <f t="shared" ca="1" si="24"/>
        <v>21662110.689999994</v>
      </c>
      <c r="E32" s="21">
        <f t="shared" ca="1" si="18"/>
        <v>886640.53999999934</v>
      </c>
      <c r="F32" s="21">
        <f t="shared" ca="1" si="18"/>
        <v>18064013.469999995</v>
      </c>
      <c r="G32" s="21">
        <f t="shared" ca="1" si="18"/>
        <v>2711456.6799999983</v>
      </c>
      <c r="H32" s="21">
        <f t="shared" ca="1" si="18"/>
        <v>235192.30000000002</v>
      </c>
      <c r="I32" s="21">
        <f t="shared" ca="1" si="18"/>
        <v>1012774.4999999998</v>
      </c>
      <c r="J32" s="21">
        <f t="shared" ca="1" si="18"/>
        <v>0</v>
      </c>
      <c r="K32" s="21">
        <f t="shared" ca="1" si="18"/>
        <v>466627.01</v>
      </c>
      <c r="L32" s="21">
        <f t="shared" ca="1" si="18"/>
        <v>0</v>
      </c>
      <c r="M32" s="21">
        <f t="shared" ca="1" si="18"/>
        <v>0</v>
      </c>
      <c r="N32" s="21">
        <f t="shared" ca="1" si="18"/>
        <v>0</v>
      </c>
      <c r="O32" s="21">
        <f t="shared" ca="1" si="18"/>
        <v>206118.88000000003</v>
      </c>
      <c r="P32" s="21">
        <f t="shared" ca="1" si="18"/>
        <v>0</v>
      </c>
      <c r="Q32" s="21">
        <f t="shared" ca="1" si="18"/>
        <v>38693486.930000007</v>
      </c>
      <c r="R32" s="21">
        <f t="shared" ca="1" si="18"/>
        <v>0</v>
      </c>
      <c r="S32" s="21">
        <f t="shared" ca="1" si="18"/>
        <v>0</v>
      </c>
      <c r="T32" s="21">
        <f t="shared" ca="1" si="18"/>
        <v>683820710.38</v>
      </c>
      <c r="U32" s="21">
        <f t="shared" ca="1" si="19"/>
        <v>31386910.879999999</v>
      </c>
      <c r="V32" s="21">
        <f t="shared" ca="1" si="19"/>
        <v>819264.93999999773</v>
      </c>
      <c r="W32" s="21">
        <f t="shared" ca="1" si="19"/>
        <v>16624324.110000048</v>
      </c>
      <c r="X32" s="21">
        <f t="shared" ca="1" si="19"/>
        <v>13975</v>
      </c>
      <c r="Y32" s="21">
        <f t="shared" ca="1" si="19"/>
        <v>426869.75999999995</v>
      </c>
      <c r="Z32" s="21">
        <f t="shared" ca="1" si="19"/>
        <v>1129401.71</v>
      </c>
      <c r="AA32" s="21">
        <f t="shared" ca="1" si="19"/>
        <v>0.5</v>
      </c>
      <c r="AB32" s="21">
        <f t="shared" ca="1" si="19"/>
        <v>0</v>
      </c>
      <c r="AC32" s="21">
        <f t="shared" ca="1" si="19"/>
        <v>89756.77</v>
      </c>
      <c r="AD32" s="21">
        <f t="shared" ca="1" si="19"/>
        <v>112300.94999999992</v>
      </c>
      <c r="AE32" s="21">
        <f t="shared" ca="1" si="19"/>
        <v>0</v>
      </c>
      <c r="AF32" s="21">
        <f t="shared" ca="1" si="19"/>
        <v>2000</v>
      </c>
      <c r="AG32" s="21">
        <f t="shared" ca="1" si="19"/>
        <v>0</v>
      </c>
      <c r="AH32" s="21">
        <f t="shared" ca="1" si="19"/>
        <v>0</v>
      </c>
      <c r="AI32" s="21">
        <f t="shared" ca="1" si="19"/>
        <v>0</v>
      </c>
      <c r="AJ32" s="21">
        <f t="shared" ca="1" si="15"/>
        <v>1788563.02</v>
      </c>
      <c r="AK32" s="21">
        <f t="shared" ca="1" si="15"/>
        <v>6543.4600000000009</v>
      </c>
      <c r="AL32" s="21">
        <f t="shared" ca="1" si="15"/>
        <v>0</v>
      </c>
      <c r="AM32" s="21">
        <f t="shared" ca="1" si="15"/>
        <v>4761.8999999999996</v>
      </c>
      <c r="AN32" s="21">
        <f t="shared" ca="1" si="15"/>
        <v>0</v>
      </c>
      <c r="AO32" s="21">
        <f t="shared" ca="1" si="15"/>
        <v>0</v>
      </c>
      <c r="AP32" s="21">
        <f t="shared" ca="1" si="15"/>
        <v>20834.5</v>
      </c>
      <c r="AQ32" s="21">
        <f t="shared" ca="1" si="15"/>
        <v>0</v>
      </c>
      <c r="AR32" s="21">
        <f t="shared" ca="1" si="15"/>
        <v>0</v>
      </c>
      <c r="AS32" s="21">
        <f t="shared" ca="1" si="15"/>
        <v>0</v>
      </c>
      <c r="AT32" s="21">
        <f t="shared" ca="1" si="15"/>
        <v>45759763.310000032</v>
      </c>
      <c r="AU32" s="21">
        <f t="shared" ca="1" si="15"/>
        <v>286914.46999999951</v>
      </c>
      <c r="AV32" s="21">
        <f t="shared" ca="1" si="15"/>
        <v>100086.35999999993</v>
      </c>
      <c r="AW32" s="21">
        <f t="shared" ca="1" si="15"/>
        <v>0</v>
      </c>
      <c r="AX32" s="21">
        <f t="shared" ca="1" si="15"/>
        <v>1281194.4600000009</v>
      </c>
      <c r="AY32" s="21">
        <f t="shared" ca="1" si="15"/>
        <v>0</v>
      </c>
      <c r="AZ32" s="21">
        <f t="shared" ca="1" si="20"/>
        <v>0</v>
      </c>
      <c r="BA32" s="21">
        <f t="shared" ca="1" si="20"/>
        <v>0</v>
      </c>
      <c r="BB32" s="21">
        <f t="shared" ca="1" si="20"/>
        <v>0</v>
      </c>
      <c r="BC32" s="21">
        <f t="shared" ca="1" si="20"/>
        <v>0</v>
      </c>
      <c r="BD32" s="21">
        <f t="shared" ca="1" si="20"/>
        <v>-22260.040000000157</v>
      </c>
      <c r="BE32" s="21">
        <f t="shared" ca="1" si="20"/>
        <v>0</v>
      </c>
      <c r="BF32" s="21">
        <f t="shared" ca="1" si="20"/>
        <v>0</v>
      </c>
      <c r="BG32" s="21">
        <f t="shared" ca="1" si="20"/>
        <v>0</v>
      </c>
      <c r="BH32" s="21">
        <f t="shared" ca="1" si="20"/>
        <v>0</v>
      </c>
      <c r="BI32" s="21">
        <f t="shared" ca="1" si="20"/>
        <v>0</v>
      </c>
      <c r="BJ32" s="21">
        <f t="shared" ca="1" si="20"/>
        <v>0</v>
      </c>
      <c r="BK32" s="21">
        <f t="shared" ca="1" si="20"/>
        <v>0</v>
      </c>
      <c r="BL32" s="21">
        <f t="shared" ca="1" si="20"/>
        <v>0</v>
      </c>
      <c r="BM32" s="21">
        <f t="shared" ca="1" si="20"/>
        <v>0</v>
      </c>
      <c r="BN32" s="21">
        <f t="shared" ca="1" si="20"/>
        <v>101607.19000000003</v>
      </c>
      <c r="BO32" s="21">
        <f t="shared" ca="1" si="20"/>
        <v>0</v>
      </c>
      <c r="BP32" s="21">
        <f t="shared" ca="1" si="16"/>
        <v>1341090.6099999999</v>
      </c>
      <c r="BQ32" s="21">
        <f t="shared" ca="1" si="16"/>
        <v>0</v>
      </c>
      <c r="BR32" s="21">
        <f t="shared" ca="1" si="16"/>
        <v>310570.01000000007</v>
      </c>
      <c r="BS32" s="21">
        <f t="shared" ca="1" si="16"/>
        <v>51577.14000000005</v>
      </c>
      <c r="BT32" s="21">
        <f t="shared" ca="1" si="16"/>
        <v>0</v>
      </c>
      <c r="BU32" s="21">
        <f t="shared" ca="1" si="16"/>
        <v>0</v>
      </c>
      <c r="BV32" s="21">
        <f t="shared" ca="1" si="16"/>
        <v>0</v>
      </c>
      <c r="BW32" s="21">
        <f t="shared" ca="1" si="16"/>
        <v>0</v>
      </c>
      <c r="BX32" s="21">
        <f t="shared" ca="1" si="16"/>
        <v>1054345.55</v>
      </c>
      <c r="BY32" s="21">
        <f t="shared" ca="1" si="16"/>
        <v>0</v>
      </c>
      <c r="BZ32" s="21">
        <f t="shared" ca="1" si="16"/>
        <v>0</v>
      </c>
      <c r="CA32" s="21">
        <f t="shared" ca="1" si="16"/>
        <v>10009680.77</v>
      </c>
      <c r="CB32" s="21">
        <f t="shared" ca="1" si="16"/>
        <v>290490568.59999996</v>
      </c>
      <c r="CC32" s="21">
        <f t="shared" ca="1" si="16"/>
        <v>1620335.22</v>
      </c>
      <c r="CD32" s="21">
        <f t="shared" ca="1" si="16"/>
        <v>98313931.450000003</v>
      </c>
      <c r="CE32" s="21">
        <f t="shared" ca="1" si="16"/>
        <v>0</v>
      </c>
      <c r="CF32" s="21">
        <f t="shared" ca="1" si="16"/>
        <v>0</v>
      </c>
      <c r="CG32" s="21">
        <f t="shared" ca="1" si="17"/>
        <v>2592401.62</v>
      </c>
      <c r="CH32" s="21">
        <f t="shared" ca="1" si="17"/>
        <v>17605976.710000001</v>
      </c>
      <c r="CI32" s="21">
        <f t="shared" ca="1" si="17"/>
        <v>0</v>
      </c>
      <c r="CJ32" s="22">
        <f t="shared" ca="1" si="25"/>
        <v>9129142.7200000025</v>
      </c>
      <c r="CK32" s="21">
        <f t="shared" ca="1" si="21"/>
        <v>48734.319999999985</v>
      </c>
      <c r="CL32" s="21">
        <f t="shared" ca="1" si="21"/>
        <v>3500</v>
      </c>
      <c r="CM32" s="22">
        <f t="shared" ca="1" si="26"/>
        <v>9076908.4000000022</v>
      </c>
      <c r="CN32" s="21">
        <f t="shared" ca="1" si="22"/>
        <v>103628.4</v>
      </c>
      <c r="CO32" s="21">
        <f t="shared" ca="1" si="22"/>
        <v>8973280.0000000019</v>
      </c>
      <c r="CP32" s="22">
        <f t="shared" ca="1" si="27"/>
        <v>0</v>
      </c>
      <c r="CQ32" s="21">
        <f t="shared" ca="1" si="23"/>
        <v>0</v>
      </c>
      <c r="CR32" s="21">
        <f t="shared" ca="1" si="23"/>
        <v>0</v>
      </c>
      <c r="CS32" s="21">
        <f t="shared" ca="1" si="23"/>
        <v>179739.81999999998</v>
      </c>
      <c r="CT32" s="21">
        <f t="shared" ca="1" si="23"/>
        <v>0</v>
      </c>
      <c r="CU32" s="21">
        <f t="shared" ca="1" si="23"/>
        <v>0</v>
      </c>
      <c r="CV32" s="22">
        <f t="shared" ca="1" si="9"/>
        <v>1278729194.1600003</v>
      </c>
    </row>
    <row r="33" spans="1:100" ht="12.75" customHeight="1" x14ac:dyDescent="0.3">
      <c r="A33" s="64" t="s">
        <v>198</v>
      </c>
      <c r="B33" s="20">
        <v>1037</v>
      </c>
      <c r="C33" s="65" t="s">
        <v>147</v>
      </c>
      <c r="D33" s="22">
        <f t="shared" ca="1" si="24"/>
        <v>113519.79999999999</v>
      </c>
      <c r="E33" s="21">
        <f t="shared" ca="1" si="18"/>
        <v>46617.140000000007</v>
      </c>
      <c r="F33" s="21">
        <f t="shared" ca="1" si="18"/>
        <v>0</v>
      </c>
      <c r="G33" s="21">
        <f t="shared" ca="1" si="18"/>
        <v>66902.659999999989</v>
      </c>
      <c r="H33" s="21">
        <f t="shared" ca="1" si="18"/>
        <v>40</v>
      </c>
      <c r="I33" s="21">
        <f t="shared" ca="1" si="18"/>
        <v>167382.49000000002</v>
      </c>
      <c r="J33" s="21">
        <f t="shared" ca="1" si="18"/>
        <v>0</v>
      </c>
      <c r="K33" s="21">
        <f t="shared" ca="1" si="18"/>
        <v>3422179.7599999919</v>
      </c>
      <c r="L33" s="21">
        <f t="shared" ca="1" si="18"/>
        <v>0</v>
      </c>
      <c r="M33" s="21">
        <f t="shared" ca="1" si="18"/>
        <v>0</v>
      </c>
      <c r="N33" s="21">
        <f t="shared" ca="1" si="18"/>
        <v>0</v>
      </c>
      <c r="O33" s="21">
        <f t="shared" ca="1" si="18"/>
        <v>0</v>
      </c>
      <c r="P33" s="21">
        <f t="shared" ca="1" si="18"/>
        <v>0</v>
      </c>
      <c r="Q33" s="21">
        <f t="shared" ca="1" si="18"/>
        <v>0</v>
      </c>
      <c r="R33" s="21">
        <f t="shared" ca="1" si="18"/>
        <v>0</v>
      </c>
      <c r="S33" s="21">
        <f t="shared" ca="1" si="18"/>
        <v>0</v>
      </c>
      <c r="T33" s="21">
        <f t="shared" ca="1" si="18"/>
        <v>4985177.9300000016</v>
      </c>
      <c r="U33" s="21">
        <f t="shared" ca="1" si="19"/>
        <v>45669.7</v>
      </c>
      <c r="V33" s="21">
        <f t="shared" ca="1" si="19"/>
        <v>77950.840000000011</v>
      </c>
      <c r="W33" s="21">
        <f t="shared" ca="1" si="19"/>
        <v>2013941.8099999956</v>
      </c>
      <c r="X33" s="21">
        <f t="shared" ca="1" si="19"/>
        <v>0</v>
      </c>
      <c r="Y33" s="21">
        <f t="shared" ca="1" si="19"/>
        <v>625</v>
      </c>
      <c r="Z33" s="21">
        <f t="shared" ca="1" si="19"/>
        <v>-24376134.340000007</v>
      </c>
      <c r="AA33" s="21">
        <f t="shared" ca="1" si="19"/>
        <v>0</v>
      </c>
      <c r="AB33" s="21">
        <f t="shared" ca="1" si="19"/>
        <v>0</v>
      </c>
      <c r="AC33" s="21">
        <f t="shared" ca="1" si="19"/>
        <v>182.53</v>
      </c>
      <c r="AD33" s="21">
        <f t="shared" ca="1" si="19"/>
        <v>1581.6400000000003</v>
      </c>
      <c r="AE33" s="21">
        <f t="shared" ca="1" si="19"/>
        <v>0</v>
      </c>
      <c r="AF33" s="21">
        <f t="shared" ca="1" si="19"/>
        <v>0</v>
      </c>
      <c r="AG33" s="21">
        <f t="shared" ca="1" si="19"/>
        <v>0</v>
      </c>
      <c r="AH33" s="21">
        <f t="shared" ca="1" si="19"/>
        <v>0</v>
      </c>
      <c r="AI33" s="21">
        <f t="shared" ca="1" si="19"/>
        <v>0</v>
      </c>
      <c r="AJ33" s="21">
        <f t="shared" ca="1" si="15"/>
        <v>1500</v>
      </c>
      <c r="AK33" s="21">
        <f t="shared" ca="1" si="15"/>
        <v>-1088.22</v>
      </c>
      <c r="AL33" s="21">
        <f t="shared" ca="1" si="15"/>
        <v>0</v>
      </c>
      <c r="AM33" s="21">
        <f t="shared" ca="1" si="15"/>
        <v>-8469992.120000001</v>
      </c>
      <c r="AN33" s="21">
        <f t="shared" ca="1" si="15"/>
        <v>0</v>
      </c>
      <c r="AO33" s="21">
        <f t="shared" ca="1" si="15"/>
        <v>0</v>
      </c>
      <c r="AP33" s="21">
        <f t="shared" ca="1" si="15"/>
        <v>205</v>
      </c>
      <c r="AQ33" s="21">
        <f t="shared" ca="1" si="15"/>
        <v>0</v>
      </c>
      <c r="AR33" s="21">
        <f t="shared" ca="1" si="15"/>
        <v>0</v>
      </c>
      <c r="AS33" s="21">
        <f t="shared" ca="1" si="15"/>
        <v>0</v>
      </c>
      <c r="AT33" s="21">
        <f t="shared" ca="1" si="15"/>
        <v>590950.10999999952</v>
      </c>
      <c r="AU33" s="21">
        <f t="shared" ca="1" si="15"/>
        <v>602.83000000000004</v>
      </c>
      <c r="AV33" s="21">
        <f t="shared" ca="1" si="15"/>
        <v>650.72</v>
      </c>
      <c r="AW33" s="21">
        <f t="shared" ca="1" si="15"/>
        <v>0</v>
      </c>
      <c r="AX33" s="21">
        <f t="shared" ca="1" si="15"/>
        <v>5647.27</v>
      </c>
      <c r="AY33" s="21">
        <f t="shared" ca="1" si="15"/>
        <v>0</v>
      </c>
      <c r="AZ33" s="21">
        <f t="shared" ca="1" si="20"/>
        <v>0</v>
      </c>
      <c r="BA33" s="21">
        <f t="shared" ca="1" si="20"/>
        <v>0</v>
      </c>
      <c r="BB33" s="21">
        <f t="shared" ca="1" si="20"/>
        <v>0</v>
      </c>
      <c r="BC33" s="21">
        <f t="shared" ca="1" si="20"/>
        <v>0</v>
      </c>
      <c r="BD33" s="21">
        <f t="shared" ca="1" si="20"/>
        <v>9292.9899999999961</v>
      </c>
      <c r="BE33" s="21">
        <f t="shared" ca="1" si="20"/>
        <v>0</v>
      </c>
      <c r="BF33" s="21">
        <f t="shared" ca="1" si="20"/>
        <v>0</v>
      </c>
      <c r="BG33" s="21">
        <f t="shared" ca="1" si="20"/>
        <v>0</v>
      </c>
      <c r="BH33" s="21">
        <f t="shared" ca="1" si="20"/>
        <v>0</v>
      </c>
      <c r="BI33" s="21">
        <f t="shared" ca="1" si="20"/>
        <v>0</v>
      </c>
      <c r="BJ33" s="21">
        <f t="shared" ca="1" si="20"/>
        <v>0</v>
      </c>
      <c r="BK33" s="21">
        <f t="shared" ca="1" si="20"/>
        <v>0</v>
      </c>
      <c r="BL33" s="21">
        <f t="shared" ca="1" si="20"/>
        <v>0</v>
      </c>
      <c r="BM33" s="21">
        <f t="shared" ca="1" si="20"/>
        <v>0</v>
      </c>
      <c r="BN33" s="21">
        <f t="shared" ca="1" si="20"/>
        <v>3754.5700000000006</v>
      </c>
      <c r="BO33" s="21">
        <f t="shared" ca="1" si="20"/>
        <v>0</v>
      </c>
      <c r="BP33" s="21">
        <f t="shared" ca="1" si="16"/>
        <v>6030.42</v>
      </c>
      <c r="BQ33" s="21">
        <f t="shared" ca="1" si="16"/>
        <v>0</v>
      </c>
      <c r="BR33" s="21">
        <f t="shared" ca="1" si="16"/>
        <v>1944.38</v>
      </c>
      <c r="BS33" s="21">
        <f t="shared" ca="1" si="16"/>
        <v>5999.23</v>
      </c>
      <c r="BT33" s="21">
        <f t="shared" ca="1" si="16"/>
        <v>0</v>
      </c>
      <c r="BU33" s="21">
        <f t="shared" ca="1" si="16"/>
        <v>0</v>
      </c>
      <c r="BV33" s="21">
        <f t="shared" ca="1" si="16"/>
        <v>0</v>
      </c>
      <c r="BW33" s="21">
        <f t="shared" ca="1" si="16"/>
        <v>0</v>
      </c>
      <c r="BX33" s="21">
        <f t="shared" ca="1" si="16"/>
        <v>0</v>
      </c>
      <c r="BY33" s="21">
        <f t="shared" ca="1" si="16"/>
        <v>0</v>
      </c>
      <c r="BZ33" s="21">
        <f t="shared" ca="1" si="16"/>
        <v>0</v>
      </c>
      <c r="CA33" s="21">
        <f t="shared" ca="1" si="16"/>
        <v>0</v>
      </c>
      <c r="CB33" s="21">
        <f t="shared" ca="1" si="16"/>
        <v>0</v>
      </c>
      <c r="CC33" s="21">
        <f t="shared" ca="1" si="16"/>
        <v>0</v>
      </c>
      <c r="CD33" s="21">
        <f t="shared" ca="1" si="16"/>
        <v>0</v>
      </c>
      <c r="CE33" s="21">
        <f t="shared" ca="1" si="16"/>
        <v>0</v>
      </c>
      <c r="CF33" s="21">
        <f t="shared" ca="1" si="16"/>
        <v>0</v>
      </c>
      <c r="CG33" s="21">
        <f t="shared" ca="1" si="17"/>
        <v>0</v>
      </c>
      <c r="CH33" s="21">
        <f t="shared" ca="1" si="17"/>
        <v>0</v>
      </c>
      <c r="CI33" s="21">
        <f t="shared" ca="1" si="17"/>
        <v>0</v>
      </c>
      <c r="CJ33" s="22">
        <f t="shared" ca="1" si="25"/>
        <v>0</v>
      </c>
      <c r="CK33" s="21">
        <f t="shared" ca="1" si="21"/>
        <v>0</v>
      </c>
      <c r="CL33" s="21">
        <f t="shared" ca="1" si="21"/>
        <v>0</v>
      </c>
      <c r="CM33" s="22">
        <f t="shared" ca="1" si="26"/>
        <v>0</v>
      </c>
      <c r="CN33" s="21">
        <f t="shared" ca="1" si="22"/>
        <v>0</v>
      </c>
      <c r="CO33" s="21">
        <f t="shared" ca="1" si="22"/>
        <v>0</v>
      </c>
      <c r="CP33" s="22">
        <f t="shared" ca="1" si="27"/>
        <v>0</v>
      </c>
      <c r="CQ33" s="21">
        <f t="shared" ca="1" si="23"/>
        <v>0</v>
      </c>
      <c r="CR33" s="21">
        <f t="shared" ca="1" si="23"/>
        <v>0</v>
      </c>
      <c r="CS33" s="21">
        <f t="shared" ca="1" si="23"/>
        <v>1296650.7299999986</v>
      </c>
      <c r="CT33" s="21">
        <f t="shared" ca="1" si="23"/>
        <v>0</v>
      </c>
      <c r="CU33" s="21">
        <f t="shared" ca="1" si="23"/>
        <v>0</v>
      </c>
      <c r="CV33" s="22">
        <f t="shared" ca="1" si="9"/>
        <v>-20095734.930000022</v>
      </c>
    </row>
    <row r="34" spans="1:100" ht="12.75" customHeight="1" x14ac:dyDescent="0.3">
      <c r="A34" s="64" t="s">
        <v>200</v>
      </c>
      <c r="B34" s="20">
        <v>1038</v>
      </c>
      <c r="C34" s="65" t="s">
        <v>147</v>
      </c>
      <c r="D34" s="22">
        <f t="shared" ca="1" si="24"/>
        <v>99143920.653400004</v>
      </c>
      <c r="E34" s="21">
        <f t="shared" ca="1" si="18"/>
        <v>11056272.675804012</v>
      </c>
      <c r="F34" s="21">
        <f t="shared" ca="1" si="18"/>
        <v>88087647.977595985</v>
      </c>
      <c r="G34" s="21">
        <f t="shared" ca="1" si="18"/>
        <v>0</v>
      </c>
      <c r="H34" s="21">
        <f t="shared" ca="1" si="18"/>
        <v>158750889.065</v>
      </c>
      <c r="I34" s="21">
        <f t="shared" ca="1" si="18"/>
        <v>833213.89000000013</v>
      </c>
      <c r="J34" s="21">
        <f t="shared" ca="1" si="18"/>
        <v>0</v>
      </c>
      <c r="K34" s="21">
        <f t="shared" ca="1" si="18"/>
        <v>0</v>
      </c>
      <c r="L34" s="21">
        <f t="shared" ca="1" si="18"/>
        <v>0</v>
      </c>
      <c r="M34" s="21">
        <f t="shared" ca="1" si="18"/>
        <v>0</v>
      </c>
      <c r="N34" s="21">
        <f t="shared" ca="1" si="18"/>
        <v>0</v>
      </c>
      <c r="O34" s="21">
        <f t="shared" ca="1" si="18"/>
        <v>46677156.768599987</v>
      </c>
      <c r="P34" s="21">
        <f t="shared" ca="1" si="18"/>
        <v>0</v>
      </c>
      <c r="Q34" s="21">
        <f t="shared" ca="1" si="18"/>
        <v>340304.14</v>
      </c>
      <c r="R34" s="21">
        <f t="shared" ca="1" si="18"/>
        <v>0</v>
      </c>
      <c r="S34" s="21">
        <f t="shared" ca="1" si="18"/>
        <v>0</v>
      </c>
      <c r="T34" s="21">
        <f t="shared" ca="1" si="18"/>
        <v>17727.309999999998</v>
      </c>
      <c r="U34" s="21">
        <f t="shared" ca="1" si="19"/>
        <v>0</v>
      </c>
      <c r="V34" s="21">
        <f t="shared" ca="1" si="19"/>
        <v>127051.32999999999</v>
      </c>
      <c r="W34" s="21">
        <f t="shared" ca="1" si="19"/>
        <v>889289.05999999994</v>
      </c>
      <c r="X34" s="21">
        <f t="shared" ca="1" si="19"/>
        <v>0</v>
      </c>
      <c r="Y34" s="21">
        <f t="shared" ca="1" si="19"/>
        <v>3822779.7940999996</v>
      </c>
      <c r="Z34" s="21">
        <f t="shared" ca="1" si="19"/>
        <v>18003138.594799999</v>
      </c>
      <c r="AA34" s="21">
        <f t="shared" ca="1" si="19"/>
        <v>0</v>
      </c>
      <c r="AB34" s="21">
        <f t="shared" ca="1" si="19"/>
        <v>0</v>
      </c>
      <c r="AC34" s="21">
        <f t="shared" ca="1" si="19"/>
        <v>9332031.6224000063</v>
      </c>
      <c r="AD34" s="21">
        <f t="shared" ca="1" si="19"/>
        <v>13742704.6954</v>
      </c>
      <c r="AE34" s="21">
        <f t="shared" ca="1" si="19"/>
        <v>0</v>
      </c>
      <c r="AF34" s="21">
        <f t="shared" ca="1" si="19"/>
        <v>11682.25</v>
      </c>
      <c r="AG34" s="21">
        <f t="shared" ca="1" si="19"/>
        <v>0</v>
      </c>
      <c r="AH34" s="21">
        <f t="shared" ca="1" si="19"/>
        <v>0</v>
      </c>
      <c r="AI34" s="21">
        <f t="shared" ca="1" si="19"/>
        <v>0</v>
      </c>
      <c r="AJ34" s="21">
        <f t="shared" ca="1" si="15"/>
        <v>0</v>
      </c>
      <c r="AK34" s="21">
        <f t="shared" ca="1" si="15"/>
        <v>0</v>
      </c>
      <c r="AL34" s="21">
        <f t="shared" ca="1" si="15"/>
        <v>0</v>
      </c>
      <c r="AM34" s="21">
        <f t="shared" ca="1" si="15"/>
        <v>14980028.043553999</v>
      </c>
      <c r="AN34" s="21">
        <f t="shared" ca="1" si="15"/>
        <v>0</v>
      </c>
      <c r="AO34" s="21">
        <f t="shared" ca="1" si="15"/>
        <v>0</v>
      </c>
      <c r="AP34" s="21">
        <f t="shared" ca="1" si="15"/>
        <v>534463.51410000003</v>
      </c>
      <c r="AQ34" s="21">
        <f t="shared" ca="1" si="15"/>
        <v>0</v>
      </c>
      <c r="AR34" s="21">
        <f t="shared" ca="1" si="15"/>
        <v>0</v>
      </c>
      <c r="AS34" s="21">
        <f t="shared" ca="1" si="15"/>
        <v>0</v>
      </c>
      <c r="AT34" s="21">
        <f t="shared" ca="1" si="15"/>
        <v>92632513.199699953</v>
      </c>
      <c r="AU34" s="21">
        <f t="shared" ca="1" si="15"/>
        <v>45983627.588800006</v>
      </c>
      <c r="AV34" s="21">
        <f t="shared" ca="1" si="15"/>
        <v>288736.98869999999</v>
      </c>
      <c r="AW34" s="21">
        <f t="shared" ca="1" si="15"/>
        <v>0</v>
      </c>
      <c r="AX34" s="21">
        <f t="shared" ca="1" si="15"/>
        <v>30605.688699999999</v>
      </c>
      <c r="AY34" s="21">
        <f t="shared" ca="1" si="15"/>
        <v>0</v>
      </c>
      <c r="AZ34" s="21">
        <f t="shared" ca="1" si="20"/>
        <v>0</v>
      </c>
      <c r="BA34" s="21">
        <f t="shared" ca="1" si="20"/>
        <v>0</v>
      </c>
      <c r="BB34" s="21">
        <f t="shared" ca="1" si="20"/>
        <v>0</v>
      </c>
      <c r="BC34" s="21">
        <f t="shared" ca="1" si="20"/>
        <v>0</v>
      </c>
      <c r="BD34" s="21">
        <f t="shared" ca="1" si="20"/>
        <v>1933396.133300012</v>
      </c>
      <c r="BE34" s="21">
        <f t="shared" ca="1" si="20"/>
        <v>0</v>
      </c>
      <c r="BF34" s="21">
        <f t="shared" ca="1" si="20"/>
        <v>0</v>
      </c>
      <c r="BG34" s="21">
        <f t="shared" ca="1" si="20"/>
        <v>0</v>
      </c>
      <c r="BH34" s="21">
        <f t="shared" ca="1" si="20"/>
        <v>0</v>
      </c>
      <c r="BI34" s="21">
        <f t="shared" ca="1" si="20"/>
        <v>0</v>
      </c>
      <c r="BJ34" s="21">
        <f t="shared" ca="1" si="20"/>
        <v>0</v>
      </c>
      <c r="BK34" s="21">
        <f t="shared" ca="1" si="20"/>
        <v>0</v>
      </c>
      <c r="BL34" s="21">
        <f t="shared" ca="1" si="20"/>
        <v>0</v>
      </c>
      <c r="BM34" s="21">
        <f t="shared" ca="1" si="20"/>
        <v>0</v>
      </c>
      <c r="BN34" s="21">
        <f t="shared" ca="1" si="20"/>
        <v>8178.8822000000009</v>
      </c>
      <c r="BO34" s="21">
        <f t="shared" ca="1" si="20"/>
        <v>0</v>
      </c>
      <c r="BP34" s="21">
        <f t="shared" ca="1" si="16"/>
        <v>751948.3899999999</v>
      </c>
      <c r="BQ34" s="21">
        <f t="shared" ca="1" si="16"/>
        <v>0</v>
      </c>
      <c r="BR34" s="21">
        <f t="shared" ca="1" si="16"/>
        <v>22694.240000000002</v>
      </c>
      <c r="BS34" s="21">
        <f t="shared" ca="1" si="16"/>
        <v>1780618156.0168998</v>
      </c>
      <c r="BT34" s="21">
        <f t="shared" ca="1" si="16"/>
        <v>0</v>
      </c>
      <c r="BU34" s="21">
        <f t="shared" ca="1" si="16"/>
        <v>0</v>
      </c>
      <c r="BV34" s="21">
        <f t="shared" ca="1" si="16"/>
        <v>23270249.540000003</v>
      </c>
      <c r="BW34" s="21">
        <f t="shared" ca="1" si="16"/>
        <v>0</v>
      </c>
      <c r="BX34" s="21">
        <f t="shared" ca="1" si="16"/>
        <v>0</v>
      </c>
      <c r="BY34" s="21">
        <f t="shared" ca="1" si="16"/>
        <v>0</v>
      </c>
      <c r="BZ34" s="21">
        <f t="shared" ca="1" si="16"/>
        <v>0</v>
      </c>
      <c r="CA34" s="21">
        <f t="shared" ca="1" si="16"/>
        <v>0</v>
      </c>
      <c r="CB34" s="21">
        <f t="shared" ca="1" si="16"/>
        <v>0</v>
      </c>
      <c r="CC34" s="21">
        <f t="shared" ca="1" si="16"/>
        <v>0</v>
      </c>
      <c r="CD34" s="21">
        <f t="shared" ca="1" si="16"/>
        <v>0</v>
      </c>
      <c r="CE34" s="21">
        <f t="shared" ca="1" si="16"/>
        <v>0</v>
      </c>
      <c r="CF34" s="21">
        <f t="shared" ca="1" si="16"/>
        <v>0</v>
      </c>
      <c r="CG34" s="21">
        <f t="shared" ca="1" si="17"/>
        <v>0</v>
      </c>
      <c r="CH34" s="21">
        <f t="shared" ca="1" si="17"/>
        <v>0</v>
      </c>
      <c r="CI34" s="21">
        <f t="shared" ca="1" si="17"/>
        <v>575629</v>
      </c>
      <c r="CJ34" s="22">
        <f t="shared" ca="1" si="25"/>
        <v>0</v>
      </c>
      <c r="CK34" s="21">
        <f t="shared" ca="1" si="21"/>
        <v>0</v>
      </c>
      <c r="CL34" s="21">
        <f t="shared" ca="1" si="21"/>
        <v>0</v>
      </c>
      <c r="CM34" s="22">
        <f t="shared" ca="1" si="26"/>
        <v>0</v>
      </c>
      <c r="CN34" s="21">
        <f t="shared" ca="1" si="22"/>
        <v>0</v>
      </c>
      <c r="CO34" s="21">
        <f t="shared" ca="1" si="22"/>
        <v>0</v>
      </c>
      <c r="CP34" s="22">
        <f t="shared" ca="1" si="27"/>
        <v>0</v>
      </c>
      <c r="CQ34" s="21">
        <f t="shared" ca="1" si="23"/>
        <v>0</v>
      </c>
      <c r="CR34" s="21">
        <f t="shared" ca="1" si="23"/>
        <v>0</v>
      </c>
      <c r="CS34" s="21">
        <f t="shared" ca="1" si="23"/>
        <v>46891117.451499999</v>
      </c>
      <c r="CT34" s="21">
        <f t="shared" ca="1" si="23"/>
        <v>0</v>
      </c>
      <c r="CU34" s="21">
        <f t="shared" ca="1" si="23"/>
        <v>0</v>
      </c>
      <c r="CV34" s="22">
        <f t="shared" ca="1" si="9"/>
        <v>2360213233.8511539</v>
      </c>
    </row>
    <row r="35" spans="1:100" ht="12.75" customHeight="1" x14ac:dyDescent="0.3">
      <c r="A35" s="64" t="s">
        <v>202</v>
      </c>
      <c r="B35" s="20">
        <v>1039</v>
      </c>
      <c r="C35" s="65" t="s">
        <v>147</v>
      </c>
      <c r="D35" s="22">
        <f t="shared" ca="1" si="24"/>
        <v>1804330</v>
      </c>
      <c r="E35" s="21">
        <f t="shared" ca="1" si="18"/>
        <v>1134274</v>
      </c>
      <c r="F35" s="21">
        <f t="shared" ca="1" si="18"/>
        <v>305400</v>
      </c>
      <c r="G35" s="21">
        <f t="shared" ca="1" si="18"/>
        <v>364656</v>
      </c>
      <c r="H35" s="21">
        <f t="shared" ca="1" si="18"/>
        <v>0</v>
      </c>
      <c r="I35" s="21">
        <f t="shared" ca="1" si="18"/>
        <v>118215</v>
      </c>
      <c r="J35" s="21">
        <f t="shared" ca="1" si="18"/>
        <v>0</v>
      </c>
      <c r="K35" s="21">
        <f t="shared" ca="1" si="18"/>
        <v>0</v>
      </c>
      <c r="L35" s="21">
        <f t="shared" ca="1" si="18"/>
        <v>0</v>
      </c>
      <c r="M35" s="21">
        <f t="shared" ca="1" si="18"/>
        <v>0</v>
      </c>
      <c r="N35" s="21">
        <f t="shared" ca="1" si="18"/>
        <v>0</v>
      </c>
      <c r="O35" s="21">
        <f t="shared" ca="1" si="18"/>
        <v>3566398</v>
      </c>
      <c r="P35" s="21">
        <f t="shared" ca="1" si="18"/>
        <v>0</v>
      </c>
      <c r="Q35" s="21">
        <f t="shared" ca="1" si="18"/>
        <v>730330</v>
      </c>
      <c r="R35" s="21">
        <f t="shared" ca="1" si="18"/>
        <v>0</v>
      </c>
      <c r="S35" s="21">
        <f t="shared" ca="1" si="18"/>
        <v>0</v>
      </c>
      <c r="T35" s="21">
        <f t="shared" ca="1" si="18"/>
        <v>273897</v>
      </c>
      <c r="U35" s="21">
        <f t="shared" ca="1" si="19"/>
        <v>32624</v>
      </c>
      <c r="V35" s="21">
        <f t="shared" ca="1" si="19"/>
        <v>72710</v>
      </c>
      <c r="W35" s="21">
        <f t="shared" ca="1" si="19"/>
        <v>417037</v>
      </c>
      <c r="X35" s="21">
        <f t="shared" ca="1" si="19"/>
        <v>0</v>
      </c>
      <c r="Y35" s="21">
        <f t="shared" ca="1" si="19"/>
        <v>448</v>
      </c>
      <c r="Z35" s="21">
        <f t="shared" ca="1" si="19"/>
        <v>3840666</v>
      </c>
      <c r="AA35" s="21">
        <f t="shared" ca="1" si="19"/>
        <v>0</v>
      </c>
      <c r="AB35" s="21">
        <f t="shared" ca="1" si="19"/>
        <v>0</v>
      </c>
      <c r="AC35" s="21">
        <f t="shared" ca="1" si="19"/>
        <v>2499</v>
      </c>
      <c r="AD35" s="21">
        <f t="shared" ca="1" si="19"/>
        <v>3361</v>
      </c>
      <c r="AE35" s="21">
        <f t="shared" ca="1" si="19"/>
        <v>0</v>
      </c>
      <c r="AF35" s="21">
        <f t="shared" ca="1" si="19"/>
        <v>40000</v>
      </c>
      <c r="AG35" s="21">
        <f t="shared" ca="1" si="19"/>
        <v>0</v>
      </c>
      <c r="AH35" s="21">
        <f t="shared" ca="1" si="19"/>
        <v>0</v>
      </c>
      <c r="AI35" s="21">
        <f t="shared" ca="1" si="19"/>
        <v>0</v>
      </c>
      <c r="AJ35" s="21">
        <f t="shared" ca="1" si="15"/>
        <v>4200</v>
      </c>
      <c r="AK35" s="21">
        <f t="shared" ca="1" si="15"/>
        <v>0</v>
      </c>
      <c r="AL35" s="21">
        <f t="shared" ca="1" si="15"/>
        <v>0</v>
      </c>
      <c r="AM35" s="21">
        <f t="shared" ca="1" si="15"/>
        <v>793074</v>
      </c>
      <c r="AN35" s="21">
        <f t="shared" ca="1" si="15"/>
        <v>0</v>
      </c>
      <c r="AO35" s="21">
        <f t="shared" ca="1" si="15"/>
        <v>0</v>
      </c>
      <c r="AP35" s="21">
        <f t="shared" ca="1" si="15"/>
        <v>100</v>
      </c>
      <c r="AQ35" s="21">
        <f t="shared" ca="1" si="15"/>
        <v>0</v>
      </c>
      <c r="AR35" s="21">
        <f t="shared" ca="1" si="15"/>
        <v>0</v>
      </c>
      <c r="AS35" s="21">
        <f t="shared" ca="1" si="15"/>
        <v>0</v>
      </c>
      <c r="AT35" s="21">
        <f t="shared" ca="1" si="15"/>
        <v>530391</v>
      </c>
      <c r="AU35" s="21">
        <f t="shared" ca="1" si="15"/>
        <v>-8716</v>
      </c>
      <c r="AV35" s="21">
        <f t="shared" ca="1" si="15"/>
        <v>0</v>
      </c>
      <c r="AW35" s="21">
        <f t="shared" ca="1" si="15"/>
        <v>0</v>
      </c>
      <c r="AX35" s="21">
        <f t="shared" ca="1" si="15"/>
        <v>0</v>
      </c>
      <c r="AY35" s="21">
        <f t="shared" ca="1" si="15"/>
        <v>0</v>
      </c>
      <c r="AZ35" s="21">
        <f t="shared" ca="1" si="20"/>
        <v>0</v>
      </c>
      <c r="BA35" s="21">
        <f t="shared" ca="1" si="20"/>
        <v>0</v>
      </c>
      <c r="BB35" s="21">
        <f t="shared" ca="1" si="20"/>
        <v>0</v>
      </c>
      <c r="BC35" s="21">
        <f t="shared" ca="1" si="20"/>
        <v>0</v>
      </c>
      <c r="BD35" s="21">
        <f t="shared" ca="1" si="20"/>
        <v>555804</v>
      </c>
      <c r="BE35" s="21">
        <f t="shared" ca="1" si="20"/>
        <v>0</v>
      </c>
      <c r="BF35" s="21">
        <f t="shared" ca="1" si="20"/>
        <v>0</v>
      </c>
      <c r="BG35" s="21">
        <f t="shared" ca="1" si="20"/>
        <v>0</v>
      </c>
      <c r="BH35" s="21">
        <f t="shared" ca="1" si="20"/>
        <v>0</v>
      </c>
      <c r="BI35" s="21">
        <f t="shared" ca="1" si="20"/>
        <v>0</v>
      </c>
      <c r="BJ35" s="21">
        <f t="shared" ca="1" si="20"/>
        <v>0</v>
      </c>
      <c r="BK35" s="21">
        <f t="shared" ca="1" si="20"/>
        <v>0</v>
      </c>
      <c r="BL35" s="21">
        <f t="shared" ca="1" si="20"/>
        <v>0</v>
      </c>
      <c r="BM35" s="21">
        <f t="shared" ca="1" si="20"/>
        <v>0</v>
      </c>
      <c r="BN35" s="21">
        <f t="shared" ca="1" si="20"/>
        <v>0</v>
      </c>
      <c r="BO35" s="21">
        <f t="shared" ca="1" si="20"/>
        <v>0</v>
      </c>
      <c r="BP35" s="21">
        <f t="shared" ca="1" si="16"/>
        <v>125</v>
      </c>
      <c r="BQ35" s="21">
        <f t="shared" ca="1" si="16"/>
        <v>0</v>
      </c>
      <c r="BR35" s="21">
        <f t="shared" ca="1" si="16"/>
        <v>233984</v>
      </c>
      <c r="BS35" s="21">
        <f t="shared" ca="1" si="16"/>
        <v>10661</v>
      </c>
      <c r="BT35" s="21">
        <f t="shared" ca="1" si="16"/>
        <v>0</v>
      </c>
      <c r="BU35" s="21">
        <f t="shared" ca="1" si="16"/>
        <v>0</v>
      </c>
      <c r="BV35" s="21">
        <f t="shared" ca="1" si="16"/>
        <v>0</v>
      </c>
      <c r="BW35" s="21">
        <f t="shared" ca="1" si="16"/>
        <v>0</v>
      </c>
      <c r="BX35" s="21">
        <f t="shared" ca="1" si="16"/>
        <v>0</v>
      </c>
      <c r="BY35" s="21">
        <f t="shared" ca="1" si="16"/>
        <v>0</v>
      </c>
      <c r="BZ35" s="21">
        <f t="shared" ca="1" si="16"/>
        <v>0</v>
      </c>
      <c r="CA35" s="21">
        <f t="shared" ca="1" si="16"/>
        <v>0</v>
      </c>
      <c r="CB35" s="21">
        <f t="shared" ca="1" si="16"/>
        <v>0</v>
      </c>
      <c r="CC35" s="21">
        <f t="shared" ca="1" si="16"/>
        <v>0</v>
      </c>
      <c r="CD35" s="21">
        <f t="shared" ca="1" si="16"/>
        <v>0</v>
      </c>
      <c r="CE35" s="21">
        <f t="shared" ca="1" si="16"/>
        <v>0</v>
      </c>
      <c r="CF35" s="21">
        <f t="shared" ca="1" si="16"/>
        <v>0</v>
      </c>
      <c r="CG35" s="21">
        <f t="shared" ca="1" si="17"/>
        <v>0</v>
      </c>
      <c r="CH35" s="21">
        <f t="shared" ca="1" si="17"/>
        <v>0</v>
      </c>
      <c r="CI35" s="21">
        <f t="shared" ca="1" si="17"/>
        <v>0</v>
      </c>
      <c r="CJ35" s="22">
        <f t="shared" ca="1" si="25"/>
        <v>10035154.639999999</v>
      </c>
      <c r="CK35" s="21">
        <f t="shared" ca="1" si="21"/>
        <v>0</v>
      </c>
      <c r="CL35" s="21">
        <f t="shared" ca="1" si="21"/>
        <v>6184.95</v>
      </c>
      <c r="CM35" s="22">
        <f t="shared" ca="1" si="26"/>
        <v>10028969.689999999</v>
      </c>
      <c r="CN35" s="21">
        <f t="shared" ca="1" si="22"/>
        <v>0</v>
      </c>
      <c r="CO35" s="21">
        <f t="shared" ca="1" si="22"/>
        <v>10028969.689999999</v>
      </c>
      <c r="CP35" s="22">
        <f t="shared" ca="1" si="27"/>
        <v>0</v>
      </c>
      <c r="CQ35" s="21">
        <f t="shared" ca="1" si="23"/>
        <v>0</v>
      </c>
      <c r="CR35" s="21">
        <f t="shared" ca="1" si="23"/>
        <v>0</v>
      </c>
      <c r="CS35" s="21">
        <f t="shared" ca="1" si="23"/>
        <v>13538</v>
      </c>
      <c r="CT35" s="21">
        <f t="shared" ca="1" si="23"/>
        <v>0</v>
      </c>
      <c r="CU35" s="21">
        <f t="shared" ca="1" si="23"/>
        <v>0</v>
      </c>
      <c r="CV35" s="22">
        <f t="shared" ca="1" si="9"/>
        <v>23070830.640000001</v>
      </c>
    </row>
    <row r="36" spans="1:100" ht="12.75" customHeight="1" x14ac:dyDescent="0.3">
      <c r="A36" s="64" t="s">
        <v>204</v>
      </c>
      <c r="B36" s="20">
        <v>1040</v>
      </c>
      <c r="C36" s="65" t="s">
        <v>147</v>
      </c>
      <c r="D36" s="22">
        <f t="shared" ca="1" si="24"/>
        <v>0</v>
      </c>
      <c r="E36" s="21">
        <f t="shared" ca="1" si="18"/>
        <v>0</v>
      </c>
      <c r="F36" s="21">
        <f t="shared" ca="1" si="18"/>
        <v>0</v>
      </c>
      <c r="G36" s="21">
        <f t="shared" ca="1" si="18"/>
        <v>0</v>
      </c>
      <c r="H36" s="21">
        <f t="shared" ca="1" si="18"/>
        <v>0</v>
      </c>
      <c r="I36" s="21">
        <f t="shared" ca="1" si="18"/>
        <v>0</v>
      </c>
      <c r="J36" s="21">
        <f t="shared" ca="1" si="18"/>
        <v>0</v>
      </c>
      <c r="K36" s="21">
        <f t="shared" ca="1" si="18"/>
        <v>0</v>
      </c>
      <c r="L36" s="21">
        <f t="shared" ca="1" si="18"/>
        <v>0</v>
      </c>
      <c r="M36" s="21">
        <f t="shared" ca="1" si="18"/>
        <v>0</v>
      </c>
      <c r="N36" s="21">
        <f t="shared" ca="1" si="18"/>
        <v>0</v>
      </c>
      <c r="O36" s="21">
        <f t="shared" ca="1" si="18"/>
        <v>0</v>
      </c>
      <c r="P36" s="21">
        <f t="shared" ca="1" si="18"/>
        <v>0</v>
      </c>
      <c r="Q36" s="21">
        <f t="shared" ca="1" si="18"/>
        <v>603699471.20999992</v>
      </c>
      <c r="R36" s="21">
        <f t="shared" ca="1" si="18"/>
        <v>0</v>
      </c>
      <c r="S36" s="21">
        <f t="shared" ca="1" si="18"/>
        <v>0</v>
      </c>
      <c r="T36" s="21">
        <f t="shared" ca="1" si="18"/>
        <v>0</v>
      </c>
      <c r="U36" s="21">
        <f t="shared" ca="1" si="19"/>
        <v>0</v>
      </c>
      <c r="V36" s="21">
        <f t="shared" ca="1" si="19"/>
        <v>0</v>
      </c>
      <c r="W36" s="21">
        <f t="shared" ca="1" si="19"/>
        <v>0</v>
      </c>
      <c r="X36" s="21">
        <f t="shared" ca="1" si="19"/>
        <v>0</v>
      </c>
      <c r="Y36" s="21">
        <f t="shared" ca="1" si="19"/>
        <v>0</v>
      </c>
      <c r="Z36" s="21">
        <f t="shared" ca="1" si="19"/>
        <v>0</v>
      </c>
      <c r="AA36" s="21">
        <f t="shared" ca="1" si="19"/>
        <v>0</v>
      </c>
      <c r="AB36" s="21">
        <f t="shared" ca="1" si="19"/>
        <v>0</v>
      </c>
      <c r="AC36" s="21">
        <f t="shared" ca="1" si="19"/>
        <v>0</v>
      </c>
      <c r="AD36" s="21">
        <f t="shared" ca="1" si="19"/>
        <v>0</v>
      </c>
      <c r="AE36" s="21">
        <f t="shared" ca="1" si="19"/>
        <v>0</v>
      </c>
      <c r="AF36" s="21">
        <f t="shared" ca="1" si="19"/>
        <v>0</v>
      </c>
      <c r="AG36" s="21">
        <f t="shared" ca="1" si="19"/>
        <v>0</v>
      </c>
      <c r="AH36" s="21">
        <f t="shared" ca="1" si="19"/>
        <v>0</v>
      </c>
      <c r="AI36" s="21">
        <f t="shared" ca="1" si="19"/>
        <v>0</v>
      </c>
      <c r="AJ36" s="21">
        <f t="shared" ca="1" si="15"/>
        <v>879715.05</v>
      </c>
      <c r="AK36" s="21">
        <f t="shared" ca="1" si="15"/>
        <v>0</v>
      </c>
      <c r="AL36" s="21">
        <f t="shared" ca="1" si="15"/>
        <v>0</v>
      </c>
      <c r="AM36" s="21">
        <f t="shared" ca="1" si="15"/>
        <v>0</v>
      </c>
      <c r="AN36" s="21">
        <f t="shared" ca="1" si="15"/>
        <v>0</v>
      </c>
      <c r="AO36" s="21">
        <f t="shared" ca="1" si="15"/>
        <v>87589998.790000007</v>
      </c>
      <c r="AP36" s="21">
        <f t="shared" ca="1" si="15"/>
        <v>0</v>
      </c>
      <c r="AQ36" s="21">
        <f t="shared" ca="1" si="15"/>
        <v>0</v>
      </c>
      <c r="AR36" s="21">
        <f t="shared" ca="1" si="15"/>
        <v>0</v>
      </c>
      <c r="AS36" s="21">
        <f t="shared" ca="1" si="15"/>
        <v>0</v>
      </c>
      <c r="AT36" s="21">
        <f t="shared" ca="1" si="15"/>
        <v>0</v>
      </c>
      <c r="AU36" s="21">
        <f t="shared" ca="1" si="15"/>
        <v>0</v>
      </c>
      <c r="AV36" s="21">
        <f t="shared" ca="1" si="15"/>
        <v>0</v>
      </c>
      <c r="AW36" s="21">
        <f t="shared" ca="1" si="15"/>
        <v>0</v>
      </c>
      <c r="AX36" s="21">
        <f t="shared" ca="1" si="15"/>
        <v>0</v>
      </c>
      <c r="AY36" s="21">
        <f t="shared" ca="1" si="15"/>
        <v>0</v>
      </c>
      <c r="AZ36" s="21">
        <f t="shared" ca="1" si="20"/>
        <v>0</v>
      </c>
      <c r="BA36" s="21">
        <f t="shared" ca="1" si="20"/>
        <v>0</v>
      </c>
      <c r="BB36" s="21">
        <f t="shared" ca="1" si="20"/>
        <v>0</v>
      </c>
      <c r="BC36" s="21">
        <f t="shared" ca="1" si="20"/>
        <v>0</v>
      </c>
      <c r="BD36" s="21">
        <f t="shared" ca="1" si="20"/>
        <v>0</v>
      </c>
      <c r="BE36" s="21">
        <f t="shared" ca="1" si="20"/>
        <v>0</v>
      </c>
      <c r="BF36" s="21">
        <f t="shared" ca="1" si="20"/>
        <v>0</v>
      </c>
      <c r="BG36" s="21">
        <f t="shared" ca="1" si="20"/>
        <v>0</v>
      </c>
      <c r="BH36" s="21">
        <f t="shared" ca="1" si="20"/>
        <v>0</v>
      </c>
      <c r="BI36" s="21">
        <f t="shared" ca="1" si="20"/>
        <v>0</v>
      </c>
      <c r="BJ36" s="21">
        <f t="shared" ca="1" si="20"/>
        <v>0</v>
      </c>
      <c r="BK36" s="21">
        <f t="shared" ca="1" si="20"/>
        <v>0</v>
      </c>
      <c r="BL36" s="21">
        <f t="shared" ca="1" si="20"/>
        <v>0</v>
      </c>
      <c r="BM36" s="21">
        <f t="shared" ca="1" si="20"/>
        <v>0</v>
      </c>
      <c r="BN36" s="21">
        <f t="shared" ca="1" si="20"/>
        <v>0</v>
      </c>
      <c r="BO36" s="21">
        <f t="shared" ca="1" si="20"/>
        <v>0</v>
      </c>
      <c r="BP36" s="21">
        <f t="shared" ca="1" si="16"/>
        <v>0</v>
      </c>
      <c r="BQ36" s="21">
        <f t="shared" ca="1" si="16"/>
        <v>0</v>
      </c>
      <c r="BR36" s="21">
        <f t="shared" ca="1" si="16"/>
        <v>0</v>
      </c>
      <c r="BS36" s="21">
        <f t="shared" ca="1" si="16"/>
        <v>0</v>
      </c>
      <c r="BT36" s="21">
        <f t="shared" ca="1" si="16"/>
        <v>0</v>
      </c>
      <c r="BU36" s="21">
        <f t="shared" ca="1" si="16"/>
        <v>0</v>
      </c>
      <c r="BV36" s="21">
        <f t="shared" ca="1" si="16"/>
        <v>0</v>
      </c>
      <c r="BW36" s="21">
        <f t="shared" ca="1" si="16"/>
        <v>0</v>
      </c>
      <c r="BX36" s="21">
        <f t="shared" ca="1" si="16"/>
        <v>0</v>
      </c>
      <c r="BY36" s="21">
        <f t="shared" ca="1" si="16"/>
        <v>0</v>
      </c>
      <c r="BZ36" s="21">
        <f t="shared" ca="1" si="16"/>
        <v>0</v>
      </c>
      <c r="CA36" s="21">
        <f t="shared" ca="1" si="16"/>
        <v>0</v>
      </c>
      <c r="CB36" s="21">
        <f t="shared" ca="1" si="16"/>
        <v>0</v>
      </c>
      <c r="CC36" s="21">
        <f t="shared" ca="1" si="16"/>
        <v>0</v>
      </c>
      <c r="CD36" s="21">
        <f t="shared" ca="1" si="16"/>
        <v>0</v>
      </c>
      <c r="CE36" s="21">
        <f t="shared" ca="1" si="16"/>
        <v>0</v>
      </c>
      <c r="CF36" s="21">
        <f t="shared" ca="1" si="16"/>
        <v>0</v>
      </c>
      <c r="CG36" s="21">
        <f t="shared" ca="1" si="17"/>
        <v>0</v>
      </c>
      <c r="CH36" s="21">
        <f t="shared" ca="1" si="17"/>
        <v>0</v>
      </c>
      <c r="CI36" s="21">
        <f t="shared" ca="1" si="17"/>
        <v>0</v>
      </c>
      <c r="CJ36" s="22">
        <f t="shared" ca="1" si="25"/>
        <v>0</v>
      </c>
      <c r="CK36" s="21">
        <f t="shared" ca="1" si="21"/>
        <v>0</v>
      </c>
      <c r="CL36" s="21">
        <f t="shared" ca="1" si="21"/>
        <v>0</v>
      </c>
      <c r="CM36" s="22">
        <f t="shared" ca="1" si="26"/>
        <v>0</v>
      </c>
      <c r="CN36" s="21">
        <f t="shared" ca="1" si="22"/>
        <v>0</v>
      </c>
      <c r="CO36" s="21">
        <f t="shared" ca="1" si="22"/>
        <v>0</v>
      </c>
      <c r="CP36" s="22">
        <f t="shared" ca="1" si="27"/>
        <v>0</v>
      </c>
      <c r="CQ36" s="21">
        <f t="shared" ca="1" si="23"/>
        <v>0</v>
      </c>
      <c r="CR36" s="21">
        <f t="shared" ca="1" si="23"/>
        <v>0</v>
      </c>
      <c r="CS36" s="21">
        <f t="shared" ca="1" si="23"/>
        <v>0</v>
      </c>
      <c r="CT36" s="21">
        <f t="shared" ca="1" si="23"/>
        <v>0</v>
      </c>
      <c r="CU36" s="21">
        <f t="shared" ca="1" si="23"/>
        <v>0</v>
      </c>
      <c r="CV36" s="22">
        <f t="shared" ca="1" si="9"/>
        <v>692169185.04999983</v>
      </c>
    </row>
    <row r="37" spans="1:100" ht="12.75" customHeight="1" x14ac:dyDescent="0.3">
      <c r="A37" s="64" t="s">
        <v>206</v>
      </c>
      <c r="B37" s="20">
        <v>1043</v>
      </c>
      <c r="C37" s="65" t="s">
        <v>147</v>
      </c>
      <c r="D37" s="22">
        <f t="shared" ca="1" si="24"/>
        <v>465575263.04000002</v>
      </c>
      <c r="E37" s="21">
        <f t="shared" ca="1" si="18"/>
        <v>1422358.83</v>
      </c>
      <c r="F37" s="21">
        <f t="shared" ca="1" si="18"/>
        <v>300329581.97000003</v>
      </c>
      <c r="G37" s="21">
        <f t="shared" ca="1" si="18"/>
        <v>163823322.24000001</v>
      </c>
      <c r="H37" s="21">
        <f t="shared" ca="1" si="18"/>
        <v>1051028.22</v>
      </c>
      <c r="I37" s="21">
        <f t="shared" ca="1" si="18"/>
        <v>1160731.2</v>
      </c>
      <c r="J37" s="21">
        <f t="shared" ca="1" si="18"/>
        <v>0</v>
      </c>
      <c r="K37" s="21">
        <f t="shared" ca="1" si="18"/>
        <v>0</v>
      </c>
      <c r="L37" s="21">
        <f t="shared" ca="1" si="18"/>
        <v>0</v>
      </c>
      <c r="M37" s="21">
        <f t="shared" ca="1" si="18"/>
        <v>0</v>
      </c>
      <c r="N37" s="21">
        <f t="shared" ca="1" si="18"/>
        <v>0</v>
      </c>
      <c r="O37" s="21">
        <f t="shared" ca="1" si="18"/>
        <v>24476561.16</v>
      </c>
      <c r="P37" s="21">
        <f t="shared" ca="1" si="18"/>
        <v>0</v>
      </c>
      <c r="Q37" s="21">
        <f t="shared" ca="1" si="18"/>
        <v>1691373.11</v>
      </c>
      <c r="R37" s="21">
        <f t="shared" ca="1" si="18"/>
        <v>0</v>
      </c>
      <c r="S37" s="21">
        <f t="shared" ca="1" si="18"/>
        <v>0</v>
      </c>
      <c r="T37" s="21">
        <f t="shared" ca="1" si="18"/>
        <v>526902066.05000001</v>
      </c>
      <c r="U37" s="21">
        <f t="shared" ca="1" si="19"/>
        <v>0</v>
      </c>
      <c r="V37" s="21">
        <f t="shared" ca="1" si="19"/>
        <v>619794.77</v>
      </c>
      <c r="W37" s="21">
        <f t="shared" ca="1" si="19"/>
        <v>3780952.82</v>
      </c>
      <c r="X37" s="21">
        <f t="shared" ca="1" si="19"/>
        <v>0</v>
      </c>
      <c r="Y37" s="21">
        <f t="shared" ca="1" si="19"/>
        <v>2429050.1</v>
      </c>
      <c r="Z37" s="21">
        <f t="shared" ca="1" si="19"/>
        <v>16202548.1</v>
      </c>
      <c r="AA37" s="21">
        <f t="shared" ca="1" si="19"/>
        <v>0</v>
      </c>
      <c r="AB37" s="21">
        <f t="shared" ca="1" si="19"/>
        <v>0</v>
      </c>
      <c r="AC37" s="21">
        <f t="shared" ca="1" si="19"/>
        <v>279214.37</v>
      </c>
      <c r="AD37" s="21">
        <f t="shared" ca="1" si="19"/>
        <v>8138171.1899999902</v>
      </c>
      <c r="AE37" s="21">
        <f t="shared" ca="1" si="19"/>
        <v>0</v>
      </c>
      <c r="AF37" s="21">
        <f t="shared" ca="1" si="19"/>
        <v>2511.6</v>
      </c>
      <c r="AG37" s="21">
        <f t="shared" ca="1" si="19"/>
        <v>0</v>
      </c>
      <c r="AH37" s="21">
        <f t="shared" ca="1" si="19"/>
        <v>0</v>
      </c>
      <c r="AI37" s="21">
        <f t="shared" ca="1" si="19"/>
        <v>0</v>
      </c>
      <c r="AJ37" s="21">
        <f t="shared" ca="1" si="15"/>
        <v>2125724.9700000002</v>
      </c>
      <c r="AK37" s="21">
        <f t="shared" ca="1" si="15"/>
        <v>0</v>
      </c>
      <c r="AL37" s="21">
        <f t="shared" ca="1" si="15"/>
        <v>0</v>
      </c>
      <c r="AM37" s="21">
        <f t="shared" ca="1" si="15"/>
        <v>12127232.84</v>
      </c>
      <c r="AN37" s="21">
        <f t="shared" ca="1" si="15"/>
        <v>0</v>
      </c>
      <c r="AO37" s="21">
        <f t="shared" ca="1" si="15"/>
        <v>0</v>
      </c>
      <c r="AP37" s="21">
        <f t="shared" ca="1" si="15"/>
        <v>1544996.7</v>
      </c>
      <c r="AQ37" s="21">
        <f t="shared" ca="1" si="15"/>
        <v>0</v>
      </c>
      <c r="AR37" s="21">
        <f t="shared" ca="1" si="15"/>
        <v>0</v>
      </c>
      <c r="AS37" s="21">
        <f t="shared" ca="1" si="15"/>
        <v>0</v>
      </c>
      <c r="AT37" s="21">
        <f t="shared" ca="1" si="15"/>
        <v>0</v>
      </c>
      <c r="AU37" s="21">
        <f t="shared" ca="1" si="15"/>
        <v>0</v>
      </c>
      <c r="AV37" s="21">
        <f t="shared" ca="1" si="15"/>
        <v>0</v>
      </c>
      <c r="AW37" s="21">
        <f t="shared" ca="1" si="15"/>
        <v>0</v>
      </c>
      <c r="AX37" s="21">
        <f t="shared" ca="1" si="15"/>
        <v>0</v>
      </c>
      <c r="AY37" s="21">
        <f t="shared" ref="AY37:BN52" ca="1" si="28">IFERROR(INDIRECT("'"&amp;$B$2&amp;"'!"&amp;ADDRESS(MATCH($B37,INDIRECT("'"&amp;$B$2&amp;"'!$B$1:$B$1095"),0),MATCH(AY$5,INDIRECT("'"&amp;$B$2&amp;"'!5:5"),0))),0)</f>
        <v>0</v>
      </c>
      <c r="AZ37" s="21">
        <f t="shared" ca="1" si="28"/>
        <v>0</v>
      </c>
      <c r="BA37" s="21">
        <f t="shared" ca="1" si="28"/>
        <v>0</v>
      </c>
      <c r="BB37" s="21">
        <f t="shared" ca="1" si="28"/>
        <v>0</v>
      </c>
      <c r="BC37" s="21">
        <f t="shared" ca="1" si="28"/>
        <v>0</v>
      </c>
      <c r="BD37" s="21">
        <f t="shared" ca="1" si="28"/>
        <v>313491.32999999903</v>
      </c>
      <c r="BE37" s="21">
        <f t="shared" ca="1" si="28"/>
        <v>0</v>
      </c>
      <c r="BF37" s="21">
        <f t="shared" ca="1" si="28"/>
        <v>0</v>
      </c>
      <c r="BG37" s="21">
        <f t="shared" ca="1" si="28"/>
        <v>0</v>
      </c>
      <c r="BH37" s="21">
        <f t="shared" ca="1" si="28"/>
        <v>0</v>
      </c>
      <c r="BI37" s="21">
        <f t="shared" ca="1" si="28"/>
        <v>0</v>
      </c>
      <c r="BJ37" s="21">
        <f t="shared" ca="1" si="28"/>
        <v>0</v>
      </c>
      <c r="BK37" s="21">
        <f t="shared" ca="1" si="28"/>
        <v>0</v>
      </c>
      <c r="BL37" s="21">
        <f t="shared" ca="1" si="28"/>
        <v>0</v>
      </c>
      <c r="BM37" s="21">
        <f t="shared" ca="1" si="28"/>
        <v>0</v>
      </c>
      <c r="BN37" s="21">
        <f t="shared" ca="1" si="28"/>
        <v>13730.23</v>
      </c>
      <c r="BO37" s="21">
        <f t="shared" ca="1" si="20"/>
        <v>0</v>
      </c>
      <c r="BP37" s="21">
        <f t="shared" ref="BP37:CF38" ca="1" si="29">IFERROR(INDIRECT("'"&amp;$B$2&amp;"'!"&amp;ADDRESS(MATCH($B37,INDIRECT("'"&amp;$B$2&amp;"'!$B$1:$B$1095"),0),MATCH(BP$5,INDIRECT("'"&amp;$B$2&amp;"'!5:5"),0))),0)</f>
        <v>19074871.27</v>
      </c>
      <c r="BQ37" s="21">
        <f t="shared" ca="1" si="29"/>
        <v>8788944.0199999996</v>
      </c>
      <c r="BR37" s="21">
        <f t="shared" ca="1" si="29"/>
        <v>1512604.48</v>
      </c>
      <c r="BS37" s="21">
        <f t="shared" ca="1" si="29"/>
        <v>11943833.050000001</v>
      </c>
      <c r="BT37" s="21">
        <f t="shared" ca="1" si="29"/>
        <v>0</v>
      </c>
      <c r="BU37" s="21">
        <f t="shared" ca="1" si="29"/>
        <v>0</v>
      </c>
      <c r="BV37" s="21">
        <f t="shared" ca="1" si="29"/>
        <v>10344652.1</v>
      </c>
      <c r="BW37" s="21">
        <f t="shared" ca="1" si="29"/>
        <v>0</v>
      </c>
      <c r="BX37" s="21">
        <f t="shared" ca="1" si="29"/>
        <v>0</v>
      </c>
      <c r="BY37" s="21">
        <f t="shared" ca="1" si="29"/>
        <v>0</v>
      </c>
      <c r="BZ37" s="21">
        <f t="shared" ca="1" si="29"/>
        <v>0</v>
      </c>
      <c r="CA37" s="21">
        <f t="shared" ca="1" si="29"/>
        <v>0</v>
      </c>
      <c r="CB37" s="21">
        <f t="shared" ca="1" si="29"/>
        <v>0</v>
      </c>
      <c r="CC37" s="21">
        <f t="shared" ca="1" si="29"/>
        <v>0</v>
      </c>
      <c r="CD37" s="21">
        <f t="shared" ca="1" si="29"/>
        <v>0</v>
      </c>
      <c r="CE37" s="21">
        <f t="shared" ca="1" si="29"/>
        <v>3090336.0800000299</v>
      </c>
      <c r="CF37" s="21">
        <f t="shared" ca="1" si="29"/>
        <v>0</v>
      </c>
      <c r="CG37" s="21">
        <f ca="1">IFERROR(INDIRECT("'"&amp;$B$2&amp;"'!"&amp;ADDRESS(MATCH($B37,INDIRECT("'"&amp;$B$2&amp;"'!$B$1:$B$1095"),0),MATCH(CG$5,INDIRECT("'"&amp;$B$2&amp;"'!5:5"),0))),0)</f>
        <v>0</v>
      </c>
      <c r="CH37" s="21">
        <f ca="1">IFERROR(INDIRECT("'"&amp;$B$2&amp;"'!"&amp;ADDRESS(MATCH($B37,INDIRECT("'"&amp;$B$2&amp;"'!$B$1:$B$1095"),0),MATCH(CH$5,INDIRECT("'"&amp;$B$2&amp;"'!5:5"),0))),0)</f>
        <v>0</v>
      </c>
      <c r="CI37" s="21">
        <f ca="1">IFERROR(INDIRECT("'"&amp;$B$2&amp;"'!"&amp;ADDRESS(MATCH($B37,INDIRECT("'"&amp;$B$2&amp;"'!$B$1:$B$1095"),0),MATCH(CI$5,INDIRECT("'"&amp;$B$2&amp;"'!5:5"),0))),0)</f>
        <v>0</v>
      </c>
      <c r="CJ37" s="22">
        <f t="shared" ca="1" si="25"/>
        <v>6110140.6900009867</v>
      </c>
      <c r="CK37" s="21">
        <f t="shared" ca="1" si="21"/>
        <v>0</v>
      </c>
      <c r="CL37" s="21">
        <f t="shared" ca="1" si="21"/>
        <v>0</v>
      </c>
      <c r="CM37" s="22">
        <f t="shared" ca="1" si="26"/>
        <v>1600996.6</v>
      </c>
      <c r="CN37" s="21">
        <f t="shared" ca="1" si="22"/>
        <v>1348878.27</v>
      </c>
      <c r="CO37" s="21">
        <f t="shared" ca="1" si="22"/>
        <v>252118.33</v>
      </c>
      <c r="CP37" s="22">
        <f t="shared" ca="1" si="27"/>
        <v>4509144.0900009871</v>
      </c>
      <c r="CQ37" s="21">
        <f t="shared" ca="1" si="23"/>
        <v>0</v>
      </c>
      <c r="CR37" s="21">
        <f t="shared" ca="1" si="23"/>
        <v>4509144.0900009871</v>
      </c>
      <c r="CS37" s="21">
        <f t="shared" ca="1" si="23"/>
        <v>550705.75999999896</v>
      </c>
      <c r="CT37" s="21">
        <f t="shared" ca="1" si="23"/>
        <v>0</v>
      </c>
      <c r="CU37" s="21">
        <f t="shared" ca="1" si="23"/>
        <v>0</v>
      </c>
      <c r="CV37" s="22">
        <f t="shared" ca="1" si="9"/>
        <v>1129850529.2500012</v>
      </c>
    </row>
    <row r="38" spans="1:100" ht="12.75" customHeight="1" x14ac:dyDescent="0.3">
      <c r="A38" s="64" t="s">
        <v>208</v>
      </c>
      <c r="B38" s="20">
        <v>1044</v>
      </c>
      <c r="C38" s="65" t="s">
        <v>147</v>
      </c>
      <c r="D38" s="22">
        <f t="shared" ca="1" si="24"/>
        <v>30278.969999999998</v>
      </c>
      <c r="E38" s="21">
        <f t="shared" ca="1" si="18"/>
        <v>25618.42</v>
      </c>
      <c r="F38" s="21">
        <f t="shared" ca="1" si="18"/>
        <v>4660.55</v>
      </c>
      <c r="G38" s="21">
        <f t="shared" ca="1" si="18"/>
        <v>0</v>
      </c>
      <c r="H38" s="21">
        <f t="shared" ca="1" si="18"/>
        <v>0</v>
      </c>
      <c r="I38" s="21">
        <f t="shared" ca="1" si="18"/>
        <v>15041.33</v>
      </c>
      <c r="J38" s="21">
        <f t="shared" ca="1" si="18"/>
        <v>0</v>
      </c>
      <c r="K38" s="21">
        <f t="shared" ca="1" si="18"/>
        <v>0</v>
      </c>
      <c r="L38" s="21">
        <f t="shared" ca="1" si="18"/>
        <v>0</v>
      </c>
      <c r="M38" s="21">
        <f t="shared" ca="1" si="18"/>
        <v>0</v>
      </c>
      <c r="N38" s="21">
        <f t="shared" ca="1" si="18"/>
        <v>0</v>
      </c>
      <c r="O38" s="21">
        <f t="shared" ca="1" si="18"/>
        <v>0</v>
      </c>
      <c r="P38" s="21">
        <f t="shared" ca="1" si="18"/>
        <v>0</v>
      </c>
      <c r="Q38" s="21">
        <f t="shared" ca="1" si="18"/>
        <v>0</v>
      </c>
      <c r="R38" s="21">
        <f t="shared" ca="1" si="18"/>
        <v>0</v>
      </c>
      <c r="S38" s="21">
        <f t="shared" ca="1" si="18"/>
        <v>0</v>
      </c>
      <c r="T38" s="21">
        <f t="shared" ref="T38" ca="1" si="30">IFERROR(INDIRECT("'"&amp;$B$2&amp;"'!"&amp;ADDRESS(MATCH($B38,INDIRECT("'"&amp;$B$2&amp;"'!$B$1:$B$1095"),0),MATCH(T$5,INDIRECT("'"&amp;$B$2&amp;"'!5:5"),0))),0)</f>
        <v>14756329.199999999</v>
      </c>
      <c r="U38" s="21">
        <f t="shared" ca="1" si="19"/>
        <v>0</v>
      </c>
      <c r="V38" s="21">
        <f t="shared" ca="1" si="19"/>
        <v>98876.34</v>
      </c>
      <c r="W38" s="21">
        <f t="shared" ca="1" si="19"/>
        <v>327099.46000000002</v>
      </c>
      <c r="X38" s="21">
        <f t="shared" ca="1" si="19"/>
        <v>0</v>
      </c>
      <c r="Y38" s="21">
        <f t="shared" ca="1" si="19"/>
        <v>0</v>
      </c>
      <c r="Z38" s="21">
        <f t="shared" ca="1" si="19"/>
        <v>44.93</v>
      </c>
      <c r="AA38" s="21">
        <f t="shared" ca="1" si="19"/>
        <v>0</v>
      </c>
      <c r="AB38" s="21">
        <f t="shared" ca="1" si="19"/>
        <v>0</v>
      </c>
      <c r="AC38" s="21">
        <f t="shared" ca="1" si="19"/>
        <v>249.5</v>
      </c>
      <c r="AD38" s="21">
        <f t="shared" ca="1" si="19"/>
        <v>394.94</v>
      </c>
      <c r="AE38" s="21">
        <f t="shared" ca="1" si="19"/>
        <v>0</v>
      </c>
      <c r="AF38" s="21">
        <f t="shared" ca="1" si="19"/>
        <v>0</v>
      </c>
      <c r="AG38" s="21">
        <f t="shared" ca="1" si="19"/>
        <v>0</v>
      </c>
      <c r="AH38" s="21">
        <f t="shared" ca="1" si="19"/>
        <v>0</v>
      </c>
      <c r="AI38" s="21">
        <f t="shared" ca="1" si="19"/>
        <v>0</v>
      </c>
      <c r="AJ38" s="21">
        <f t="shared" ca="1" si="19"/>
        <v>0</v>
      </c>
      <c r="AK38" s="21">
        <f t="shared" ref="AK38:AZ53" ca="1" si="31">IFERROR(INDIRECT("'"&amp;$B$2&amp;"'!"&amp;ADDRESS(MATCH($B38,INDIRECT("'"&amp;$B$2&amp;"'!$B$1:$B$1095"),0),MATCH(AK$5,INDIRECT("'"&amp;$B$2&amp;"'!5:5"),0))),0)</f>
        <v>0</v>
      </c>
      <c r="AL38" s="21">
        <f t="shared" ca="1" si="31"/>
        <v>0</v>
      </c>
      <c r="AM38" s="21">
        <f t="shared" ca="1" si="31"/>
        <v>0</v>
      </c>
      <c r="AN38" s="21">
        <f t="shared" ca="1" si="31"/>
        <v>0</v>
      </c>
      <c r="AO38" s="21">
        <f t="shared" ca="1" si="31"/>
        <v>0</v>
      </c>
      <c r="AP38" s="21">
        <f t="shared" ca="1" si="31"/>
        <v>13.69</v>
      </c>
      <c r="AQ38" s="21">
        <f t="shared" ca="1" si="31"/>
        <v>0</v>
      </c>
      <c r="AR38" s="21">
        <f t="shared" ca="1" si="31"/>
        <v>0</v>
      </c>
      <c r="AS38" s="21">
        <f t="shared" ca="1" si="31"/>
        <v>0</v>
      </c>
      <c r="AT38" s="21">
        <f t="shared" ca="1" si="31"/>
        <v>0</v>
      </c>
      <c r="AU38" s="21">
        <f t="shared" ca="1" si="31"/>
        <v>0</v>
      </c>
      <c r="AV38" s="21">
        <f t="shared" ca="1" si="31"/>
        <v>0</v>
      </c>
      <c r="AW38" s="21">
        <f t="shared" ca="1" si="31"/>
        <v>0</v>
      </c>
      <c r="AX38" s="21">
        <f t="shared" ca="1" si="31"/>
        <v>0</v>
      </c>
      <c r="AY38" s="21">
        <f t="shared" ca="1" si="31"/>
        <v>0</v>
      </c>
      <c r="AZ38" s="21">
        <f t="shared" ca="1" si="28"/>
        <v>0</v>
      </c>
      <c r="BA38" s="21">
        <f t="shared" ca="1" si="28"/>
        <v>0</v>
      </c>
      <c r="BB38" s="21">
        <f t="shared" ca="1" si="28"/>
        <v>0</v>
      </c>
      <c r="BC38" s="21">
        <f t="shared" ca="1" si="28"/>
        <v>0</v>
      </c>
      <c r="BD38" s="21">
        <f t="shared" ca="1" si="28"/>
        <v>2046.03</v>
      </c>
      <c r="BE38" s="21">
        <f t="shared" ca="1" si="28"/>
        <v>0</v>
      </c>
      <c r="BF38" s="21">
        <f t="shared" ca="1" si="28"/>
        <v>0</v>
      </c>
      <c r="BG38" s="21">
        <f t="shared" ca="1" si="28"/>
        <v>0</v>
      </c>
      <c r="BH38" s="21">
        <f t="shared" ca="1" si="28"/>
        <v>0</v>
      </c>
      <c r="BI38" s="21">
        <f t="shared" ca="1" si="28"/>
        <v>0</v>
      </c>
      <c r="BJ38" s="21">
        <f t="shared" ca="1" si="28"/>
        <v>0</v>
      </c>
      <c r="BK38" s="21">
        <f t="shared" ca="1" si="28"/>
        <v>0</v>
      </c>
      <c r="BL38" s="21">
        <f t="shared" ca="1" si="28"/>
        <v>0</v>
      </c>
      <c r="BM38" s="21">
        <f t="shared" ca="1" si="28"/>
        <v>0</v>
      </c>
      <c r="BN38" s="21">
        <f t="shared" ca="1" si="28"/>
        <v>29819.119999999999</v>
      </c>
      <c r="BO38" s="21">
        <f t="shared" ca="1" si="20"/>
        <v>0</v>
      </c>
      <c r="BP38" s="21">
        <f t="shared" ca="1" si="29"/>
        <v>0</v>
      </c>
      <c r="BQ38" s="21">
        <f t="shared" ca="1" si="29"/>
        <v>0</v>
      </c>
      <c r="BR38" s="21">
        <f t="shared" ca="1" si="29"/>
        <v>0</v>
      </c>
      <c r="BS38" s="21">
        <f t="shared" ca="1" si="29"/>
        <v>299.83999999999997</v>
      </c>
      <c r="BT38" s="21">
        <f t="shared" ca="1" si="29"/>
        <v>0</v>
      </c>
      <c r="BU38" s="21">
        <f t="shared" ca="1" si="29"/>
        <v>0</v>
      </c>
      <c r="BV38" s="21">
        <f t="shared" ca="1" si="29"/>
        <v>0</v>
      </c>
      <c r="BW38" s="21">
        <f t="shared" ca="1" si="29"/>
        <v>0</v>
      </c>
      <c r="BX38" s="21">
        <f t="shared" ca="1" si="29"/>
        <v>0</v>
      </c>
      <c r="BY38" s="21">
        <f t="shared" ca="1" si="29"/>
        <v>0</v>
      </c>
      <c r="BZ38" s="21">
        <f t="shared" ca="1" si="29"/>
        <v>0</v>
      </c>
      <c r="CA38" s="21">
        <f t="shared" ca="1" si="29"/>
        <v>0</v>
      </c>
      <c r="CB38" s="21">
        <f t="shared" ca="1" si="29"/>
        <v>0</v>
      </c>
      <c r="CC38" s="21">
        <f t="shared" ca="1" si="29"/>
        <v>0</v>
      </c>
      <c r="CD38" s="21">
        <f t="shared" ca="1" si="29"/>
        <v>0</v>
      </c>
      <c r="CE38" s="21">
        <f t="shared" ca="1" si="29"/>
        <v>0</v>
      </c>
      <c r="CF38" s="21">
        <f t="shared" ca="1" si="29"/>
        <v>0</v>
      </c>
      <c r="CG38" s="21">
        <f t="shared" ref="BX38:CI53" ca="1" si="32">IFERROR(INDIRECT("'"&amp;$B$2&amp;"'!"&amp;ADDRESS(MATCH($B38,INDIRECT("'"&amp;$B$2&amp;"'!$B$1:$B$1095"),0),MATCH(CG$5,INDIRECT("'"&amp;$B$2&amp;"'!5:5"),0))),0)</f>
        <v>0</v>
      </c>
      <c r="CH38" s="21">
        <f t="shared" ca="1" si="32"/>
        <v>0</v>
      </c>
      <c r="CI38" s="21">
        <f t="shared" ca="1" si="32"/>
        <v>0</v>
      </c>
      <c r="CJ38" s="22">
        <f t="shared" ca="1" si="25"/>
        <v>0</v>
      </c>
      <c r="CK38" s="21">
        <f t="shared" ca="1" si="21"/>
        <v>0</v>
      </c>
      <c r="CL38" s="21">
        <f t="shared" ca="1" si="21"/>
        <v>0</v>
      </c>
      <c r="CM38" s="22">
        <f t="shared" ca="1" si="26"/>
        <v>0</v>
      </c>
      <c r="CN38" s="21">
        <f t="shared" ca="1" si="22"/>
        <v>0</v>
      </c>
      <c r="CO38" s="21">
        <f t="shared" ca="1" si="22"/>
        <v>0</v>
      </c>
      <c r="CP38" s="22">
        <f t="shared" ca="1" si="27"/>
        <v>0</v>
      </c>
      <c r="CQ38" s="21">
        <f t="shared" ca="1" si="23"/>
        <v>0</v>
      </c>
      <c r="CR38" s="21">
        <f t="shared" ca="1" si="23"/>
        <v>0</v>
      </c>
      <c r="CS38" s="21">
        <f t="shared" ca="1" si="23"/>
        <v>33007.82</v>
      </c>
      <c r="CT38" s="21">
        <f t="shared" ca="1" si="23"/>
        <v>0</v>
      </c>
      <c r="CU38" s="21">
        <f t="shared" ca="1" si="23"/>
        <v>0</v>
      </c>
      <c r="CV38" s="22">
        <f t="shared" ca="1" si="9"/>
        <v>15293501.169999998</v>
      </c>
    </row>
    <row r="39" spans="1:100" ht="12.75" customHeight="1" x14ac:dyDescent="0.3">
      <c r="A39" s="64" t="s">
        <v>210</v>
      </c>
      <c r="B39" s="20">
        <v>1045</v>
      </c>
      <c r="C39" s="65" t="s">
        <v>147</v>
      </c>
      <c r="D39" s="22">
        <f t="shared" ca="1" si="24"/>
        <v>151680.00999999998</v>
      </c>
      <c r="E39" s="21">
        <f t="shared" ref="E39:T54" ca="1" si="33">IFERROR(INDIRECT("'"&amp;$B$2&amp;"'!"&amp;ADDRESS(MATCH($B39,INDIRECT("'"&amp;$B$2&amp;"'!$B$1:$B$1095"),0),MATCH(E$5,INDIRECT("'"&amp;$B$2&amp;"'!5:5"),0))),0)</f>
        <v>13193.55</v>
      </c>
      <c r="F39" s="21">
        <f t="shared" ca="1" si="33"/>
        <v>138486.46</v>
      </c>
      <c r="G39" s="21">
        <f t="shared" ca="1" si="33"/>
        <v>0</v>
      </c>
      <c r="H39" s="21">
        <f t="shared" ca="1" si="33"/>
        <v>875807.54</v>
      </c>
      <c r="I39" s="21">
        <f t="shared" ca="1" si="33"/>
        <v>257609.04</v>
      </c>
      <c r="J39" s="21">
        <f t="shared" ca="1" si="33"/>
        <v>0</v>
      </c>
      <c r="K39" s="21">
        <f t="shared" ca="1" si="33"/>
        <v>3855171.03</v>
      </c>
      <c r="L39" s="21">
        <f t="shared" ca="1" si="33"/>
        <v>0</v>
      </c>
      <c r="M39" s="21">
        <f t="shared" ca="1" si="33"/>
        <v>0</v>
      </c>
      <c r="N39" s="21">
        <f t="shared" ca="1" si="33"/>
        <v>1634285.71</v>
      </c>
      <c r="O39" s="21">
        <f t="shared" ca="1" si="33"/>
        <v>10</v>
      </c>
      <c r="P39" s="21">
        <f t="shared" ca="1" si="33"/>
        <v>0</v>
      </c>
      <c r="Q39" s="21">
        <f t="shared" ca="1" si="33"/>
        <v>107444.926893</v>
      </c>
      <c r="R39" s="21">
        <f t="shared" ca="1" si="33"/>
        <v>0</v>
      </c>
      <c r="S39" s="21">
        <f t="shared" ca="1" si="33"/>
        <v>0</v>
      </c>
      <c r="T39" s="21">
        <f t="shared" ca="1" si="33"/>
        <v>856171864.52999997</v>
      </c>
      <c r="U39" s="21">
        <f t="shared" ref="U39:AJ54" ca="1" si="34">IFERROR(INDIRECT("'"&amp;$B$2&amp;"'!"&amp;ADDRESS(MATCH($B39,INDIRECT("'"&amp;$B$2&amp;"'!$B$1:$B$1095"),0),MATCH(U$5,INDIRECT("'"&amp;$B$2&amp;"'!5:5"),0))),0)</f>
        <v>8269657.21</v>
      </c>
      <c r="V39" s="21">
        <f t="shared" ca="1" si="34"/>
        <v>845935.34</v>
      </c>
      <c r="W39" s="21">
        <f t="shared" ca="1" si="34"/>
        <v>4107769.5</v>
      </c>
      <c r="X39" s="21">
        <f t="shared" ca="1" si="34"/>
        <v>0</v>
      </c>
      <c r="Y39" s="21">
        <f t="shared" ca="1" si="34"/>
        <v>12836.887500000001</v>
      </c>
      <c r="Z39" s="21">
        <f t="shared" ca="1" si="34"/>
        <v>49285.502194000001</v>
      </c>
      <c r="AA39" s="21">
        <f t="shared" ca="1" si="34"/>
        <v>0</v>
      </c>
      <c r="AB39" s="21">
        <f t="shared" ca="1" si="34"/>
        <v>0</v>
      </c>
      <c r="AC39" s="21">
        <f t="shared" ca="1" si="34"/>
        <v>17125.32375</v>
      </c>
      <c r="AD39" s="21">
        <f t="shared" ca="1" si="34"/>
        <v>16402.590194</v>
      </c>
      <c r="AE39" s="21">
        <f t="shared" ca="1" si="34"/>
        <v>0</v>
      </c>
      <c r="AF39" s="21">
        <f t="shared" ca="1" si="34"/>
        <v>1750</v>
      </c>
      <c r="AG39" s="21">
        <f t="shared" ca="1" si="34"/>
        <v>0</v>
      </c>
      <c r="AH39" s="21">
        <f t="shared" ca="1" si="34"/>
        <v>0</v>
      </c>
      <c r="AI39" s="21">
        <f t="shared" ca="1" si="34"/>
        <v>0</v>
      </c>
      <c r="AJ39" s="21">
        <f t="shared" ca="1" si="34"/>
        <v>5297456.29</v>
      </c>
      <c r="AK39" s="21">
        <f t="shared" ca="1" si="31"/>
        <v>0</v>
      </c>
      <c r="AL39" s="21">
        <f t="shared" ca="1" si="31"/>
        <v>0</v>
      </c>
      <c r="AM39" s="21">
        <f t="shared" ca="1" si="31"/>
        <v>0</v>
      </c>
      <c r="AN39" s="21">
        <f t="shared" ca="1" si="31"/>
        <v>0</v>
      </c>
      <c r="AO39" s="21">
        <f t="shared" ca="1" si="31"/>
        <v>0</v>
      </c>
      <c r="AP39" s="21">
        <f t="shared" ca="1" si="31"/>
        <v>0</v>
      </c>
      <c r="AQ39" s="21">
        <f t="shared" ca="1" si="31"/>
        <v>0</v>
      </c>
      <c r="AR39" s="21">
        <f t="shared" ca="1" si="31"/>
        <v>0</v>
      </c>
      <c r="AS39" s="21">
        <f t="shared" ca="1" si="31"/>
        <v>0</v>
      </c>
      <c r="AT39" s="21">
        <f t="shared" ca="1" si="31"/>
        <v>18929874.226994</v>
      </c>
      <c r="AU39" s="21">
        <f t="shared" ca="1" si="31"/>
        <v>6352.5293659999998</v>
      </c>
      <c r="AV39" s="21">
        <f t="shared" ca="1" si="31"/>
        <v>0</v>
      </c>
      <c r="AW39" s="21">
        <f t="shared" ca="1" si="31"/>
        <v>0</v>
      </c>
      <c r="AX39" s="21">
        <f t="shared" ca="1" si="31"/>
        <v>6400.3493660000004</v>
      </c>
      <c r="AY39" s="21">
        <f t="shared" ca="1" si="31"/>
        <v>0</v>
      </c>
      <c r="AZ39" s="21">
        <f t="shared" ca="1" si="28"/>
        <v>0</v>
      </c>
      <c r="BA39" s="21">
        <f t="shared" ca="1" si="28"/>
        <v>0</v>
      </c>
      <c r="BB39" s="21">
        <f t="shared" ca="1" si="28"/>
        <v>0</v>
      </c>
      <c r="BC39" s="21">
        <f t="shared" ca="1" si="28"/>
        <v>0</v>
      </c>
      <c r="BD39" s="21">
        <f t="shared" ca="1" si="28"/>
        <v>15962.46</v>
      </c>
      <c r="BE39" s="21">
        <f t="shared" ca="1" si="28"/>
        <v>0</v>
      </c>
      <c r="BF39" s="21">
        <f t="shared" ca="1" si="28"/>
        <v>0</v>
      </c>
      <c r="BG39" s="21">
        <f t="shared" ca="1" si="28"/>
        <v>0</v>
      </c>
      <c r="BH39" s="21">
        <f t="shared" ca="1" si="28"/>
        <v>0</v>
      </c>
      <c r="BI39" s="21">
        <f t="shared" ca="1" si="28"/>
        <v>0</v>
      </c>
      <c r="BJ39" s="21">
        <f t="shared" ca="1" si="28"/>
        <v>0</v>
      </c>
      <c r="BK39" s="21">
        <f t="shared" ca="1" si="28"/>
        <v>0</v>
      </c>
      <c r="BL39" s="21">
        <f t="shared" ca="1" si="28"/>
        <v>0</v>
      </c>
      <c r="BM39" s="21">
        <f t="shared" ca="1" si="28"/>
        <v>0</v>
      </c>
      <c r="BN39" s="21">
        <f t="shared" ca="1" si="28"/>
        <v>4670111.0750000002</v>
      </c>
      <c r="BO39" s="21">
        <f t="shared" ref="BO39:CE54" ca="1" si="35">IFERROR(INDIRECT("'"&amp;$B$2&amp;"'!"&amp;ADDRESS(MATCH($B39,INDIRECT("'"&amp;$B$2&amp;"'!$B$1:$B$1095"),0),MATCH(BO$5,INDIRECT("'"&amp;$B$2&amp;"'!5:5"),0))),0)</f>
        <v>0</v>
      </c>
      <c r="BP39" s="21">
        <f t="shared" ca="1" si="35"/>
        <v>52268.390249999997</v>
      </c>
      <c r="BQ39" s="21">
        <f t="shared" ca="1" si="35"/>
        <v>0</v>
      </c>
      <c r="BR39" s="21">
        <f t="shared" ca="1" si="35"/>
        <v>10</v>
      </c>
      <c r="BS39" s="21">
        <f t="shared" ca="1" si="35"/>
        <v>454097.274485</v>
      </c>
      <c r="BT39" s="21">
        <f t="shared" ca="1" si="35"/>
        <v>0</v>
      </c>
      <c r="BU39" s="21">
        <f t="shared" ca="1" si="35"/>
        <v>0</v>
      </c>
      <c r="BV39" s="21">
        <f t="shared" ca="1" si="35"/>
        <v>0</v>
      </c>
      <c r="BW39" s="21">
        <f t="shared" ca="1" si="35"/>
        <v>0</v>
      </c>
      <c r="BX39" s="21">
        <f t="shared" ca="1" si="35"/>
        <v>0</v>
      </c>
      <c r="BY39" s="21">
        <f t="shared" ca="1" si="35"/>
        <v>0</v>
      </c>
      <c r="BZ39" s="21">
        <f t="shared" ca="1" si="35"/>
        <v>0</v>
      </c>
      <c r="CA39" s="21">
        <f t="shared" ca="1" si="35"/>
        <v>0</v>
      </c>
      <c r="CB39" s="21">
        <f t="shared" ca="1" si="35"/>
        <v>0</v>
      </c>
      <c r="CC39" s="21">
        <f t="shared" ca="1" si="35"/>
        <v>0</v>
      </c>
      <c r="CD39" s="21">
        <f t="shared" ca="1" si="32"/>
        <v>0</v>
      </c>
      <c r="CE39" s="21">
        <f t="shared" ca="1" si="32"/>
        <v>0</v>
      </c>
      <c r="CF39" s="21">
        <f t="shared" ca="1" si="32"/>
        <v>0</v>
      </c>
      <c r="CG39" s="21">
        <f t="shared" ca="1" si="32"/>
        <v>0</v>
      </c>
      <c r="CH39" s="21">
        <f t="shared" ca="1" si="32"/>
        <v>0</v>
      </c>
      <c r="CI39" s="21">
        <f t="shared" ca="1" si="32"/>
        <v>0</v>
      </c>
      <c r="CJ39" s="22">
        <f t="shared" ca="1" si="25"/>
        <v>0</v>
      </c>
      <c r="CK39" s="21">
        <f t="shared" ca="1" si="21"/>
        <v>0</v>
      </c>
      <c r="CL39" s="21">
        <f t="shared" ca="1" si="21"/>
        <v>0</v>
      </c>
      <c r="CM39" s="22">
        <f t="shared" ca="1" si="26"/>
        <v>0</v>
      </c>
      <c r="CN39" s="21">
        <f t="shared" ca="1" si="22"/>
        <v>0</v>
      </c>
      <c r="CO39" s="21">
        <f t="shared" ca="1" si="22"/>
        <v>0</v>
      </c>
      <c r="CP39" s="22">
        <f t="shared" ca="1" si="27"/>
        <v>0</v>
      </c>
      <c r="CQ39" s="21">
        <f t="shared" ref="CQ39:CU54" ca="1" si="36">IFERROR(INDIRECT("'"&amp;$B$2&amp;"'!"&amp;ADDRESS(MATCH($B39,INDIRECT("'"&amp;$B$2&amp;"'!$B$1:$B$1095"),0),MATCH(CQ$5,INDIRECT("'"&amp;$B$2&amp;"'!5:5"),0))),0)</f>
        <v>0</v>
      </c>
      <c r="CR39" s="21">
        <f t="shared" ca="1" si="36"/>
        <v>0</v>
      </c>
      <c r="CS39" s="21">
        <f t="shared" ca="1" si="36"/>
        <v>50562.51</v>
      </c>
      <c r="CT39" s="21">
        <f t="shared" ca="1" si="36"/>
        <v>398101.69</v>
      </c>
      <c r="CU39" s="21">
        <f t="shared" ca="1" si="36"/>
        <v>0</v>
      </c>
      <c r="CV39" s="22">
        <f t="shared" ca="1" si="9"/>
        <v>906255831.93599224</v>
      </c>
    </row>
    <row r="40" spans="1:100" ht="12.75" customHeight="1" x14ac:dyDescent="0.3">
      <c r="A40" s="64" t="s">
        <v>212</v>
      </c>
      <c r="B40" s="20">
        <v>1046</v>
      </c>
      <c r="C40" s="65" t="s">
        <v>147</v>
      </c>
      <c r="D40" s="22">
        <f t="shared" ca="1" si="24"/>
        <v>160342.55000000002</v>
      </c>
      <c r="E40" s="21">
        <f t="shared" ca="1" si="33"/>
        <v>26606.240000000002</v>
      </c>
      <c r="F40" s="21">
        <f t="shared" ca="1" si="33"/>
        <v>101678.32</v>
      </c>
      <c r="G40" s="21">
        <f t="shared" ca="1" si="33"/>
        <v>32057.99</v>
      </c>
      <c r="H40" s="21">
        <f t="shared" ca="1" si="33"/>
        <v>377349.54</v>
      </c>
      <c r="I40" s="21">
        <f t="shared" ca="1" si="33"/>
        <v>148322.93</v>
      </c>
      <c r="J40" s="21">
        <f t="shared" ca="1" si="33"/>
        <v>0</v>
      </c>
      <c r="K40" s="21">
        <f t="shared" ca="1" si="33"/>
        <v>0</v>
      </c>
      <c r="L40" s="21">
        <f t="shared" ca="1" si="33"/>
        <v>0</v>
      </c>
      <c r="M40" s="21">
        <f t="shared" ca="1" si="33"/>
        <v>0</v>
      </c>
      <c r="N40" s="21">
        <f t="shared" ca="1" si="33"/>
        <v>0</v>
      </c>
      <c r="O40" s="21">
        <f t="shared" ca="1" si="33"/>
        <v>17924196</v>
      </c>
      <c r="P40" s="21">
        <f t="shared" ca="1" si="33"/>
        <v>0</v>
      </c>
      <c r="Q40" s="21">
        <f t="shared" ca="1" si="33"/>
        <v>0</v>
      </c>
      <c r="R40" s="21">
        <f t="shared" ca="1" si="33"/>
        <v>0</v>
      </c>
      <c r="S40" s="21">
        <f t="shared" ca="1" si="33"/>
        <v>0</v>
      </c>
      <c r="T40" s="21">
        <f t="shared" ca="1" si="33"/>
        <v>0</v>
      </c>
      <c r="U40" s="21">
        <f t="shared" ca="1" si="34"/>
        <v>0</v>
      </c>
      <c r="V40" s="21">
        <f t="shared" ca="1" si="34"/>
        <v>218194.52</v>
      </c>
      <c r="W40" s="21">
        <f t="shared" ca="1" si="34"/>
        <v>2139617.15</v>
      </c>
      <c r="X40" s="21">
        <f t="shared" ca="1" si="34"/>
        <v>0</v>
      </c>
      <c r="Y40" s="21">
        <f t="shared" ca="1" si="34"/>
        <v>0</v>
      </c>
      <c r="Z40" s="21">
        <f t="shared" ca="1" si="34"/>
        <v>0</v>
      </c>
      <c r="AA40" s="21">
        <f t="shared" ca="1" si="34"/>
        <v>0</v>
      </c>
      <c r="AB40" s="21">
        <f t="shared" ca="1" si="34"/>
        <v>0</v>
      </c>
      <c r="AC40" s="21">
        <f t="shared" ca="1" si="34"/>
        <v>9167.36</v>
      </c>
      <c r="AD40" s="21">
        <f t="shared" ca="1" si="34"/>
        <v>7693.53</v>
      </c>
      <c r="AE40" s="21">
        <f t="shared" ca="1" si="34"/>
        <v>0</v>
      </c>
      <c r="AF40" s="21">
        <f t="shared" ca="1" si="34"/>
        <v>0</v>
      </c>
      <c r="AG40" s="21">
        <f t="shared" ca="1" si="34"/>
        <v>0</v>
      </c>
      <c r="AH40" s="21">
        <f t="shared" ca="1" si="34"/>
        <v>0</v>
      </c>
      <c r="AI40" s="21">
        <f t="shared" ca="1" si="34"/>
        <v>0</v>
      </c>
      <c r="AJ40" s="21">
        <f t="shared" ca="1" si="34"/>
        <v>0</v>
      </c>
      <c r="AK40" s="21">
        <f t="shared" ca="1" si="31"/>
        <v>0</v>
      </c>
      <c r="AL40" s="21">
        <f t="shared" ca="1" si="31"/>
        <v>0</v>
      </c>
      <c r="AM40" s="21">
        <f t="shared" ca="1" si="31"/>
        <v>0</v>
      </c>
      <c r="AN40" s="21">
        <f t="shared" ca="1" si="31"/>
        <v>0</v>
      </c>
      <c r="AO40" s="21">
        <f t="shared" ca="1" si="31"/>
        <v>0</v>
      </c>
      <c r="AP40" s="21">
        <f t="shared" ca="1" si="31"/>
        <v>0</v>
      </c>
      <c r="AQ40" s="21">
        <f t="shared" ca="1" si="31"/>
        <v>0</v>
      </c>
      <c r="AR40" s="21">
        <f t="shared" ca="1" si="31"/>
        <v>0</v>
      </c>
      <c r="AS40" s="21">
        <f t="shared" ca="1" si="31"/>
        <v>0</v>
      </c>
      <c r="AT40" s="21">
        <f t="shared" ca="1" si="31"/>
        <v>3087051.21</v>
      </c>
      <c r="AU40" s="21">
        <f t="shared" ca="1" si="31"/>
        <v>14981.19</v>
      </c>
      <c r="AV40" s="21">
        <f t="shared" ca="1" si="31"/>
        <v>0</v>
      </c>
      <c r="AW40" s="21">
        <f t="shared" ca="1" si="31"/>
        <v>0</v>
      </c>
      <c r="AX40" s="21">
        <f t="shared" ca="1" si="31"/>
        <v>0</v>
      </c>
      <c r="AY40" s="21">
        <f t="shared" ca="1" si="31"/>
        <v>0</v>
      </c>
      <c r="AZ40" s="21">
        <f t="shared" ca="1" si="28"/>
        <v>0</v>
      </c>
      <c r="BA40" s="21">
        <f t="shared" ca="1" si="28"/>
        <v>0</v>
      </c>
      <c r="BB40" s="21">
        <f t="shared" ca="1" si="28"/>
        <v>0</v>
      </c>
      <c r="BC40" s="21">
        <f t="shared" ca="1" si="28"/>
        <v>0</v>
      </c>
      <c r="BD40" s="21">
        <f t="shared" ca="1" si="28"/>
        <v>17951.28</v>
      </c>
      <c r="BE40" s="21">
        <f t="shared" ca="1" si="28"/>
        <v>0</v>
      </c>
      <c r="BF40" s="21">
        <f t="shared" ca="1" si="28"/>
        <v>0</v>
      </c>
      <c r="BG40" s="21">
        <f t="shared" ca="1" si="28"/>
        <v>0</v>
      </c>
      <c r="BH40" s="21">
        <f t="shared" ca="1" si="28"/>
        <v>0</v>
      </c>
      <c r="BI40" s="21">
        <f t="shared" ca="1" si="28"/>
        <v>0</v>
      </c>
      <c r="BJ40" s="21">
        <f t="shared" ca="1" si="28"/>
        <v>0</v>
      </c>
      <c r="BK40" s="21">
        <f t="shared" ca="1" si="28"/>
        <v>0</v>
      </c>
      <c r="BL40" s="21">
        <f t="shared" ca="1" si="28"/>
        <v>0</v>
      </c>
      <c r="BM40" s="21">
        <f t="shared" ca="1" si="28"/>
        <v>0</v>
      </c>
      <c r="BN40" s="21">
        <f t="shared" ca="1" si="28"/>
        <v>13723.63</v>
      </c>
      <c r="BO40" s="21">
        <f t="shared" ca="1" si="35"/>
        <v>0</v>
      </c>
      <c r="BP40" s="21">
        <f t="shared" ca="1" si="35"/>
        <v>21061.29</v>
      </c>
      <c r="BQ40" s="21">
        <f t="shared" ca="1" si="35"/>
        <v>0</v>
      </c>
      <c r="BR40" s="21">
        <f t="shared" ca="1" si="35"/>
        <v>0</v>
      </c>
      <c r="BS40" s="21">
        <f t="shared" ca="1" si="35"/>
        <v>15639.01</v>
      </c>
      <c r="BT40" s="21">
        <f t="shared" ca="1" si="35"/>
        <v>0</v>
      </c>
      <c r="BU40" s="21">
        <f t="shared" ca="1" si="35"/>
        <v>0</v>
      </c>
      <c r="BV40" s="21">
        <f t="shared" ca="1" si="35"/>
        <v>0</v>
      </c>
      <c r="BW40" s="21">
        <f t="shared" ca="1" si="35"/>
        <v>0</v>
      </c>
      <c r="BX40" s="21">
        <f t="shared" ca="1" si="35"/>
        <v>0</v>
      </c>
      <c r="BY40" s="21">
        <f t="shared" ca="1" si="35"/>
        <v>0</v>
      </c>
      <c r="BZ40" s="21">
        <f t="shared" ca="1" si="35"/>
        <v>0</v>
      </c>
      <c r="CA40" s="21">
        <f t="shared" ca="1" si="35"/>
        <v>0</v>
      </c>
      <c r="CB40" s="21">
        <f t="shared" ca="1" si="35"/>
        <v>0</v>
      </c>
      <c r="CC40" s="21">
        <f t="shared" ca="1" si="35"/>
        <v>0</v>
      </c>
      <c r="CD40" s="21">
        <f t="shared" ca="1" si="32"/>
        <v>0</v>
      </c>
      <c r="CE40" s="21">
        <f t="shared" ca="1" si="32"/>
        <v>0</v>
      </c>
      <c r="CF40" s="21">
        <f t="shared" ca="1" si="32"/>
        <v>0</v>
      </c>
      <c r="CG40" s="21">
        <f t="shared" ca="1" si="32"/>
        <v>0</v>
      </c>
      <c r="CH40" s="21">
        <f t="shared" ca="1" si="32"/>
        <v>0</v>
      </c>
      <c r="CI40" s="21">
        <f t="shared" ca="1" si="32"/>
        <v>0</v>
      </c>
      <c r="CJ40" s="22">
        <f t="shared" ca="1" si="25"/>
        <v>0</v>
      </c>
      <c r="CK40" s="21">
        <f t="shared" ca="1" si="21"/>
        <v>0</v>
      </c>
      <c r="CL40" s="21">
        <f t="shared" ca="1" si="21"/>
        <v>0</v>
      </c>
      <c r="CM40" s="22">
        <f t="shared" ca="1" si="26"/>
        <v>0</v>
      </c>
      <c r="CN40" s="21">
        <f t="shared" ca="1" si="22"/>
        <v>0</v>
      </c>
      <c r="CO40" s="21">
        <f t="shared" ca="1" si="22"/>
        <v>0</v>
      </c>
      <c r="CP40" s="22">
        <f t="shared" ca="1" si="27"/>
        <v>0</v>
      </c>
      <c r="CQ40" s="21">
        <f t="shared" ca="1" si="36"/>
        <v>0</v>
      </c>
      <c r="CR40" s="21">
        <f t="shared" ca="1" si="36"/>
        <v>0</v>
      </c>
      <c r="CS40" s="21">
        <f t="shared" ca="1" si="36"/>
        <v>5819.64</v>
      </c>
      <c r="CT40" s="21">
        <f t="shared" ca="1" si="36"/>
        <v>51389.64</v>
      </c>
      <c r="CU40" s="21">
        <f t="shared" ca="1" si="36"/>
        <v>0</v>
      </c>
      <c r="CV40" s="22">
        <f t="shared" ca="1" si="9"/>
        <v>24212500.470000003</v>
      </c>
    </row>
    <row r="41" spans="1:100" ht="12.75" customHeight="1" x14ac:dyDescent="0.3">
      <c r="A41" s="64" t="s">
        <v>214</v>
      </c>
      <c r="B41" s="20">
        <v>1048</v>
      </c>
      <c r="C41" s="65" t="s">
        <v>147</v>
      </c>
      <c r="D41" s="22">
        <f t="shared" ca="1" si="24"/>
        <v>79496.320000000065</v>
      </c>
      <c r="E41" s="21">
        <f t="shared" ca="1" si="33"/>
        <v>36690.310000000041</v>
      </c>
      <c r="F41" s="21">
        <f t="shared" ca="1" si="33"/>
        <v>3118.1800000000003</v>
      </c>
      <c r="G41" s="21">
        <f t="shared" ca="1" si="33"/>
        <v>39687.830000000024</v>
      </c>
      <c r="H41" s="21">
        <f t="shared" ca="1" si="33"/>
        <v>0</v>
      </c>
      <c r="I41" s="21">
        <f t="shared" ca="1" si="33"/>
        <v>211768.24999999997</v>
      </c>
      <c r="J41" s="21">
        <f t="shared" ca="1" si="33"/>
        <v>0</v>
      </c>
      <c r="K41" s="21">
        <f t="shared" ca="1" si="33"/>
        <v>0</v>
      </c>
      <c r="L41" s="21">
        <f t="shared" ca="1" si="33"/>
        <v>0</v>
      </c>
      <c r="M41" s="21">
        <f t="shared" ca="1" si="33"/>
        <v>0</v>
      </c>
      <c r="N41" s="21">
        <f t="shared" ca="1" si="33"/>
        <v>0</v>
      </c>
      <c r="O41" s="21">
        <f t="shared" ca="1" si="33"/>
        <v>-5992.86</v>
      </c>
      <c r="P41" s="21">
        <f t="shared" ca="1" si="33"/>
        <v>0</v>
      </c>
      <c r="Q41" s="21">
        <f t="shared" ca="1" si="33"/>
        <v>63477.79</v>
      </c>
      <c r="R41" s="21">
        <f t="shared" ca="1" si="33"/>
        <v>0</v>
      </c>
      <c r="S41" s="21">
        <f t="shared" ca="1" si="33"/>
        <v>0</v>
      </c>
      <c r="T41" s="21">
        <f t="shared" ca="1" si="33"/>
        <v>256171375.45999998</v>
      </c>
      <c r="U41" s="21">
        <f t="shared" ca="1" si="34"/>
        <v>49816925.93</v>
      </c>
      <c r="V41" s="21">
        <f t="shared" ca="1" si="34"/>
        <v>880486.35999999987</v>
      </c>
      <c r="W41" s="21">
        <f t="shared" ca="1" si="34"/>
        <v>28794382.300000038</v>
      </c>
      <c r="X41" s="21">
        <f t="shared" ca="1" si="34"/>
        <v>0</v>
      </c>
      <c r="Y41" s="21">
        <f t="shared" ca="1" si="34"/>
        <v>169.35</v>
      </c>
      <c r="Z41" s="21">
        <f t="shared" ca="1" si="34"/>
        <v>823.03999999999951</v>
      </c>
      <c r="AA41" s="21">
        <f t="shared" ca="1" si="34"/>
        <v>0</v>
      </c>
      <c r="AB41" s="21">
        <f t="shared" ca="1" si="34"/>
        <v>0</v>
      </c>
      <c r="AC41" s="21">
        <f t="shared" ca="1" si="34"/>
        <v>3908.0600000000022</v>
      </c>
      <c r="AD41" s="21">
        <f t="shared" ca="1" si="34"/>
        <v>669.41000000000008</v>
      </c>
      <c r="AE41" s="21">
        <f t="shared" ca="1" si="34"/>
        <v>0</v>
      </c>
      <c r="AF41" s="21">
        <f t="shared" ca="1" si="34"/>
        <v>0</v>
      </c>
      <c r="AG41" s="21">
        <f t="shared" ca="1" si="34"/>
        <v>0</v>
      </c>
      <c r="AH41" s="21">
        <f t="shared" ca="1" si="34"/>
        <v>0</v>
      </c>
      <c r="AI41" s="21">
        <f t="shared" ca="1" si="34"/>
        <v>0</v>
      </c>
      <c r="AJ41" s="21">
        <f t="shared" ca="1" si="34"/>
        <v>1775872.44</v>
      </c>
      <c r="AK41" s="21">
        <f t="shared" ca="1" si="31"/>
        <v>0</v>
      </c>
      <c r="AL41" s="21">
        <f t="shared" ca="1" si="31"/>
        <v>0</v>
      </c>
      <c r="AM41" s="21">
        <f t="shared" ca="1" si="31"/>
        <v>0</v>
      </c>
      <c r="AN41" s="21">
        <f t="shared" ca="1" si="31"/>
        <v>0</v>
      </c>
      <c r="AO41" s="21">
        <f t="shared" ca="1" si="31"/>
        <v>0</v>
      </c>
      <c r="AP41" s="21">
        <f t="shared" ca="1" si="31"/>
        <v>62.56</v>
      </c>
      <c r="AQ41" s="21">
        <f t="shared" ca="1" si="31"/>
        <v>0</v>
      </c>
      <c r="AR41" s="21">
        <f t="shared" ca="1" si="31"/>
        <v>0</v>
      </c>
      <c r="AS41" s="21">
        <f t="shared" ca="1" si="31"/>
        <v>0</v>
      </c>
      <c r="AT41" s="21">
        <f t="shared" ca="1" si="31"/>
        <v>1386716.9700000004</v>
      </c>
      <c r="AU41" s="21">
        <f t="shared" ca="1" si="31"/>
        <v>108402.52000000003</v>
      </c>
      <c r="AV41" s="21">
        <f t="shared" ca="1" si="31"/>
        <v>941.88000000000034</v>
      </c>
      <c r="AW41" s="21">
        <f t="shared" ca="1" si="31"/>
        <v>0</v>
      </c>
      <c r="AX41" s="21">
        <f t="shared" ca="1" si="31"/>
        <v>6577.2299999999977</v>
      </c>
      <c r="AY41" s="21">
        <f t="shared" ca="1" si="31"/>
        <v>0</v>
      </c>
      <c r="AZ41" s="21">
        <f t="shared" ca="1" si="28"/>
        <v>0</v>
      </c>
      <c r="BA41" s="21">
        <f t="shared" ca="1" si="28"/>
        <v>0</v>
      </c>
      <c r="BB41" s="21">
        <f t="shared" ca="1" si="28"/>
        <v>0</v>
      </c>
      <c r="BC41" s="21">
        <f t="shared" ca="1" si="28"/>
        <v>0</v>
      </c>
      <c r="BD41" s="21">
        <f t="shared" ca="1" si="28"/>
        <v>182219.38000000012</v>
      </c>
      <c r="BE41" s="21">
        <f t="shared" ca="1" si="28"/>
        <v>0</v>
      </c>
      <c r="BF41" s="21">
        <f t="shared" ca="1" si="28"/>
        <v>0</v>
      </c>
      <c r="BG41" s="21">
        <f t="shared" ca="1" si="28"/>
        <v>0</v>
      </c>
      <c r="BH41" s="21">
        <f t="shared" ca="1" si="28"/>
        <v>0</v>
      </c>
      <c r="BI41" s="21">
        <f t="shared" ca="1" si="28"/>
        <v>0</v>
      </c>
      <c r="BJ41" s="21">
        <f t="shared" ca="1" si="28"/>
        <v>0</v>
      </c>
      <c r="BK41" s="21">
        <f t="shared" ca="1" si="28"/>
        <v>0</v>
      </c>
      <c r="BL41" s="21">
        <f t="shared" ca="1" si="28"/>
        <v>-1.4900000000000004</v>
      </c>
      <c r="BM41" s="21">
        <f t="shared" ca="1" si="28"/>
        <v>0</v>
      </c>
      <c r="BN41" s="21">
        <f t="shared" ca="1" si="28"/>
        <v>66259.030000000057</v>
      </c>
      <c r="BO41" s="21">
        <f t="shared" ca="1" si="35"/>
        <v>0</v>
      </c>
      <c r="BP41" s="21">
        <f t="shared" ca="1" si="35"/>
        <v>3989.1000000000004</v>
      </c>
      <c r="BQ41" s="21">
        <f t="shared" ca="1" si="35"/>
        <v>0</v>
      </c>
      <c r="BR41" s="21">
        <f t="shared" ca="1" si="35"/>
        <v>-155.89000000000001</v>
      </c>
      <c r="BS41" s="21">
        <f t="shared" ca="1" si="35"/>
        <v>250150.83000000031</v>
      </c>
      <c r="BT41" s="21">
        <f t="shared" ca="1" si="35"/>
        <v>0</v>
      </c>
      <c r="BU41" s="21">
        <f t="shared" ca="1" si="35"/>
        <v>0</v>
      </c>
      <c r="BV41" s="21">
        <f t="shared" ca="1" si="35"/>
        <v>0</v>
      </c>
      <c r="BW41" s="21">
        <f t="shared" ca="1" si="35"/>
        <v>0</v>
      </c>
      <c r="BX41" s="21">
        <f t="shared" ca="1" si="35"/>
        <v>2108691.0699999998</v>
      </c>
      <c r="BY41" s="21">
        <f t="shared" ca="1" si="35"/>
        <v>0</v>
      </c>
      <c r="BZ41" s="21">
        <f t="shared" ca="1" si="35"/>
        <v>0</v>
      </c>
      <c r="CA41" s="21">
        <f t="shared" ca="1" si="35"/>
        <v>20019361.52</v>
      </c>
      <c r="CB41" s="21">
        <f t="shared" ca="1" si="35"/>
        <v>580911682.38</v>
      </c>
      <c r="CC41" s="21">
        <f t="shared" ca="1" si="35"/>
        <v>3240670.44</v>
      </c>
      <c r="CD41" s="21">
        <f t="shared" ca="1" si="32"/>
        <v>196621532.90000001</v>
      </c>
      <c r="CE41" s="21">
        <f t="shared" ca="1" si="32"/>
        <v>0</v>
      </c>
      <c r="CF41" s="21">
        <f t="shared" ca="1" si="32"/>
        <v>0</v>
      </c>
      <c r="CG41" s="21">
        <f t="shared" ca="1" si="32"/>
        <v>5184803.22</v>
      </c>
      <c r="CH41" s="21">
        <f t="shared" ca="1" si="32"/>
        <v>35211953.390000001</v>
      </c>
      <c r="CI41" s="21">
        <f t="shared" ca="1" si="32"/>
        <v>0</v>
      </c>
      <c r="CJ41" s="22">
        <f t="shared" ca="1" si="25"/>
        <v>37602939.170000002</v>
      </c>
      <c r="CK41" s="21">
        <f t="shared" ca="1" si="21"/>
        <v>0</v>
      </c>
      <c r="CL41" s="21">
        <f t="shared" ca="1" si="21"/>
        <v>0</v>
      </c>
      <c r="CM41" s="22">
        <f t="shared" ca="1" si="26"/>
        <v>33023352.43</v>
      </c>
      <c r="CN41" s="21">
        <f t="shared" ca="1" si="22"/>
        <v>0</v>
      </c>
      <c r="CO41" s="21">
        <f t="shared" ca="1" si="22"/>
        <v>33023352.43</v>
      </c>
      <c r="CP41" s="22">
        <f t="shared" ca="1" si="27"/>
        <v>4579586.74</v>
      </c>
      <c r="CQ41" s="21">
        <f t="shared" ca="1" si="36"/>
        <v>0</v>
      </c>
      <c r="CR41" s="21">
        <f t="shared" ca="1" si="36"/>
        <v>4579586.74</v>
      </c>
      <c r="CS41" s="21">
        <f t="shared" ca="1" si="36"/>
        <v>64783.15</v>
      </c>
      <c r="CT41" s="21">
        <f t="shared" ca="1" si="36"/>
        <v>0</v>
      </c>
      <c r="CU41" s="21">
        <f t="shared" ca="1" si="36"/>
        <v>0</v>
      </c>
      <c r="CV41" s="22">
        <f t="shared" ca="1" si="9"/>
        <v>1220764941.2100005</v>
      </c>
    </row>
    <row r="42" spans="1:100" ht="12.75" customHeight="1" x14ac:dyDescent="0.3">
      <c r="A42" s="64" t="s">
        <v>216</v>
      </c>
      <c r="B42" s="20">
        <v>1049</v>
      </c>
      <c r="C42" s="65" t="s">
        <v>147</v>
      </c>
      <c r="D42" s="22">
        <f t="shared" ca="1" si="24"/>
        <v>3268.8800000000006</v>
      </c>
      <c r="E42" s="21">
        <f t="shared" ca="1" si="33"/>
        <v>3161.8800000000006</v>
      </c>
      <c r="F42" s="21">
        <f t="shared" ca="1" si="33"/>
        <v>0</v>
      </c>
      <c r="G42" s="21">
        <f t="shared" ca="1" si="33"/>
        <v>107</v>
      </c>
      <c r="H42" s="21">
        <f t="shared" ca="1" si="33"/>
        <v>0</v>
      </c>
      <c r="I42" s="21">
        <f t="shared" ca="1" si="33"/>
        <v>39916.449999999997</v>
      </c>
      <c r="J42" s="21">
        <f t="shared" ca="1" si="33"/>
        <v>0</v>
      </c>
      <c r="K42" s="21">
        <f t="shared" ca="1" si="33"/>
        <v>0</v>
      </c>
      <c r="L42" s="21">
        <f t="shared" ca="1" si="33"/>
        <v>0</v>
      </c>
      <c r="M42" s="21">
        <f t="shared" ca="1" si="33"/>
        <v>0</v>
      </c>
      <c r="N42" s="21">
        <f t="shared" ca="1" si="33"/>
        <v>0</v>
      </c>
      <c r="O42" s="21">
        <f t="shared" ca="1" si="33"/>
        <v>0</v>
      </c>
      <c r="P42" s="21">
        <f t="shared" ca="1" si="33"/>
        <v>0</v>
      </c>
      <c r="Q42" s="21">
        <f t="shared" ca="1" si="33"/>
        <v>0.01</v>
      </c>
      <c r="R42" s="21">
        <f t="shared" ca="1" si="33"/>
        <v>0</v>
      </c>
      <c r="S42" s="21">
        <f t="shared" ca="1" si="33"/>
        <v>0</v>
      </c>
      <c r="T42" s="21">
        <f t="shared" ca="1" si="33"/>
        <v>134021.14000000001</v>
      </c>
      <c r="U42" s="21">
        <f t="shared" ca="1" si="34"/>
        <v>0</v>
      </c>
      <c r="V42" s="21">
        <f t="shared" ca="1" si="34"/>
        <v>45089.490000000005</v>
      </c>
      <c r="W42" s="21">
        <f t="shared" ca="1" si="34"/>
        <v>79692.160000000003</v>
      </c>
      <c r="X42" s="21">
        <f t="shared" ca="1" si="34"/>
        <v>0</v>
      </c>
      <c r="Y42" s="21">
        <f t="shared" ca="1" si="34"/>
        <v>0</v>
      </c>
      <c r="Z42" s="21">
        <f t="shared" ca="1" si="34"/>
        <v>31706.49</v>
      </c>
      <c r="AA42" s="21">
        <f t="shared" ca="1" si="34"/>
        <v>0</v>
      </c>
      <c r="AB42" s="21">
        <f t="shared" ca="1" si="34"/>
        <v>0</v>
      </c>
      <c r="AC42" s="21">
        <f t="shared" ca="1" si="34"/>
        <v>360.78000000000003</v>
      </c>
      <c r="AD42" s="21">
        <f t="shared" ca="1" si="34"/>
        <v>477.05</v>
      </c>
      <c r="AE42" s="21">
        <f t="shared" ca="1" si="34"/>
        <v>0</v>
      </c>
      <c r="AF42" s="21">
        <f t="shared" ca="1" si="34"/>
        <v>0</v>
      </c>
      <c r="AG42" s="21">
        <f t="shared" ca="1" si="34"/>
        <v>0</v>
      </c>
      <c r="AH42" s="21">
        <f t="shared" ca="1" si="34"/>
        <v>0</v>
      </c>
      <c r="AI42" s="21">
        <f t="shared" ca="1" si="34"/>
        <v>0</v>
      </c>
      <c r="AJ42" s="21">
        <f t="shared" ca="1" si="34"/>
        <v>0</v>
      </c>
      <c r="AK42" s="21">
        <f t="shared" ca="1" si="31"/>
        <v>0</v>
      </c>
      <c r="AL42" s="21">
        <f t="shared" ca="1" si="31"/>
        <v>0</v>
      </c>
      <c r="AM42" s="21">
        <f t="shared" ca="1" si="31"/>
        <v>0</v>
      </c>
      <c r="AN42" s="21">
        <f t="shared" ca="1" si="31"/>
        <v>0</v>
      </c>
      <c r="AO42" s="21">
        <f t="shared" ca="1" si="31"/>
        <v>0</v>
      </c>
      <c r="AP42" s="21">
        <f t="shared" ca="1" si="31"/>
        <v>0</v>
      </c>
      <c r="AQ42" s="21">
        <f t="shared" ca="1" si="31"/>
        <v>0</v>
      </c>
      <c r="AR42" s="21">
        <f t="shared" ca="1" si="31"/>
        <v>0</v>
      </c>
      <c r="AS42" s="21">
        <f t="shared" ca="1" si="31"/>
        <v>0</v>
      </c>
      <c r="AT42" s="21">
        <f t="shared" ca="1" si="31"/>
        <v>95643.82</v>
      </c>
      <c r="AU42" s="21">
        <f t="shared" ca="1" si="31"/>
        <v>86.52</v>
      </c>
      <c r="AV42" s="21">
        <f t="shared" ca="1" si="31"/>
        <v>86.52</v>
      </c>
      <c r="AW42" s="21">
        <f t="shared" ca="1" si="31"/>
        <v>0</v>
      </c>
      <c r="AX42" s="21">
        <f t="shared" ca="1" si="31"/>
        <v>86.52</v>
      </c>
      <c r="AY42" s="21">
        <f t="shared" ca="1" si="31"/>
        <v>0</v>
      </c>
      <c r="AZ42" s="21">
        <f t="shared" ca="1" si="31"/>
        <v>0</v>
      </c>
      <c r="BA42" s="21">
        <f t="shared" ca="1" si="28"/>
        <v>0</v>
      </c>
      <c r="BB42" s="21">
        <f t="shared" ca="1" si="28"/>
        <v>0</v>
      </c>
      <c r="BC42" s="21">
        <f t="shared" ca="1" si="28"/>
        <v>0</v>
      </c>
      <c r="BD42" s="21">
        <f t="shared" ca="1" si="28"/>
        <v>267694</v>
      </c>
      <c r="BE42" s="21">
        <f t="shared" ca="1" si="28"/>
        <v>0</v>
      </c>
      <c r="BF42" s="21">
        <f t="shared" ca="1" si="28"/>
        <v>0</v>
      </c>
      <c r="BG42" s="21">
        <f t="shared" ca="1" si="28"/>
        <v>0</v>
      </c>
      <c r="BH42" s="21">
        <f t="shared" ca="1" si="28"/>
        <v>0</v>
      </c>
      <c r="BI42" s="21">
        <f t="shared" ca="1" si="28"/>
        <v>0</v>
      </c>
      <c r="BJ42" s="21">
        <f t="shared" ca="1" si="28"/>
        <v>0</v>
      </c>
      <c r="BK42" s="21">
        <f t="shared" ca="1" si="28"/>
        <v>0</v>
      </c>
      <c r="BL42" s="21">
        <f t="shared" ca="1" si="28"/>
        <v>0</v>
      </c>
      <c r="BM42" s="21">
        <f t="shared" ca="1" si="28"/>
        <v>0</v>
      </c>
      <c r="BN42" s="21">
        <f t="shared" ca="1" si="28"/>
        <v>393.31</v>
      </c>
      <c r="BO42" s="21">
        <f t="shared" ca="1" si="35"/>
        <v>0</v>
      </c>
      <c r="BP42" s="21">
        <f t="shared" ca="1" si="35"/>
        <v>221.38000000000002</v>
      </c>
      <c r="BQ42" s="21">
        <f t="shared" ca="1" si="35"/>
        <v>0</v>
      </c>
      <c r="BR42" s="21">
        <f t="shared" ca="1" si="35"/>
        <v>0</v>
      </c>
      <c r="BS42" s="21">
        <f t="shared" ca="1" si="35"/>
        <v>546.18999999999994</v>
      </c>
      <c r="BT42" s="21">
        <f t="shared" ca="1" si="35"/>
        <v>0</v>
      </c>
      <c r="BU42" s="21">
        <f t="shared" ca="1" si="35"/>
        <v>0</v>
      </c>
      <c r="BV42" s="21">
        <f t="shared" ca="1" si="35"/>
        <v>0</v>
      </c>
      <c r="BW42" s="21">
        <f t="shared" ca="1" si="35"/>
        <v>0</v>
      </c>
      <c r="BX42" s="21">
        <f t="shared" ca="1" si="35"/>
        <v>0</v>
      </c>
      <c r="BY42" s="21">
        <f t="shared" ca="1" si="35"/>
        <v>0</v>
      </c>
      <c r="BZ42" s="21">
        <f t="shared" ca="1" si="35"/>
        <v>0</v>
      </c>
      <c r="CA42" s="21">
        <f t="shared" ca="1" si="35"/>
        <v>0</v>
      </c>
      <c r="CB42" s="21">
        <f t="shared" ca="1" si="35"/>
        <v>0</v>
      </c>
      <c r="CC42" s="21">
        <f t="shared" ca="1" si="35"/>
        <v>0</v>
      </c>
      <c r="CD42" s="21">
        <f t="shared" ca="1" si="35"/>
        <v>0</v>
      </c>
      <c r="CE42" s="21">
        <f t="shared" ca="1" si="35"/>
        <v>0</v>
      </c>
      <c r="CF42" s="21">
        <f t="shared" ca="1" si="32"/>
        <v>0</v>
      </c>
      <c r="CG42" s="21">
        <f t="shared" ca="1" si="32"/>
        <v>0</v>
      </c>
      <c r="CH42" s="21">
        <f t="shared" ca="1" si="32"/>
        <v>0</v>
      </c>
      <c r="CI42" s="21">
        <f t="shared" ca="1" si="32"/>
        <v>0</v>
      </c>
      <c r="CJ42" s="22">
        <f t="shared" ca="1" si="25"/>
        <v>137634.99</v>
      </c>
      <c r="CK42" s="21">
        <f t="shared" ref="CK42:CL57" ca="1" si="37">IFERROR(INDIRECT("'"&amp;$B$2&amp;"'!"&amp;ADDRESS(MATCH($B42,INDIRECT("'"&amp;$B$2&amp;"'!$B$1:$B$1095"),0),MATCH(CK$5,INDIRECT("'"&amp;$B$2&amp;"'!5:5"),0))),0)</f>
        <v>0</v>
      </c>
      <c r="CL42" s="21">
        <f t="shared" ca="1" si="37"/>
        <v>0</v>
      </c>
      <c r="CM42" s="22">
        <f t="shared" ca="1" si="26"/>
        <v>137634.99</v>
      </c>
      <c r="CN42" s="21">
        <f t="shared" ref="CN42:CO57" ca="1" si="38">IFERROR(INDIRECT("'"&amp;$B$2&amp;"'!"&amp;ADDRESS(MATCH($B42,INDIRECT("'"&amp;$B$2&amp;"'!$B$1:$B$1095"),0),MATCH(CN$5,INDIRECT("'"&amp;$B$2&amp;"'!5:5"),0))),0)</f>
        <v>-2541.9999999999991</v>
      </c>
      <c r="CO42" s="21">
        <f t="shared" ca="1" si="38"/>
        <v>140176.99</v>
      </c>
      <c r="CP42" s="22">
        <f t="shared" ca="1" si="27"/>
        <v>0</v>
      </c>
      <c r="CQ42" s="21">
        <f t="shared" ca="1" si="36"/>
        <v>0</v>
      </c>
      <c r="CR42" s="21">
        <f t="shared" ca="1" si="36"/>
        <v>0</v>
      </c>
      <c r="CS42" s="21">
        <f t="shared" ca="1" si="36"/>
        <v>61898.68999999993</v>
      </c>
      <c r="CT42" s="21">
        <f t="shared" ca="1" si="36"/>
        <v>0</v>
      </c>
      <c r="CU42" s="21">
        <f t="shared" ca="1" si="36"/>
        <v>0</v>
      </c>
      <c r="CV42" s="22">
        <f t="shared" ca="1" si="9"/>
        <v>898824.39</v>
      </c>
    </row>
    <row r="43" spans="1:100" ht="12.75" customHeight="1" x14ac:dyDescent="0.3">
      <c r="A43" s="64" t="s">
        <v>218</v>
      </c>
      <c r="B43" s="20">
        <v>1051</v>
      </c>
      <c r="C43" s="65" t="s">
        <v>147</v>
      </c>
      <c r="D43" s="22">
        <f t="shared" ca="1" si="24"/>
        <v>-401482.67</v>
      </c>
      <c r="E43" s="21">
        <f t="shared" ca="1" si="33"/>
        <v>0</v>
      </c>
      <c r="F43" s="21">
        <f t="shared" ca="1" si="33"/>
        <v>-401482.67</v>
      </c>
      <c r="G43" s="21">
        <f t="shared" ca="1" si="33"/>
        <v>0</v>
      </c>
      <c r="H43" s="21">
        <f t="shared" ca="1" si="33"/>
        <v>0</v>
      </c>
      <c r="I43" s="21">
        <f t="shared" ca="1" si="33"/>
        <v>0</v>
      </c>
      <c r="J43" s="21">
        <f t="shared" ca="1" si="33"/>
        <v>0</v>
      </c>
      <c r="K43" s="21">
        <f t="shared" ca="1" si="33"/>
        <v>0</v>
      </c>
      <c r="L43" s="21">
        <f t="shared" ca="1" si="33"/>
        <v>0</v>
      </c>
      <c r="M43" s="21">
        <f t="shared" ca="1" si="33"/>
        <v>0</v>
      </c>
      <c r="N43" s="21">
        <f t="shared" ca="1" si="33"/>
        <v>0</v>
      </c>
      <c r="O43" s="21">
        <f t="shared" ca="1" si="33"/>
        <v>0</v>
      </c>
      <c r="P43" s="21">
        <f t="shared" ca="1" si="33"/>
        <v>0</v>
      </c>
      <c r="Q43" s="21">
        <f t="shared" ca="1" si="33"/>
        <v>0</v>
      </c>
      <c r="R43" s="21">
        <f t="shared" ca="1" si="33"/>
        <v>0</v>
      </c>
      <c r="S43" s="21">
        <f t="shared" ca="1" si="33"/>
        <v>0</v>
      </c>
      <c r="T43" s="21">
        <f t="shared" ca="1" si="33"/>
        <v>0</v>
      </c>
      <c r="U43" s="21">
        <f t="shared" ca="1" si="34"/>
        <v>0</v>
      </c>
      <c r="V43" s="21">
        <f t="shared" ca="1" si="34"/>
        <v>0</v>
      </c>
      <c r="W43" s="21">
        <f t="shared" ca="1" si="34"/>
        <v>0</v>
      </c>
      <c r="X43" s="21">
        <f t="shared" ca="1" si="34"/>
        <v>0</v>
      </c>
      <c r="Y43" s="21">
        <f t="shared" ca="1" si="34"/>
        <v>0</v>
      </c>
      <c r="Z43" s="21">
        <f t="shared" ca="1" si="34"/>
        <v>0</v>
      </c>
      <c r="AA43" s="21">
        <f t="shared" ca="1" si="34"/>
        <v>0</v>
      </c>
      <c r="AB43" s="21">
        <f t="shared" ca="1" si="34"/>
        <v>0</v>
      </c>
      <c r="AC43" s="21">
        <f t="shared" ca="1" si="34"/>
        <v>0</v>
      </c>
      <c r="AD43" s="21">
        <f t="shared" ca="1" si="34"/>
        <v>-370507.99</v>
      </c>
      <c r="AE43" s="21">
        <f t="shared" ca="1" si="34"/>
        <v>0</v>
      </c>
      <c r="AF43" s="21">
        <f t="shared" ca="1" si="34"/>
        <v>0</v>
      </c>
      <c r="AG43" s="21">
        <f t="shared" ca="1" si="34"/>
        <v>0</v>
      </c>
      <c r="AH43" s="21">
        <f t="shared" ca="1" si="34"/>
        <v>0</v>
      </c>
      <c r="AI43" s="21">
        <f t="shared" ca="1" si="34"/>
        <v>0</v>
      </c>
      <c r="AJ43" s="21">
        <f t="shared" ca="1" si="34"/>
        <v>-3025067.7199999997</v>
      </c>
      <c r="AK43" s="21">
        <f t="shared" ca="1" si="31"/>
        <v>0</v>
      </c>
      <c r="AL43" s="21">
        <f t="shared" ca="1" si="31"/>
        <v>0</v>
      </c>
      <c r="AM43" s="21">
        <f t="shared" ca="1" si="31"/>
        <v>0</v>
      </c>
      <c r="AN43" s="21">
        <f t="shared" ca="1" si="31"/>
        <v>0</v>
      </c>
      <c r="AO43" s="21">
        <f t="shared" ca="1" si="31"/>
        <v>0</v>
      </c>
      <c r="AP43" s="21">
        <f t="shared" ca="1" si="31"/>
        <v>0</v>
      </c>
      <c r="AQ43" s="21">
        <f t="shared" ca="1" si="31"/>
        <v>0</v>
      </c>
      <c r="AR43" s="21">
        <f t="shared" ca="1" si="31"/>
        <v>0</v>
      </c>
      <c r="AS43" s="21">
        <f t="shared" ca="1" si="31"/>
        <v>0</v>
      </c>
      <c r="AT43" s="21">
        <f t="shared" ca="1" si="31"/>
        <v>0</v>
      </c>
      <c r="AU43" s="21">
        <f t="shared" ca="1" si="31"/>
        <v>-342603.05</v>
      </c>
      <c r="AV43" s="21">
        <f t="shared" ca="1" si="31"/>
        <v>-80.180000000000007</v>
      </c>
      <c r="AW43" s="21">
        <f t="shared" ca="1" si="31"/>
        <v>0</v>
      </c>
      <c r="AX43" s="21">
        <f t="shared" ca="1" si="31"/>
        <v>-80.180000000000007</v>
      </c>
      <c r="AY43" s="21">
        <f t="shared" ca="1" si="31"/>
        <v>0</v>
      </c>
      <c r="AZ43" s="21">
        <f t="shared" ca="1" si="31"/>
        <v>0</v>
      </c>
      <c r="BA43" s="21">
        <f t="shared" ca="1" si="28"/>
        <v>139458.06</v>
      </c>
      <c r="BB43" s="21">
        <f t="shared" ca="1" si="28"/>
        <v>0</v>
      </c>
      <c r="BC43" s="21">
        <f t="shared" ca="1" si="28"/>
        <v>0</v>
      </c>
      <c r="BD43" s="21">
        <f t="shared" ca="1" si="28"/>
        <v>0</v>
      </c>
      <c r="BE43" s="21">
        <f t="shared" ca="1" si="28"/>
        <v>0</v>
      </c>
      <c r="BF43" s="21">
        <f t="shared" ca="1" si="28"/>
        <v>0</v>
      </c>
      <c r="BG43" s="21">
        <f t="shared" ca="1" si="28"/>
        <v>0</v>
      </c>
      <c r="BH43" s="21">
        <f t="shared" ca="1" si="28"/>
        <v>0</v>
      </c>
      <c r="BI43" s="21">
        <f t="shared" ca="1" si="28"/>
        <v>0</v>
      </c>
      <c r="BJ43" s="21">
        <f t="shared" ca="1" si="28"/>
        <v>0</v>
      </c>
      <c r="BK43" s="21">
        <f t="shared" ca="1" si="28"/>
        <v>0</v>
      </c>
      <c r="BL43" s="21">
        <f t="shared" ca="1" si="28"/>
        <v>0</v>
      </c>
      <c r="BM43" s="21">
        <f t="shared" ca="1" si="28"/>
        <v>0</v>
      </c>
      <c r="BN43" s="21">
        <f t="shared" ca="1" si="28"/>
        <v>0</v>
      </c>
      <c r="BO43" s="21">
        <f t="shared" ca="1" si="35"/>
        <v>0</v>
      </c>
      <c r="BP43" s="21">
        <f t="shared" ca="1" si="35"/>
        <v>0</v>
      </c>
      <c r="BQ43" s="21">
        <f t="shared" ca="1" si="35"/>
        <v>0</v>
      </c>
      <c r="BR43" s="21">
        <f t="shared" ca="1" si="35"/>
        <v>0</v>
      </c>
      <c r="BS43" s="21">
        <f t="shared" ca="1" si="35"/>
        <v>0</v>
      </c>
      <c r="BT43" s="21">
        <f t="shared" ca="1" si="35"/>
        <v>0</v>
      </c>
      <c r="BU43" s="21">
        <f t="shared" ca="1" si="35"/>
        <v>0</v>
      </c>
      <c r="BV43" s="21">
        <f t="shared" ca="1" si="35"/>
        <v>0</v>
      </c>
      <c r="BW43" s="21">
        <f t="shared" ca="1" si="35"/>
        <v>0</v>
      </c>
      <c r="BX43" s="21">
        <f t="shared" ca="1" si="32"/>
        <v>0</v>
      </c>
      <c r="BY43" s="21">
        <f t="shared" ca="1" si="32"/>
        <v>0</v>
      </c>
      <c r="BZ43" s="21">
        <f t="shared" ca="1" si="32"/>
        <v>0</v>
      </c>
      <c r="CA43" s="21">
        <f t="shared" ca="1" si="32"/>
        <v>0</v>
      </c>
      <c r="CB43" s="21">
        <f t="shared" ca="1" si="32"/>
        <v>0</v>
      </c>
      <c r="CC43" s="21">
        <f t="shared" ca="1" si="32"/>
        <v>0</v>
      </c>
      <c r="CD43" s="21">
        <f t="shared" ca="1" si="32"/>
        <v>0</v>
      </c>
      <c r="CE43" s="21">
        <f t="shared" ca="1" si="32"/>
        <v>0</v>
      </c>
      <c r="CF43" s="21">
        <f t="shared" ca="1" si="32"/>
        <v>0</v>
      </c>
      <c r="CG43" s="21">
        <f t="shared" ca="1" si="32"/>
        <v>0</v>
      </c>
      <c r="CH43" s="21">
        <f t="shared" ca="1" si="32"/>
        <v>0</v>
      </c>
      <c r="CI43" s="21">
        <f t="shared" ca="1" si="32"/>
        <v>0</v>
      </c>
      <c r="CJ43" s="22">
        <f t="shared" ca="1" si="25"/>
        <v>0</v>
      </c>
      <c r="CK43" s="21">
        <f t="shared" ca="1" si="37"/>
        <v>0</v>
      </c>
      <c r="CL43" s="21">
        <f t="shared" ca="1" si="37"/>
        <v>0</v>
      </c>
      <c r="CM43" s="22">
        <f t="shared" ca="1" si="26"/>
        <v>0</v>
      </c>
      <c r="CN43" s="21">
        <f t="shared" ca="1" si="38"/>
        <v>0</v>
      </c>
      <c r="CO43" s="21">
        <f t="shared" ca="1" si="38"/>
        <v>0</v>
      </c>
      <c r="CP43" s="22">
        <f t="shared" ca="1" si="27"/>
        <v>0</v>
      </c>
      <c r="CQ43" s="21">
        <f t="shared" ca="1" si="36"/>
        <v>0</v>
      </c>
      <c r="CR43" s="21">
        <f t="shared" ca="1" si="36"/>
        <v>0</v>
      </c>
      <c r="CS43" s="21">
        <f t="shared" ca="1" si="36"/>
        <v>0</v>
      </c>
      <c r="CT43" s="21">
        <f t="shared" ca="1" si="36"/>
        <v>0</v>
      </c>
      <c r="CU43" s="21">
        <f t="shared" ca="1" si="36"/>
        <v>0</v>
      </c>
      <c r="CV43" s="22">
        <f t="shared" ca="1" si="9"/>
        <v>-4000363.73</v>
      </c>
    </row>
    <row r="44" spans="1:100" ht="12.75" customHeight="1" x14ac:dyDescent="0.3">
      <c r="A44" s="64" t="s">
        <v>220</v>
      </c>
      <c r="B44" s="20">
        <v>1052</v>
      </c>
      <c r="C44" s="65" t="s">
        <v>147</v>
      </c>
      <c r="D44" s="22">
        <f t="shared" ca="1" si="24"/>
        <v>930.82999999999981</v>
      </c>
      <c r="E44" s="21">
        <f t="shared" ca="1" si="33"/>
        <v>940.98999999999978</v>
      </c>
      <c r="F44" s="21">
        <f t="shared" ca="1" si="33"/>
        <v>0</v>
      </c>
      <c r="G44" s="21">
        <f t="shared" ca="1" si="33"/>
        <v>-10.16</v>
      </c>
      <c r="H44" s="21">
        <f t="shared" ca="1" si="33"/>
        <v>-0.05</v>
      </c>
      <c r="I44" s="21">
        <f t="shared" ca="1" si="33"/>
        <v>10181.36</v>
      </c>
      <c r="J44" s="21">
        <f t="shared" ca="1" si="33"/>
        <v>0</v>
      </c>
      <c r="K44" s="21">
        <f t="shared" ca="1" si="33"/>
        <v>1920.0000000000146</v>
      </c>
      <c r="L44" s="21">
        <f t="shared" ca="1" si="33"/>
        <v>0</v>
      </c>
      <c r="M44" s="21">
        <f t="shared" ca="1" si="33"/>
        <v>0</v>
      </c>
      <c r="N44" s="21">
        <f t="shared" ca="1" si="33"/>
        <v>0</v>
      </c>
      <c r="O44" s="21">
        <f t="shared" ca="1" si="33"/>
        <v>0</v>
      </c>
      <c r="P44" s="21">
        <f t="shared" ca="1" si="33"/>
        <v>0</v>
      </c>
      <c r="Q44" s="21">
        <f t="shared" ca="1" si="33"/>
        <v>0</v>
      </c>
      <c r="R44" s="21">
        <f t="shared" ca="1" si="33"/>
        <v>0</v>
      </c>
      <c r="S44" s="21">
        <f t="shared" ca="1" si="33"/>
        <v>0</v>
      </c>
      <c r="T44" s="21">
        <f t="shared" ca="1" si="33"/>
        <v>0</v>
      </c>
      <c r="U44" s="21">
        <f t="shared" ca="1" si="34"/>
        <v>0</v>
      </c>
      <c r="V44" s="21">
        <f t="shared" ca="1" si="34"/>
        <v>11100</v>
      </c>
      <c r="W44" s="21">
        <f t="shared" ca="1" si="34"/>
        <v>22404.719999999998</v>
      </c>
      <c r="X44" s="21">
        <f t="shared" ca="1" si="34"/>
        <v>0</v>
      </c>
      <c r="Y44" s="21">
        <f t="shared" ca="1" si="34"/>
        <v>150214.79</v>
      </c>
      <c r="Z44" s="21">
        <f t="shared" ca="1" si="34"/>
        <v>1264150.9700000002</v>
      </c>
      <c r="AA44" s="21">
        <f t="shared" ca="1" si="34"/>
        <v>0</v>
      </c>
      <c r="AB44" s="21">
        <f t="shared" ca="1" si="34"/>
        <v>0</v>
      </c>
      <c r="AC44" s="21">
        <f t="shared" ca="1" si="34"/>
        <v>0.02</v>
      </c>
      <c r="AD44" s="21">
        <f t="shared" ca="1" si="34"/>
        <v>-0.12999999999999901</v>
      </c>
      <c r="AE44" s="21">
        <f t="shared" ca="1" si="34"/>
        <v>0</v>
      </c>
      <c r="AF44" s="21">
        <f t="shared" ca="1" si="34"/>
        <v>0</v>
      </c>
      <c r="AG44" s="21">
        <f t="shared" ca="1" si="34"/>
        <v>0</v>
      </c>
      <c r="AH44" s="21">
        <f t="shared" ca="1" si="34"/>
        <v>1996783.76</v>
      </c>
      <c r="AI44" s="21">
        <f t="shared" ca="1" si="34"/>
        <v>0</v>
      </c>
      <c r="AJ44" s="21">
        <f t="shared" ca="1" si="34"/>
        <v>0</v>
      </c>
      <c r="AK44" s="21">
        <f t="shared" ca="1" si="31"/>
        <v>0</v>
      </c>
      <c r="AL44" s="21">
        <f t="shared" ca="1" si="31"/>
        <v>0</v>
      </c>
      <c r="AM44" s="21">
        <f t="shared" ca="1" si="31"/>
        <v>0</v>
      </c>
      <c r="AN44" s="21">
        <f t="shared" ca="1" si="31"/>
        <v>0</v>
      </c>
      <c r="AO44" s="21">
        <f t="shared" ca="1" si="31"/>
        <v>0</v>
      </c>
      <c r="AP44" s="21">
        <f t="shared" ca="1" si="31"/>
        <v>-0.08</v>
      </c>
      <c r="AQ44" s="21">
        <f t="shared" ca="1" si="31"/>
        <v>0</v>
      </c>
      <c r="AR44" s="21">
        <f t="shared" ca="1" si="31"/>
        <v>0</v>
      </c>
      <c r="AS44" s="21">
        <f t="shared" ca="1" si="31"/>
        <v>0</v>
      </c>
      <c r="AT44" s="21">
        <f t="shared" ca="1" si="31"/>
        <v>2418737.1100000003</v>
      </c>
      <c r="AU44" s="21">
        <f t="shared" ca="1" si="31"/>
        <v>115.32000000000002</v>
      </c>
      <c r="AV44" s="21">
        <f t="shared" ca="1" si="31"/>
        <v>0.16000000000000014</v>
      </c>
      <c r="AW44" s="21">
        <f t="shared" ca="1" si="31"/>
        <v>0</v>
      </c>
      <c r="AX44" s="21">
        <f t="shared" ca="1" si="31"/>
        <v>7.9999999999998295E-2</v>
      </c>
      <c r="AY44" s="21">
        <f t="shared" ca="1" si="31"/>
        <v>0</v>
      </c>
      <c r="AZ44" s="21">
        <f t="shared" ca="1" si="31"/>
        <v>0</v>
      </c>
      <c r="BA44" s="21">
        <f t="shared" ca="1" si="28"/>
        <v>0</v>
      </c>
      <c r="BB44" s="21">
        <f t="shared" ca="1" si="28"/>
        <v>0</v>
      </c>
      <c r="BC44" s="21">
        <f t="shared" ca="1" si="28"/>
        <v>0</v>
      </c>
      <c r="BD44" s="21">
        <f t="shared" ca="1" si="28"/>
        <v>10672.7</v>
      </c>
      <c r="BE44" s="21">
        <f t="shared" ca="1" si="28"/>
        <v>0</v>
      </c>
      <c r="BF44" s="21">
        <f t="shared" ca="1" si="28"/>
        <v>0</v>
      </c>
      <c r="BG44" s="21">
        <f t="shared" ca="1" si="28"/>
        <v>0</v>
      </c>
      <c r="BH44" s="21">
        <f t="shared" ca="1" si="28"/>
        <v>0</v>
      </c>
      <c r="BI44" s="21">
        <f t="shared" ca="1" si="28"/>
        <v>0</v>
      </c>
      <c r="BJ44" s="21">
        <f t="shared" ca="1" si="28"/>
        <v>0</v>
      </c>
      <c r="BK44" s="21">
        <f t="shared" ca="1" si="28"/>
        <v>0</v>
      </c>
      <c r="BL44" s="21">
        <f t="shared" ca="1" si="28"/>
        <v>7.0000000000000007E-2</v>
      </c>
      <c r="BM44" s="21">
        <f t="shared" ca="1" si="28"/>
        <v>0</v>
      </c>
      <c r="BN44" s="21">
        <f t="shared" ca="1" si="28"/>
        <v>1230</v>
      </c>
      <c r="BO44" s="21">
        <f t="shared" ca="1" si="35"/>
        <v>0</v>
      </c>
      <c r="BP44" s="21">
        <f t="shared" ca="1" si="35"/>
        <v>0</v>
      </c>
      <c r="BQ44" s="21">
        <f t="shared" ca="1" si="35"/>
        <v>0</v>
      </c>
      <c r="BR44" s="21">
        <f t="shared" ca="1" si="35"/>
        <v>405768.29</v>
      </c>
      <c r="BS44" s="21">
        <f t="shared" ca="1" si="35"/>
        <v>91.47</v>
      </c>
      <c r="BT44" s="21">
        <f t="shared" ca="1" si="35"/>
        <v>0</v>
      </c>
      <c r="BU44" s="21">
        <f t="shared" ca="1" si="35"/>
        <v>0</v>
      </c>
      <c r="BV44" s="21">
        <f t="shared" ca="1" si="35"/>
        <v>0</v>
      </c>
      <c r="BW44" s="21">
        <f t="shared" ca="1" si="35"/>
        <v>0</v>
      </c>
      <c r="BX44" s="21">
        <f t="shared" ca="1" si="32"/>
        <v>0</v>
      </c>
      <c r="BY44" s="21">
        <f t="shared" ca="1" si="32"/>
        <v>0</v>
      </c>
      <c r="BZ44" s="21">
        <f t="shared" ca="1" si="32"/>
        <v>0</v>
      </c>
      <c r="CA44" s="21">
        <f t="shared" ca="1" si="32"/>
        <v>0</v>
      </c>
      <c r="CB44" s="21">
        <f t="shared" ca="1" si="32"/>
        <v>0</v>
      </c>
      <c r="CC44" s="21">
        <f t="shared" ca="1" si="32"/>
        <v>0</v>
      </c>
      <c r="CD44" s="21">
        <f t="shared" ca="1" si="32"/>
        <v>0</v>
      </c>
      <c r="CE44" s="21">
        <f t="shared" ca="1" si="32"/>
        <v>0</v>
      </c>
      <c r="CF44" s="21">
        <f t="shared" ca="1" si="32"/>
        <v>0</v>
      </c>
      <c r="CG44" s="21">
        <f t="shared" ca="1" si="32"/>
        <v>0</v>
      </c>
      <c r="CH44" s="21">
        <f t="shared" ca="1" si="32"/>
        <v>0</v>
      </c>
      <c r="CI44" s="21">
        <f t="shared" ca="1" si="32"/>
        <v>0</v>
      </c>
      <c r="CJ44" s="22">
        <f t="shared" ca="1" si="25"/>
        <v>325139.93</v>
      </c>
      <c r="CK44" s="21">
        <f t="shared" ca="1" si="37"/>
        <v>0</v>
      </c>
      <c r="CL44" s="21">
        <f t="shared" ca="1" si="37"/>
        <v>0</v>
      </c>
      <c r="CM44" s="22">
        <f t="shared" ca="1" si="26"/>
        <v>325139.93</v>
      </c>
      <c r="CN44" s="21">
        <f t="shared" ca="1" si="38"/>
        <v>0</v>
      </c>
      <c r="CO44" s="21">
        <f t="shared" ca="1" si="38"/>
        <v>325139.93</v>
      </c>
      <c r="CP44" s="22">
        <f t="shared" ca="1" si="27"/>
        <v>0</v>
      </c>
      <c r="CQ44" s="21">
        <f t="shared" ca="1" si="36"/>
        <v>0</v>
      </c>
      <c r="CR44" s="21">
        <f t="shared" ca="1" si="36"/>
        <v>0</v>
      </c>
      <c r="CS44" s="21">
        <f t="shared" ca="1" si="36"/>
        <v>20349.390000000007</v>
      </c>
      <c r="CT44" s="21">
        <f t="shared" ca="1" si="36"/>
        <v>0</v>
      </c>
      <c r="CU44" s="21">
        <f t="shared" ca="1" si="36"/>
        <v>0</v>
      </c>
      <c r="CV44" s="22">
        <f t="shared" ca="1" si="9"/>
        <v>6639790.7100000009</v>
      </c>
    </row>
    <row r="45" spans="1:100" ht="12.75" customHeight="1" x14ac:dyDescent="0.3">
      <c r="A45" s="64" t="s">
        <v>222</v>
      </c>
      <c r="B45" s="20">
        <v>1053</v>
      </c>
      <c r="C45" s="65" t="s">
        <v>147</v>
      </c>
      <c r="D45" s="22">
        <f t="shared" ca="1" si="24"/>
        <v>0</v>
      </c>
      <c r="E45" s="21">
        <f t="shared" ca="1" si="33"/>
        <v>0</v>
      </c>
      <c r="F45" s="21">
        <f t="shared" ca="1" si="33"/>
        <v>0</v>
      </c>
      <c r="G45" s="21">
        <f t="shared" ca="1" si="33"/>
        <v>0</v>
      </c>
      <c r="H45" s="21">
        <f t="shared" ca="1" si="33"/>
        <v>0</v>
      </c>
      <c r="I45" s="21">
        <f t="shared" ca="1" si="33"/>
        <v>0</v>
      </c>
      <c r="J45" s="21">
        <f t="shared" ca="1" si="33"/>
        <v>0</v>
      </c>
      <c r="K45" s="21">
        <f t="shared" ca="1" si="33"/>
        <v>0</v>
      </c>
      <c r="L45" s="21">
        <f t="shared" ca="1" si="33"/>
        <v>0</v>
      </c>
      <c r="M45" s="21">
        <f t="shared" ca="1" si="33"/>
        <v>0</v>
      </c>
      <c r="N45" s="21">
        <f t="shared" ca="1" si="33"/>
        <v>0</v>
      </c>
      <c r="O45" s="21">
        <f t="shared" ca="1" si="33"/>
        <v>0</v>
      </c>
      <c r="P45" s="21">
        <f t="shared" ca="1" si="33"/>
        <v>0</v>
      </c>
      <c r="Q45" s="21">
        <f t="shared" ca="1" si="33"/>
        <v>0</v>
      </c>
      <c r="R45" s="21">
        <f t="shared" ca="1" si="33"/>
        <v>0</v>
      </c>
      <c r="S45" s="21">
        <f t="shared" ca="1" si="33"/>
        <v>0</v>
      </c>
      <c r="T45" s="21">
        <f t="shared" ca="1" si="33"/>
        <v>0</v>
      </c>
      <c r="U45" s="21">
        <f t="shared" ca="1" si="34"/>
        <v>0</v>
      </c>
      <c r="V45" s="21">
        <f t="shared" ca="1" si="34"/>
        <v>0</v>
      </c>
      <c r="W45" s="21">
        <f t="shared" ca="1" si="34"/>
        <v>0</v>
      </c>
      <c r="X45" s="21">
        <f t="shared" ca="1" si="34"/>
        <v>0</v>
      </c>
      <c r="Y45" s="21">
        <f t="shared" ca="1" si="34"/>
        <v>0</v>
      </c>
      <c r="Z45" s="21">
        <f t="shared" ca="1" si="34"/>
        <v>0</v>
      </c>
      <c r="AA45" s="21">
        <f t="shared" ca="1" si="34"/>
        <v>0</v>
      </c>
      <c r="AB45" s="21">
        <f t="shared" ca="1" si="34"/>
        <v>0</v>
      </c>
      <c r="AC45" s="21">
        <f t="shared" ca="1" si="34"/>
        <v>0</v>
      </c>
      <c r="AD45" s="21">
        <f t="shared" ca="1" si="34"/>
        <v>0</v>
      </c>
      <c r="AE45" s="21">
        <f t="shared" ca="1" si="34"/>
        <v>0</v>
      </c>
      <c r="AF45" s="21">
        <f t="shared" ca="1" si="34"/>
        <v>0</v>
      </c>
      <c r="AG45" s="21">
        <f t="shared" ca="1" si="34"/>
        <v>0</v>
      </c>
      <c r="AH45" s="21">
        <f t="shared" ca="1" si="34"/>
        <v>0</v>
      </c>
      <c r="AI45" s="21">
        <f t="shared" ca="1" si="34"/>
        <v>0</v>
      </c>
      <c r="AJ45" s="21">
        <f t="shared" ca="1" si="34"/>
        <v>0</v>
      </c>
      <c r="AK45" s="21">
        <f t="shared" ca="1" si="31"/>
        <v>0</v>
      </c>
      <c r="AL45" s="21">
        <f t="shared" ca="1" si="31"/>
        <v>0</v>
      </c>
      <c r="AM45" s="21">
        <f t="shared" ca="1" si="31"/>
        <v>0</v>
      </c>
      <c r="AN45" s="21">
        <f t="shared" ca="1" si="31"/>
        <v>0</v>
      </c>
      <c r="AO45" s="21">
        <f t="shared" ca="1" si="31"/>
        <v>0</v>
      </c>
      <c r="AP45" s="21">
        <f t="shared" ca="1" si="31"/>
        <v>0</v>
      </c>
      <c r="AQ45" s="21">
        <f t="shared" ca="1" si="31"/>
        <v>0</v>
      </c>
      <c r="AR45" s="21">
        <f t="shared" ca="1" si="31"/>
        <v>0</v>
      </c>
      <c r="AS45" s="21">
        <f t="shared" ca="1" si="31"/>
        <v>0</v>
      </c>
      <c r="AT45" s="21">
        <f t="shared" ca="1" si="31"/>
        <v>0</v>
      </c>
      <c r="AU45" s="21">
        <f t="shared" ca="1" si="31"/>
        <v>0</v>
      </c>
      <c r="AV45" s="21">
        <f t="shared" ca="1" si="31"/>
        <v>0</v>
      </c>
      <c r="AW45" s="21">
        <f t="shared" ca="1" si="31"/>
        <v>0</v>
      </c>
      <c r="AX45" s="21">
        <f t="shared" ca="1" si="31"/>
        <v>0</v>
      </c>
      <c r="AY45" s="21">
        <f t="shared" ca="1" si="31"/>
        <v>0</v>
      </c>
      <c r="AZ45" s="21">
        <f t="shared" ca="1" si="31"/>
        <v>0</v>
      </c>
      <c r="BA45" s="21">
        <f t="shared" ca="1" si="28"/>
        <v>0</v>
      </c>
      <c r="BB45" s="21">
        <f t="shared" ca="1" si="28"/>
        <v>0</v>
      </c>
      <c r="BC45" s="21">
        <f t="shared" ca="1" si="28"/>
        <v>0</v>
      </c>
      <c r="BD45" s="21">
        <f t="shared" ca="1" si="28"/>
        <v>0</v>
      </c>
      <c r="BE45" s="21">
        <f t="shared" ca="1" si="28"/>
        <v>0</v>
      </c>
      <c r="BF45" s="21">
        <f t="shared" ca="1" si="28"/>
        <v>0</v>
      </c>
      <c r="BG45" s="21">
        <f t="shared" ca="1" si="28"/>
        <v>0</v>
      </c>
      <c r="BH45" s="21">
        <f t="shared" ca="1" si="28"/>
        <v>0</v>
      </c>
      <c r="BI45" s="21">
        <f t="shared" ca="1" si="28"/>
        <v>0</v>
      </c>
      <c r="BJ45" s="21">
        <f t="shared" ca="1" si="28"/>
        <v>0</v>
      </c>
      <c r="BK45" s="21">
        <f t="shared" ca="1" si="28"/>
        <v>0</v>
      </c>
      <c r="BL45" s="21">
        <f t="shared" ca="1" si="28"/>
        <v>0</v>
      </c>
      <c r="BM45" s="21">
        <f t="shared" ca="1" si="28"/>
        <v>0</v>
      </c>
      <c r="BN45" s="21">
        <f t="shared" ca="1" si="28"/>
        <v>0</v>
      </c>
      <c r="BO45" s="21">
        <f t="shared" ca="1" si="35"/>
        <v>0</v>
      </c>
      <c r="BP45" s="21">
        <f t="shared" ca="1" si="35"/>
        <v>0</v>
      </c>
      <c r="BQ45" s="21">
        <f t="shared" ca="1" si="35"/>
        <v>0</v>
      </c>
      <c r="BR45" s="21">
        <f t="shared" ca="1" si="35"/>
        <v>0</v>
      </c>
      <c r="BS45" s="21">
        <f t="shared" ca="1" si="35"/>
        <v>0</v>
      </c>
      <c r="BT45" s="21">
        <f t="shared" ca="1" si="35"/>
        <v>0</v>
      </c>
      <c r="BU45" s="21">
        <f t="shared" ca="1" si="35"/>
        <v>0</v>
      </c>
      <c r="BV45" s="21">
        <f t="shared" ca="1" si="35"/>
        <v>0</v>
      </c>
      <c r="BW45" s="21">
        <f t="shared" ca="1" si="35"/>
        <v>0</v>
      </c>
      <c r="BX45" s="21">
        <f t="shared" ca="1" si="32"/>
        <v>0</v>
      </c>
      <c r="BY45" s="21">
        <f t="shared" ca="1" si="32"/>
        <v>0</v>
      </c>
      <c r="BZ45" s="21">
        <f t="shared" ca="1" si="32"/>
        <v>0</v>
      </c>
      <c r="CA45" s="21">
        <f t="shared" ca="1" si="32"/>
        <v>0</v>
      </c>
      <c r="CB45" s="21">
        <f t="shared" ca="1" si="32"/>
        <v>0</v>
      </c>
      <c r="CC45" s="21">
        <f t="shared" ca="1" si="32"/>
        <v>0</v>
      </c>
      <c r="CD45" s="21">
        <f t="shared" ca="1" si="32"/>
        <v>0</v>
      </c>
      <c r="CE45" s="21">
        <f t="shared" ca="1" si="32"/>
        <v>0</v>
      </c>
      <c r="CF45" s="21">
        <f t="shared" ca="1" si="32"/>
        <v>0</v>
      </c>
      <c r="CG45" s="21">
        <f t="shared" ca="1" si="32"/>
        <v>0</v>
      </c>
      <c r="CH45" s="21">
        <f t="shared" ca="1" si="32"/>
        <v>0</v>
      </c>
      <c r="CI45" s="21">
        <f t="shared" ca="1" si="32"/>
        <v>0</v>
      </c>
      <c r="CJ45" s="22">
        <f t="shared" ca="1" si="25"/>
        <v>0</v>
      </c>
      <c r="CK45" s="21">
        <f t="shared" ca="1" si="37"/>
        <v>0</v>
      </c>
      <c r="CL45" s="21">
        <f t="shared" ca="1" si="37"/>
        <v>0</v>
      </c>
      <c r="CM45" s="22">
        <f t="shared" ca="1" si="26"/>
        <v>0</v>
      </c>
      <c r="CN45" s="21">
        <f t="shared" ca="1" si="38"/>
        <v>0</v>
      </c>
      <c r="CO45" s="21">
        <f t="shared" ca="1" si="38"/>
        <v>0</v>
      </c>
      <c r="CP45" s="22">
        <f t="shared" ca="1" si="27"/>
        <v>0</v>
      </c>
      <c r="CQ45" s="21">
        <f t="shared" ca="1" si="36"/>
        <v>0</v>
      </c>
      <c r="CR45" s="21">
        <f t="shared" ca="1" si="36"/>
        <v>0</v>
      </c>
      <c r="CS45" s="21">
        <f t="shared" ca="1" si="36"/>
        <v>0</v>
      </c>
      <c r="CT45" s="21">
        <f t="shared" ca="1" si="36"/>
        <v>0</v>
      </c>
      <c r="CU45" s="21">
        <f t="shared" ca="1" si="36"/>
        <v>0</v>
      </c>
      <c r="CV45" s="22">
        <f t="shared" ca="1" si="9"/>
        <v>0</v>
      </c>
    </row>
    <row r="46" spans="1:100" ht="12.75" customHeight="1" x14ac:dyDescent="0.3">
      <c r="A46" s="64" t="s">
        <v>224</v>
      </c>
      <c r="B46" s="20">
        <v>1055</v>
      </c>
      <c r="C46" s="65" t="s">
        <v>147</v>
      </c>
      <c r="D46" s="22">
        <f t="shared" ca="1" si="24"/>
        <v>0</v>
      </c>
      <c r="E46" s="21">
        <f t="shared" ca="1" si="33"/>
        <v>0</v>
      </c>
      <c r="F46" s="21">
        <f t="shared" ca="1" si="33"/>
        <v>0</v>
      </c>
      <c r="G46" s="21">
        <f t="shared" ca="1" si="33"/>
        <v>0</v>
      </c>
      <c r="H46" s="21">
        <f t="shared" ca="1" si="33"/>
        <v>0</v>
      </c>
      <c r="I46" s="21">
        <f t="shared" ca="1" si="33"/>
        <v>0</v>
      </c>
      <c r="J46" s="21">
        <f t="shared" ca="1" si="33"/>
        <v>0</v>
      </c>
      <c r="K46" s="21">
        <f t="shared" ca="1" si="33"/>
        <v>0</v>
      </c>
      <c r="L46" s="21">
        <f t="shared" ca="1" si="33"/>
        <v>0</v>
      </c>
      <c r="M46" s="21">
        <f t="shared" ca="1" si="33"/>
        <v>0</v>
      </c>
      <c r="N46" s="21">
        <f t="shared" ca="1" si="33"/>
        <v>0</v>
      </c>
      <c r="O46" s="21">
        <f t="shared" ca="1" si="33"/>
        <v>0</v>
      </c>
      <c r="P46" s="21">
        <f t="shared" ca="1" si="33"/>
        <v>0</v>
      </c>
      <c r="Q46" s="21">
        <f t="shared" ca="1" si="33"/>
        <v>0</v>
      </c>
      <c r="R46" s="21">
        <f t="shared" ca="1" si="33"/>
        <v>0</v>
      </c>
      <c r="S46" s="21">
        <f t="shared" ca="1" si="33"/>
        <v>0</v>
      </c>
      <c r="T46" s="21">
        <f t="shared" ca="1" si="33"/>
        <v>0</v>
      </c>
      <c r="U46" s="21">
        <f t="shared" ca="1" si="34"/>
        <v>0</v>
      </c>
      <c r="V46" s="21">
        <f t="shared" ca="1" si="34"/>
        <v>0</v>
      </c>
      <c r="W46" s="21">
        <f t="shared" ca="1" si="34"/>
        <v>0</v>
      </c>
      <c r="X46" s="21">
        <f t="shared" ca="1" si="34"/>
        <v>0</v>
      </c>
      <c r="Y46" s="21">
        <f t="shared" ca="1" si="34"/>
        <v>0</v>
      </c>
      <c r="Z46" s="21">
        <f t="shared" ca="1" si="34"/>
        <v>0</v>
      </c>
      <c r="AA46" s="21">
        <f t="shared" ca="1" si="34"/>
        <v>0</v>
      </c>
      <c r="AB46" s="21">
        <f t="shared" ca="1" si="34"/>
        <v>0</v>
      </c>
      <c r="AC46" s="21">
        <f t="shared" ca="1" si="34"/>
        <v>0</v>
      </c>
      <c r="AD46" s="21">
        <f t="shared" ca="1" si="34"/>
        <v>0</v>
      </c>
      <c r="AE46" s="21">
        <f t="shared" ca="1" si="34"/>
        <v>0</v>
      </c>
      <c r="AF46" s="21">
        <f t="shared" ca="1" si="34"/>
        <v>0</v>
      </c>
      <c r="AG46" s="21">
        <f t="shared" ca="1" si="34"/>
        <v>0</v>
      </c>
      <c r="AH46" s="21">
        <f t="shared" ca="1" si="34"/>
        <v>0</v>
      </c>
      <c r="AI46" s="21">
        <f t="shared" ca="1" si="34"/>
        <v>0</v>
      </c>
      <c r="AJ46" s="21">
        <f t="shared" ca="1" si="34"/>
        <v>-3703639</v>
      </c>
      <c r="AK46" s="21">
        <f t="shared" ca="1" si="31"/>
        <v>0</v>
      </c>
      <c r="AL46" s="21">
        <f t="shared" ca="1" si="31"/>
        <v>0</v>
      </c>
      <c r="AM46" s="21">
        <f t="shared" ca="1" si="31"/>
        <v>0</v>
      </c>
      <c r="AN46" s="21">
        <f t="shared" ca="1" si="31"/>
        <v>0</v>
      </c>
      <c r="AO46" s="21">
        <f t="shared" ca="1" si="31"/>
        <v>0</v>
      </c>
      <c r="AP46" s="21">
        <f t="shared" ca="1" si="31"/>
        <v>0</v>
      </c>
      <c r="AQ46" s="21">
        <f t="shared" ca="1" si="31"/>
        <v>0</v>
      </c>
      <c r="AR46" s="21">
        <f t="shared" ca="1" si="31"/>
        <v>0</v>
      </c>
      <c r="AS46" s="21">
        <f t="shared" ca="1" si="31"/>
        <v>0</v>
      </c>
      <c r="AT46" s="21">
        <f t="shared" ca="1" si="31"/>
        <v>0</v>
      </c>
      <c r="AU46" s="21">
        <f t="shared" ca="1" si="31"/>
        <v>0</v>
      </c>
      <c r="AV46" s="21">
        <f t="shared" ca="1" si="31"/>
        <v>0</v>
      </c>
      <c r="AW46" s="21">
        <f t="shared" ca="1" si="31"/>
        <v>0</v>
      </c>
      <c r="AX46" s="21">
        <f t="shared" ca="1" si="31"/>
        <v>0</v>
      </c>
      <c r="AY46" s="21">
        <f t="shared" ca="1" si="31"/>
        <v>0</v>
      </c>
      <c r="AZ46" s="21">
        <f t="shared" ca="1" si="31"/>
        <v>0</v>
      </c>
      <c r="BA46" s="21">
        <f t="shared" ca="1" si="28"/>
        <v>0</v>
      </c>
      <c r="BB46" s="21">
        <f t="shared" ca="1" si="28"/>
        <v>0</v>
      </c>
      <c r="BC46" s="21">
        <f t="shared" ca="1" si="28"/>
        <v>0</v>
      </c>
      <c r="BD46" s="21">
        <f t="shared" ca="1" si="28"/>
        <v>0</v>
      </c>
      <c r="BE46" s="21">
        <f t="shared" ca="1" si="28"/>
        <v>0</v>
      </c>
      <c r="BF46" s="21">
        <f t="shared" ca="1" si="28"/>
        <v>0</v>
      </c>
      <c r="BG46" s="21">
        <f t="shared" ca="1" si="28"/>
        <v>0</v>
      </c>
      <c r="BH46" s="21">
        <f t="shared" ca="1" si="28"/>
        <v>0</v>
      </c>
      <c r="BI46" s="21">
        <f t="shared" ca="1" si="28"/>
        <v>0</v>
      </c>
      <c r="BJ46" s="21">
        <f t="shared" ca="1" si="28"/>
        <v>0</v>
      </c>
      <c r="BK46" s="21">
        <f t="shared" ca="1" si="28"/>
        <v>0</v>
      </c>
      <c r="BL46" s="21">
        <f t="shared" ca="1" si="28"/>
        <v>0</v>
      </c>
      <c r="BM46" s="21">
        <f t="shared" ca="1" si="28"/>
        <v>0</v>
      </c>
      <c r="BN46" s="21">
        <f t="shared" ca="1" si="28"/>
        <v>0</v>
      </c>
      <c r="BO46" s="21">
        <f t="shared" ca="1" si="35"/>
        <v>0</v>
      </c>
      <c r="BP46" s="21">
        <f t="shared" ca="1" si="35"/>
        <v>0</v>
      </c>
      <c r="BQ46" s="21">
        <f t="shared" ca="1" si="35"/>
        <v>0</v>
      </c>
      <c r="BR46" s="21">
        <f t="shared" ca="1" si="35"/>
        <v>0</v>
      </c>
      <c r="BS46" s="21">
        <f t="shared" ca="1" si="35"/>
        <v>0</v>
      </c>
      <c r="BT46" s="21">
        <f t="shared" ca="1" si="35"/>
        <v>0</v>
      </c>
      <c r="BU46" s="21">
        <f t="shared" ca="1" si="35"/>
        <v>0</v>
      </c>
      <c r="BV46" s="21">
        <f t="shared" ca="1" si="35"/>
        <v>0</v>
      </c>
      <c r="BW46" s="21">
        <f t="shared" ca="1" si="35"/>
        <v>0</v>
      </c>
      <c r="BX46" s="21">
        <f t="shared" ca="1" si="32"/>
        <v>0</v>
      </c>
      <c r="BY46" s="21">
        <f t="shared" ca="1" si="32"/>
        <v>0</v>
      </c>
      <c r="BZ46" s="21">
        <f t="shared" ca="1" si="32"/>
        <v>0</v>
      </c>
      <c r="CA46" s="21">
        <f t="shared" ca="1" si="32"/>
        <v>0</v>
      </c>
      <c r="CB46" s="21">
        <f t="shared" ca="1" si="32"/>
        <v>0</v>
      </c>
      <c r="CC46" s="21">
        <f t="shared" ca="1" si="32"/>
        <v>0</v>
      </c>
      <c r="CD46" s="21">
        <f t="shared" ca="1" si="32"/>
        <v>0</v>
      </c>
      <c r="CE46" s="21">
        <f t="shared" ca="1" si="32"/>
        <v>0</v>
      </c>
      <c r="CF46" s="21">
        <f t="shared" ca="1" si="32"/>
        <v>0</v>
      </c>
      <c r="CG46" s="21">
        <f t="shared" ca="1" si="32"/>
        <v>0</v>
      </c>
      <c r="CH46" s="21">
        <f t="shared" ca="1" si="32"/>
        <v>0</v>
      </c>
      <c r="CI46" s="21">
        <f t="shared" ca="1" si="32"/>
        <v>0</v>
      </c>
      <c r="CJ46" s="22">
        <f t="shared" ca="1" si="25"/>
        <v>0</v>
      </c>
      <c r="CK46" s="21">
        <f t="shared" ca="1" si="37"/>
        <v>0</v>
      </c>
      <c r="CL46" s="21">
        <f t="shared" ca="1" si="37"/>
        <v>0</v>
      </c>
      <c r="CM46" s="22">
        <f t="shared" ca="1" si="26"/>
        <v>0</v>
      </c>
      <c r="CN46" s="21">
        <f t="shared" ca="1" si="38"/>
        <v>0</v>
      </c>
      <c r="CO46" s="21">
        <f t="shared" ca="1" si="38"/>
        <v>0</v>
      </c>
      <c r="CP46" s="22">
        <f t="shared" ca="1" si="27"/>
        <v>0</v>
      </c>
      <c r="CQ46" s="21">
        <f t="shared" ca="1" si="36"/>
        <v>0</v>
      </c>
      <c r="CR46" s="21">
        <f t="shared" ca="1" si="36"/>
        <v>0</v>
      </c>
      <c r="CS46" s="21">
        <f t="shared" ca="1" si="36"/>
        <v>0</v>
      </c>
      <c r="CT46" s="21">
        <f t="shared" ca="1" si="36"/>
        <v>0</v>
      </c>
      <c r="CU46" s="21">
        <f t="shared" ca="1" si="36"/>
        <v>0</v>
      </c>
      <c r="CV46" s="22">
        <f t="shared" ca="1" si="9"/>
        <v>-3703639</v>
      </c>
    </row>
    <row r="47" spans="1:100" ht="12.75" customHeight="1" x14ac:dyDescent="0.3">
      <c r="A47" s="64" t="s">
        <v>226</v>
      </c>
      <c r="B47" s="20">
        <v>1056</v>
      </c>
      <c r="C47" s="65" t="s">
        <v>147</v>
      </c>
      <c r="D47" s="22">
        <f t="shared" ca="1" si="24"/>
        <v>0</v>
      </c>
      <c r="E47" s="21">
        <f t="shared" ca="1" si="33"/>
        <v>0</v>
      </c>
      <c r="F47" s="21">
        <f t="shared" ca="1" si="33"/>
        <v>0</v>
      </c>
      <c r="G47" s="21">
        <f t="shared" ca="1" si="33"/>
        <v>0</v>
      </c>
      <c r="H47" s="21">
        <f t="shared" ca="1" si="33"/>
        <v>0</v>
      </c>
      <c r="I47" s="21">
        <f t="shared" ca="1" si="33"/>
        <v>0</v>
      </c>
      <c r="J47" s="21">
        <f t="shared" ca="1" si="33"/>
        <v>0</v>
      </c>
      <c r="K47" s="21">
        <f t="shared" ca="1" si="33"/>
        <v>0</v>
      </c>
      <c r="L47" s="21">
        <f t="shared" ca="1" si="33"/>
        <v>0</v>
      </c>
      <c r="M47" s="21">
        <f t="shared" ca="1" si="33"/>
        <v>0</v>
      </c>
      <c r="N47" s="21">
        <f t="shared" ca="1" si="33"/>
        <v>0</v>
      </c>
      <c r="O47" s="21">
        <f t="shared" ca="1" si="33"/>
        <v>0</v>
      </c>
      <c r="P47" s="21">
        <f t="shared" ca="1" si="33"/>
        <v>0</v>
      </c>
      <c r="Q47" s="21">
        <f t="shared" ca="1" si="33"/>
        <v>0</v>
      </c>
      <c r="R47" s="21">
        <f t="shared" ca="1" si="33"/>
        <v>0</v>
      </c>
      <c r="S47" s="21">
        <f t="shared" ca="1" si="33"/>
        <v>0</v>
      </c>
      <c r="T47" s="21">
        <f t="shared" ca="1" si="33"/>
        <v>173825096</v>
      </c>
      <c r="U47" s="21">
        <f t="shared" ca="1" si="34"/>
        <v>6725648.1454050001</v>
      </c>
      <c r="V47" s="21">
        <f t="shared" ca="1" si="34"/>
        <v>0</v>
      </c>
      <c r="W47" s="21">
        <f t="shared" ca="1" si="34"/>
        <v>0</v>
      </c>
      <c r="X47" s="21">
        <f t="shared" ca="1" si="34"/>
        <v>0</v>
      </c>
      <c r="Y47" s="21">
        <f t="shared" ca="1" si="34"/>
        <v>0</v>
      </c>
      <c r="Z47" s="21">
        <f t="shared" ca="1" si="34"/>
        <v>0</v>
      </c>
      <c r="AA47" s="21">
        <f t="shared" ca="1" si="34"/>
        <v>0</v>
      </c>
      <c r="AB47" s="21">
        <f t="shared" ca="1" si="34"/>
        <v>0</v>
      </c>
      <c r="AC47" s="21">
        <f t="shared" ca="1" si="34"/>
        <v>0</v>
      </c>
      <c r="AD47" s="21">
        <f t="shared" ca="1" si="34"/>
        <v>0</v>
      </c>
      <c r="AE47" s="21">
        <f t="shared" ca="1" si="34"/>
        <v>0</v>
      </c>
      <c r="AF47" s="21">
        <f t="shared" ca="1" si="34"/>
        <v>0</v>
      </c>
      <c r="AG47" s="21">
        <f t="shared" ca="1" si="34"/>
        <v>0</v>
      </c>
      <c r="AH47" s="21">
        <f t="shared" ca="1" si="34"/>
        <v>0</v>
      </c>
      <c r="AI47" s="21">
        <f t="shared" ca="1" si="34"/>
        <v>0</v>
      </c>
      <c r="AJ47" s="21">
        <f t="shared" ca="1" si="34"/>
        <v>1859225.91</v>
      </c>
      <c r="AK47" s="21">
        <f t="shared" ca="1" si="31"/>
        <v>0</v>
      </c>
      <c r="AL47" s="21">
        <f t="shared" ca="1" si="31"/>
        <v>0</v>
      </c>
      <c r="AM47" s="21">
        <f t="shared" ca="1" si="31"/>
        <v>0</v>
      </c>
      <c r="AN47" s="21">
        <f t="shared" ca="1" si="31"/>
        <v>0</v>
      </c>
      <c r="AO47" s="21">
        <f t="shared" ca="1" si="31"/>
        <v>0</v>
      </c>
      <c r="AP47" s="21">
        <f t="shared" ca="1" si="31"/>
        <v>0</v>
      </c>
      <c r="AQ47" s="21">
        <f t="shared" ca="1" si="31"/>
        <v>0</v>
      </c>
      <c r="AR47" s="21">
        <f t="shared" ca="1" si="31"/>
        <v>0</v>
      </c>
      <c r="AS47" s="21">
        <f t="shared" ca="1" si="31"/>
        <v>0</v>
      </c>
      <c r="AT47" s="21">
        <f t="shared" ca="1" si="31"/>
        <v>0</v>
      </c>
      <c r="AU47" s="21">
        <f t="shared" ca="1" si="31"/>
        <v>0</v>
      </c>
      <c r="AV47" s="21">
        <f t="shared" ca="1" si="31"/>
        <v>0</v>
      </c>
      <c r="AW47" s="21">
        <f t="shared" ca="1" si="31"/>
        <v>0</v>
      </c>
      <c r="AX47" s="21">
        <f t="shared" ca="1" si="31"/>
        <v>0</v>
      </c>
      <c r="AY47" s="21">
        <f t="shared" ca="1" si="31"/>
        <v>0</v>
      </c>
      <c r="AZ47" s="21">
        <f t="shared" ca="1" si="31"/>
        <v>0</v>
      </c>
      <c r="BA47" s="21">
        <f t="shared" ca="1" si="28"/>
        <v>0</v>
      </c>
      <c r="BB47" s="21">
        <f t="shared" ca="1" si="28"/>
        <v>0</v>
      </c>
      <c r="BC47" s="21">
        <f t="shared" ca="1" si="28"/>
        <v>0</v>
      </c>
      <c r="BD47" s="21">
        <f t="shared" ca="1" si="28"/>
        <v>0</v>
      </c>
      <c r="BE47" s="21">
        <f t="shared" ca="1" si="28"/>
        <v>0</v>
      </c>
      <c r="BF47" s="21">
        <f t="shared" ca="1" si="28"/>
        <v>0</v>
      </c>
      <c r="BG47" s="21">
        <f t="shared" ca="1" si="28"/>
        <v>0</v>
      </c>
      <c r="BH47" s="21">
        <f t="shared" ca="1" si="28"/>
        <v>0</v>
      </c>
      <c r="BI47" s="21">
        <f t="shared" ca="1" si="28"/>
        <v>0</v>
      </c>
      <c r="BJ47" s="21">
        <f t="shared" ca="1" si="28"/>
        <v>0</v>
      </c>
      <c r="BK47" s="21">
        <f t="shared" ca="1" si="28"/>
        <v>0</v>
      </c>
      <c r="BL47" s="21">
        <f t="shared" ca="1" si="28"/>
        <v>0</v>
      </c>
      <c r="BM47" s="21">
        <f t="shared" ca="1" si="28"/>
        <v>0</v>
      </c>
      <c r="BN47" s="21">
        <f t="shared" ca="1" si="28"/>
        <v>0</v>
      </c>
      <c r="BO47" s="21">
        <f t="shared" ca="1" si="35"/>
        <v>0</v>
      </c>
      <c r="BP47" s="21">
        <f t="shared" ca="1" si="35"/>
        <v>0</v>
      </c>
      <c r="BQ47" s="21">
        <f t="shared" ca="1" si="35"/>
        <v>0</v>
      </c>
      <c r="BR47" s="21">
        <f t="shared" ca="1" si="35"/>
        <v>0</v>
      </c>
      <c r="BS47" s="21">
        <f t="shared" ca="1" si="35"/>
        <v>0</v>
      </c>
      <c r="BT47" s="21">
        <f t="shared" ca="1" si="35"/>
        <v>0</v>
      </c>
      <c r="BU47" s="21">
        <f t="shared" ca="1" si="35"/>
        <v>0</v>
      </c>
      <c r="BV47" s="21">
        <f t="shared" ca="1" si="35"/>
        <v>0</v>
      </c>
      <c r="BW47" s="21">
        <f t="shared" ca="1" si="35"/>
        <v>0</v>
      </c>
      <c r="BX47" s="21">
        <f t="shared" ca="1" si="32"/>
        <v>0</v>
      </c>
      <c r="BY47" s="21">
        <f t="shared" ca="1" si="32"/>
        <v>0</v>
      </c>
      <c r="BZ47" s="21">
        <f t="shared" ca="1" si="32"/>
        <v>0</v>
      </c>
      <c r="CA47" s="21">
        <f t="shared" ca="1" si="32"/>
        <v>0</v>
      </c>
      <c r="CB47" s="21">
        <f t="shared" ca="1" si="32"/>
        <v>0</v>
      </c>
      <c r="CC47" s="21">
        <f t="shared" ca="1" si="32"/>
        <v>0</v>
      </c>
      <c r="CD47" s="21">
        <f t="shared" ca="1" si="32"/>
        <v>0</v>
      </c>
      <c r="CE47" s="21">
        <f t="shared" ca="1" si="32"/>
        <v>0</v>
      </c>
      <c r="CF47" s="21">
        <f t="shared" ca="1" si="32"/>
        <v>0</v>
      </c>
      <c r="CG47" s="21">
        <f t="shared" ca="1" si="32"/>
        <v>0</v>
      </c>
      <c r="CH47" s="21">
        <f t="shared" ca="1" si="32"/>
        <v>0</v>
      </c>
      <c r="CI47" s="21">
        <f t="shared" ca="1" si="32"/>
        <v>0</v>
      </c>
      <c r="CJ47" s="22">
        <f t="shared" ca="1" si="25"/>
        <v>0</v>
      </c>
      <c r="CK47" s="21">
        <f t="shared" ca="1" si="37"/>
        <v>0</v>
      </c>
      <c r="CL47" s="21">
        <f t="shared" ca="1" si="37"/>
        <v>0</v>
      </c>
      <c r="CM47" s="22">
        <f t="shared" ca="1" si="26"/>
        <v>0</v>
      </c>
      <c r="CN47" s="21">
        <f t="shared" ca="1" si="38"/>
        <v>0</v>
      </c>
      <c r="CO47" s="21">
        <f t="shared" ca="1" si="38"/>
        <v>0</v>
      </c>
      <c r="CP47" s="22">
        <f t="shared" ca="1" si="27"/>
        <v>0</v>
      </c>
      <c r="CQ47" s="21">
        <f t="shared" ca="1" si="36"/>
        <v>0</v>
      </c>
      <c r="CR47" s="21">
        <f t="shared" ca="1" si="36"/>
        <v>0</v>
      </c>
      <c r="CS47" s="21">
        <f t="shared" ca="1" si="36"/>
        <v>0</v>
      </c>
      <c r="CT47" s="21">
        <f t="shared" ca="1" si="36"/>
        <v>0</v>
      </c>
      <c r="CU47" s="21">
        <f t="shared" ca="1" si="36"/>
        <v>0</v>
      </c>
      <c r="CV47" s="22">
        <f t="shared" ca="1" si="9"/>
        <v>182409970.05540499</v>
      </c>
    </row>
    <row r="48" spans="1:100" ht="12.75" customHeight="1" x14ac:dyDescent="0.3">
      <c r="A48" s="64" t="s">
        <v>228</v>
      </c>
      <c r="B48" s="20">
        <v>1057</v>
      </c>
      <c r="C48" s="65" t="s">
        <v>147</v>
      </c>
      <c r="D48" s="22">
        <f t="shared" ca="1" si="24"/>
        <v>8027.4399999999987</v>
      </c>
      <c r="E48" s="21">
        <f t="shared" ca="1" si="33"/>
        <v>0</v>
      </c>
      <c r="F48" s="21">
        <f t="shared" ca="1" si="33"/>
        <v>8027.4399999999987</v>
      </c>
      <c r="G48" s="21">
        <f t="shared" ca="1" si="33"/>
        <v>0</v>
      </c>
      <c r="H48" s="21">
        <f t="shared" ca="1" si="33"/>
        <v>0</v>
      </c>
      <c r="I48" s="21">
        <f t="shared" ca="1" si="33"/>
        <v>5451.08</v>
      </c>
      <c r="J48" s="21">
        <f t="shared" ca="1" si="33"/>
        <v>0</v>
      </c>
      <c r="K48" s="21">
        <f t="shared" ca="1" si="33"/>
        <v>0</v>
      </c>
      <c r="L48" s="21">
        <f t="shared" ca="1" si="33"/>
        <v>0</v>
      </c>
      <c r="M48" s="21">
        <f t="shared" ca="1" si="33"/>
        <v>0</v>
      </c>
      <c r="N48" s="21">
        <f t="shared" ca="1" si="33"/>
        <v>0</v>
      </c>
      <c r="O48" s="21">
        <f t="shared" ca="1" si="33"/>
        <v>0</v>
      </c>
      <c r="P48" s="21">
        <f t="shared" ca="1" si="33"/>
        <v>0</v>
      </c>
      <c r="Q48" s="21">
        <f t="shared" ca="1" si="33"/>
        <v>0</v>
      </c>
      <c r="R48" s="21">
        <f t="shared" ca="1" si="33"/>
        <v>0</v>
      </c>
      <c r="S48" s="21">
        <f t="shared" ca="1" si="33"/>
        <v>0</v>
      </c>
      <c r="T48" s="21">
        <f t="shared" ca="1" si="33"/>
        <v>0</v>
      </c>
      <c r="U48" s="21">
        <f t="shared" ca="1" si="34"/>
        <v>0</v>
      </c>
      <c r="V48" s="21">
        <f t="shared" ca="1" si="34"/>
        <v>-1121.26</v>
      </c>
      <c r="W48" s="21">
        <f t="shared" ca="1" si="34"/>
        <v>-6929.22</v>
      </c>
      <c r="X48" s="21">
        <f t="shared" ca="1" si="34"/>
        <v>0</v>
      </c>
      <c r="Y48" s="21">
        <f t="shared" ca="1" si="34"/>
        <v>0</v>
      </c>
      <c r="Z48" s="21">
        <f t="shared" ca="1" si="34"/>
        <v>55.81</v>
      </c>
      <c r="AA48" s="21">
        <f t="shared" ca="1" si="34"/>
        <v>0</v>
      </c>
      <c r="AB48" s="21">
        <f t="shared" ca="1" si="34"/>
        <v>0</v>
      </c>
      <c r="AC48" s="21">
        <f t="shared" ca="1" si="34"/>
        <v>150.29999999999998</v>
      </c>
      <c r="AD48" s="21">
        <f t="shared" ca="1" si="34"/>
        <v>-1.55</v>
      </c>
      <c r="AE48" s="21">
        <f t="shared" ca="1" si="34"/>
        <v>0</v>
      </c>
      <c r="AF48" s="21">
        <f t="shared" ca="1" si="34"/>
        <v>0</v>
      </c>
      <c r="AG48" s="21">
        <f t="shared" ca="1" si="34"/>
        <v>0</v>
      </c>
      <c r="AH48" s="21">
        <f t="shared" ca="1" si="34"/>
        <v>0</v>
      </c>
      <c r="AI48" s="21">
        <f t="shared" ca="1" si="34"/>
        <v>0</v>
      </c>
      <c r="AJ48" s="21">
        <f t="shared" ca="1" si="34"/>
        <v>1903322.31</v>
      </c>
      <c r="AK48" s="21">
        <f t="shared" ca="1" si="31"/>
        <v>0</v>
      </c>
      <c r="AL48" s="21">
        <f t="shared" ca="1" si="31"/>
        <v>0</v>
      </c>
      <c r="AM48" s="21">
        <f t="shared" ca="1" si="31"/>
        <v>0</v>
      </c>
      <c r="AN48" s="21">
        <f t="shared" ca="1" si="31"/>
        <v>0</v>
      </c>
      <c r="AO48" s="21">
        <f t="shared" ca="1" si="31"/>
        <v>0</v>
      </c>
      <c r="AP48" s="21">
        <f t="shared" ca="1" si="31"/>
        <v>0</v>
      </c>
      <c r="AQ48" s="21">
        <f t="shared" ca="1" si="31"/>
        <v>0</v>
      </c>
      <c r="AR48" s="21">
        <f t="shared" ca="1" si="31"/>
        <v>0</v>
      </c>
      <c r="AS48" s="21">
        <f t="shared" ca="1" si="31"/>
        <v>0</v>
      </c>
      <c r="AT48" s="21">
        <f t="shared" ca="1" si="31"/>
        <v>54974.49</v>
      </c>
      <c r="AU48" s="21">
        <f t="shared" ca="1" si="31"/>
        <v>1875.29</v>
      </c>
      <c r="AV48" s="21">
        <f t="shared" ca="1" si="31"/>
        <v>2147.23</v>
      </c>
      <c r="AW48" s="21">
        <f t="shared" ca="1" si="31"/>
        <v>0</v>
      </c>
      <c r="AX48" s="21">
        <f t="shared" ca="1" si="31"/>
        <v>669.34</v>
      </c>
      <c r="AY48" s="21">
        <f t="shared" ca="1" si="31"/>
        <v>0</v>
      </c>
      <c r="AZ48" s="21">
        <f t="shared" ca="1" si="31"/>
        <v>0</v>
      </c>
      <c r="BA48" s="21">
        <f t="shared" ca="1" si="28"/>
        <v>0</v>
      </c>
      <c r="BB48" s="21">
        <f t="shared" ca="1" si="28"/>
        <v>0</v>
      </c>
      <c r="BC48" s="21">
        <f t="shared" ca="1" si="28"/>
        <v>0</v>
      </c>
      <c r="BD48" s="21">
        <f t="shared" ca="1" si="28"/>
        <v>-36</v>
      </c>
      <c r="BE48" s="21">
        <f t="shared" ca="1" si="28"/>
        <v>0</v>
      </c>
      <c r="BF48" s="21">
        <f t="shared" ca="1" si="28"/>
        <v>0</v>
      </c>
      <c r="BG48" s="21">
        <f t="shared" ca="1" si="28"/>
        <v>0</v>
      </c>
      <c r="BH48" s="21">
        <f t="shared" ca="1" si="28"/>
        <v>0</v>
      </c>
      <c r="BI48" s="21">
        <f t="shared" ca="1" si="28"/>
        <v>0</v>
      </c>
      <c r="BJ48" s="21">
        <f t="shared" ca="1" si="28"/>
        <v>0</v>
      </c>
      <c r="BK48" s="21">
        <f t="shared" ca="1" si="28"/>
        <v>0</v>
      </c>
      <c r="BL48" s="21">
        <f t="shared" ca="1" si="28"/>
        <v>0</v>
      </c>
      <c r="BM48" s="21">
        <f t="shared" ca="1" si="28"/>
        <v>0</v>
      </c>
      <c r="BN48" s="21">
        <f t="shared" ca="1" si="28"/>
        <v>473.08</v>
      </c>
      <c r="BO48" s="21">
        <f t="shared" ca="1" si="35"/>
        <v>0</v>
      </c>
      <c r="BP48" s="21">
        <f t="shared" ca="1" si="35"/>
        <v>0</v>
      </c>
      <c r="BQ48" s="21">
        <f t="shared" ca="1" si="35"/>
        <v>0</v>
      </c>
      <c r="BR48" s="21">
        <f t="shared" ca="1" si="35"/>
        <v>0</v>
      </c>
      <c r="BS48" s="21">
        <f t="shared" ca="1" si="35"/>
        <v>0</v>
      </c>
      <c r="BT48" s="21">
        <f t="shared" ca="1" si="35"/>
        <v>0</v>
      </c>
      <c r="BU48" s="21">
        <f t="shared" ca="1" si="35"/>
        <v>0</v>
      </c>
      <c r="BV48" s="21">
        <f t="shared" ca="1" si="35"/>
        <v>0</v>
      </c>
      <c r="BW48" s="21">
        <f t="shared" ca="1" si="35"/>
        <v>0</v>
      </c>
      <c r="BX48" s="21">
        <f t="shared" ca="1" si="32"/>
        <v>0</v>
      </c>
      <c r="BY48" s="21">
        <f t="shared" ca="1" si="32"/>
        <v>0</v>
      </c>
      <c r="BZ48" s="21">
        <f t="shared" ca="1" si="32"/>
        <v>0</v>
      </c>
      <c r="CA48" s="21">
        <f t="shared" ca="1" si="32"/>
        <v>0</v>
      </c>
      <c r="CB48" s="21">
        <f t="shared" ca="1" si="32"/>
        <v>0</v>
      </c>
      <c r="CC48" s="21">
        <f t="shared" ca="1" si="32"/>
        <v>0</v>
      </c>
      <c r="CD48" s="21">
        <f t="shared" ca="1" si="32"/>
        <v>0</v>
      </c>
      <c r="CE48" s="21">
        <f t="shared" ca="1" si="32"/>
        <v>0</v>
      </c>
      <c r="CF48" s="21">
        <f t="shared" ca="1" si="32"/>
        <v>0</v>
      </c>
      <c r="CG48" s="21">
        <f t="shared" ca="1" si="32"/>
        <v>0</v>
      </c>
      <c r="CH48" s="21">
        <f t="shared" ca="1" si="32"/>
        <v>0</v>
      </c>
      <c r="CI48" s="21">
        <f t="shared" ca="1" si="32"/>
        <v>0</v>
      </c>
      <c r="CJ48" s="22">
        <f t="shared" ca="1" si="25"/>
        <v>0</v>
      </c>
      <c r="CK48" s="21">
        <f t="shared" ca="1" si="37"/>
        <v>0</v>
      </c>
      <c r="CL48" s="21">
        <f t="shared" ca="1" si="37"/>
        <v>0</v>
      </c>
      <c r="CM48" s="22">
        <f t="shared" ca="1" si="26"/>
        <v>0</v>
      </c>
      <c r="CN48" s="21">
        <f t="shared" ca="1" si="38"/>
        <v>0</v>
      </c>
      <c r="CO48" s="21">
        <f t="shared" ca="1" si="38"/>
        <v>0</v>
      </c>
      <c r="CP48" s="22">
        <f t="shared" ca="1" si="27"/>
        <v>0</v>
      </c>
      <c r="CQ48" s="21">
        <f t="shared" ca="1" si="36"/>
        <v>0</v>
      </c>
      <c r="CR48" s="21">
        <f t="shared" ca="1" si="36"/>
        <v>0</v>
      </c>
      <c r="CS48" s="21">
        <f t="shared" ca="1" si="36"/>
        <v>-110.74</v>
      </c>
      <c r="CT48" s="21">
        <f t="shared" ca="1" si="36"/>
        <v>0</v>
      </c>
      <c r="CU48" s="21">
        <f t="shared" ca="1" si="36"/>
        <v>0</v>
      </c>
      <c r="CV48" s="22">
        <f t="shared" ca="1" si="9"/>
        <v>1968947.6</v>
      </c>
    </row>
    <row r="49" spans="1:100" ht="12.75" customHeight="1" x14ac:dyDescent="0.3">
      <c r="A49" s="64" t="s">
        <v>230</v>
      </c>
      <c r="B49" s="20">
        <v>1058</v>
      </c>
      <c r="C49" s="65" t="s">
        <v>147</v>
      </c>
      <c r="D49" s="22">
        <f t="shared" ca="1" si="24"/>
        <v>162012.53</v>
      </c>
      <c r="E49" s="21">
        <f t="shared" ca="1" si="33"/>
        <v>156859.94</v>
      </c>
      <c r="F49" s="21">
        <f t="shared" ca="1" si="33"/>
        <v>5152.59</v>
      </c>
      <c r="G49" s="21">
        <f t="shared" ca="1" si="33"/>
        <v>0</v>
      </c>
      <c r="H49" s="21">
        <f t="shared" ca="1" si="33"/>
        <v>0</v>
      </c>
      <c r="I49" s="21">
        <f t="shared" ca="1" si="33"/>
        <v>599412.06000000006</v>
      </c>
      <c r="J49" s="21">
        <f t="shared" ca="1" si="33"/>
        <v>0</v>
      </c>
      <c r="K49" s="21">
        <f t="shared" ca="1" si="33"/>
        <v>0</v>
      </c>
      <c r="L49" s="21">
        <f t="shared" ca="1" si="33"/>
        <v>0</v>
      </c>
      <c r="M49" s="21">
        <f t="shared" ca="1" si="33"/>
        <v>0</v>
      </c>
      <c r="N49" s="21">
        <f t="shared" ca="1" si="33"/>
        <v>0</v>
      </c>
      <c r="O49" s="21">
        <f t="shared" ca="1" si="33"/>
        <v>1240.94</v>
      </c>
      <c r="P49" s="21">
        <f t="shared" ca="1" si="33"/>
        <v>0</v>
      </c>
      <c r="Q49" s="21">
        <f t="shared" ca="1" si="33"/>
        <v>0</v>
      </c>
      <c r="R49" s="21">
        <f t="shared" ca="1" si="33"/>
        <v>0</v>
      </c>
      <c r="S49" s="21">
        <f t="shared" ca="1" si="33"/>
        <v>0</v>
      </c>
      <c r="T49" s="21">
        <f t="shared" ca="1" si="33"/>
        <v>0</v>
      </c>
      <c r="U49" s="21">
        <f t="shared" ca="1" si="34"/>
        <v>0</v>
      </c>
      <c r="V49" s="21">
        <f t="shared" ca="1" si="34"/>
        <v>0</v>
      </c>
      <c r="W49" s="21">
        <f t="shared" ca="1" si="34"/>
        <v>7955886.54</v>
      </c>
      <c r="X49" s="21">
        <f t="shared" ca="1" si="34"/>
        <v>0</v>
      </c>
      <c r="Y49" s="21">
        <f t="shared" ca="1" si="34"/>
        <v>11196.05</v>
      </c>
      <c r="Z49" s="21">
        <f t="shared" ca="1" si="34"/>
        <v>31282.78</v>
      </c>
      <c r="AA49" s="21">
        <f t="shared" ca="1" si="34"/>
        <v>0</v>
      </c>
      <c r="AB49" s="21">
        <f t="shared" ca="1" si="34"/>
        <v>0</v>
      </c>
      <c r="AC49" s="21">
        <f t="shared" ca="1" si="34"/>
        <v>9525943.5099999998</v>
      </c>
      <c r="AD49" s="21">
        <f t="shared" ca="1" si="34"/>
        <v>31571.06</v>
      </c>
      <c r="AE49" s="21">
        <f t="shared" ca="1" si="34"/>
        <v>0</v>
      </c>
      <c r="AF49" s="21">
        <f t="shared" ca="1" si="34"/>
        <v>0</v>
      </c>
      <c r="AG49" s="21">
        <f t="shared" ca="1" si="34"/>
        <v>0</v>
      </c>
      <c r="AH49" s="21">
        <f t="shared" ca="1" si="34"/>
        <v>0</v>
      </c>
      <c r="AI49" s="21">
        <f t="shared" ca="1" si="34"/>
        <v>0</v>
      </c>
      <c r="AJ49" s="21">
        <f t="shared" ca="1" si="34"/>
        <v>0</v>
      </c>
      <c r="AK49" s="21">
        <f t="shared" ca="1" si="31"/>
        <v>0</v>
      </c>
      <c r="AL49" s="21">
        <f t="shared" ca="1" si="31"/>
        <v>0</v>
      </c>
      <c r="AM49" s="21">
        <f t="shared" ca="1" si="31"/>
        <v>0</v>
      </c>
      <c r="AN49" s="21">
        <f t="shared" ca="1" si="31"/>
        <v>0</v>
      </c>
      <c r="AO49" s="21">
        <f t="shared" ca="1" si="31"/>
        <v>0</v>
      </c>
      <c r="AP49" s="21">
        <f t="shared" ca="1" si="31"/>
        <v>9902.2800000000007</v>
      </c>
      <c r="AQ49" s="21">
        <f t="shared" ca="1" si="31"/>
        <v>0</v>
      </c>
      <c r="AR49" s="21">
        <f t="shared" ca="1" si="31"/>
        <v>0</v>
      </c>
      <c r="AS49" s="21">
        <f t="shared" ca="1" si="31"/>
        <v>0</v>
      </c>
      <c r="AT49" s="21">
        <f t="shared" ca="1" si="31"/>
        <v>1080753.52</v>
      </c>
      <c r="AU49" s="21">
        <f t="shared" ca="1" si="31"/>
        <v>22490.68</v>
      </c>
      <c r="AV49" s="21">
        <f t="shared" ca="1" si="31"/>
        <v>19640.439999999999</v>
      </c>
      <c r="AW49" s="21">
        <f t="shared" ca="1" si="31"/>
        <v>0</v>
      </c>
      <c r="AX49" s="21">
        <f t="shared" ca="1" si="31"/>
        <v>7410.03</v>
      </c>
      <c r="AY49" s="21">
        <f t="shared" ca="1" si="31"/>
        <v>0</v>
      </c>
      <c r="AZ49" s="21">
        <f t="shared" ca="1" si="31"/>
        <v>0</v>
      </c>
      <c r="BA49" s="21">
        <f t="shared" ca="1" si="28"/>
        <v>0</v>
      </c>
      <c r="BB49" s="21">
        <f t="shared" ca="1" si="28"/>
        <v>0</v>
      </c>
      <c r="BC49" s="21">
        <f t="shared" ca="1" si="28"/>
        <v>0</v>
      </c>
      <c r="BD49" s="21">
        <f t="shared" ca="1" si="28"/>
        <v>75917.67</v>
      </c>
      <c r="BE49" s="21">
        <f t="shared" ca="1" si="28"/>
        <v>0</v>
      </c>
      <c r="BF49" s="21">
        <f t="shared" ca="1" si="28"/>
        <v>0</v>
      </c>
      <c r="BG49" s="21">
        <f t="shared" ca="1" si="28"/>
        <v>0</v>
      </c>
      <c r="BH49" s="21">
        <f t="shared" ca="1" si="28"/>
        <v>0</v>
      </c>
      <c r="BI49" s="21">
        <f t="shared" ca="1" si="28"/>
        <v>0</v>
      </c>
      <c r="BJ49" s="21">
        <f t="shared" ca="1" si="28"/>
        <v>0</v>
      </c>
      <c r="BK49" s="21">
        <f t="shared" ca="1" si="28"/>
        <v>0</v>
      </c>
      <c r="BL49" s="21">
        <f t="shared" ca="1" si="28"/>
        <v>262.97000000000003</v>
      </c>
      <c r="BM49" s="21">
        <f t="shared" ca="1" si="28"/>
        <v>29280416.25</v>
      </c>
      <c r="BN49" s="21">
        <f t="shared" ca="1" si="28"/>
        <v>7984.87</v>
      </c>
      <c r="BO49" s="21">
        <f t="shared" ca="1" si="35"/>
        <v>0</v>
      </c>
      <c r="BP49" s="21">
        <f t="shared" ca="1" si="35"/>
        <v>5215.75</v>
      </c>
      <c r="BQ49" s="21">
        <f t="shared" ca="1" si="35"/>
        <v>0</v>
      </c>
      <c r="BR49" s="21">
        <f t="shared" ca="1" si="35"/>
        <v>20023.78</v>
      </c>
      <c r="BS49" s="21">
        <f t="shared" ca="1" si="35"/>
        <v>373611439.83999997</v>
      </c>
      <c r="BT49" s="21">
        <f t="shared" ca="1" si="35"/>
        <v>0</v>
      </c>
      <c r="BU49" s="21">
        <f t="shared" ca="1" si="35"/>
        <v>0</v>
      </c>
      <c r="BV49" s="21">
        <f t="shared" ca="1" si="35"/>
        <v>0</v>
      </c>
      <c r="BW49" s="21">
        <f t="shared" ca="1" si="35"/>
        <v>0</v>
      </c>
      <c r="BX49" s="21">
        <f t="shared" ca="1" si="32"/>
        <v>0</v>
      </c>
      <c r="BY49" s="21">
        <f t="shared" ca="1" si="32"/>
        <v>0</v>
      </c>
      <c r="BZ49" s="21">
        <f t="shared" ca="1" si="32"/>
        <v>0</v>
      </c>
      <c r="CA49" s="21">
        <f t="shared" ca="1" si="32"/>
        <v>0</v>
      </c>
      <c r="CB49" s="21">
        <f t="shared" ca="1" si="32"/>
        <v>0</v>
      </c>
      <c r="CC49" s="21">
        <f t="shared" ca="1" si="32"/>
        <v>0</v>
      </c>
      <c r="CD49" s="21">
        <f t="shared" ca="1" si="32"/>
        <v>0</v>
      </c>
      <c r="CE49" s="21">
        <f t="shared" ca="1" si="32"/>
        <v>923151.13</v>
      </c>
      <c r="CF49" s="21">
        <f t="shared" ca="1" si="32"/>
        <v>0</v>
      </c>
      <c r="CG49" s="21">
        <f t="shared" ca="1" si="32"/>
        <v>0</v>
      </c>
      <c r="CH49" s="21">
        <f t="shared" ca="1" si="32"/>
        <v>0</v>
      </c>
      <c r="CI49" s="21">
        <f t="shared" ca="1" si="32"/>
        <v>0</v>
      </c>
      <c r="CJ49" s="22">
        <f t="shared" ca="1" si="25"/>
        <v>0</v>
      </c>
      <c r="CK49" s="21">
        <f t="shared" ca="1" si="37"/>
        <v>0</v>
      </c>
      <c r="CL49" s="21">
        <f t="shared" ca="1" si="37"/>
        <v>0</v>
      </c>
      <c r="CM49" s="22">
        <f t="shared" ca="1" si="26"/>
        <v>0</v>
      </c>
      <c r="CN49" s="21">
        <f t="shared" ca="1" si="38"/>
        <v>0</v>
      </c>
      <c r="CO49" s="21">
        <f t="shared" ca="1" si="38"/>
        <v>0</v>
      </c>
      <c r="CP49" s="22">
        <f t="shared" ca="1" si="27"/>
        <v>0</v>
      </c>
      <c r="CQ49" s="21">
        <f t="shared" ca="1" si="36"/>
        <v>0</v>
      </c>
      <c r="CR49" s="21">
        <f t="shared" ca="1" si="36"/>
        <v>0</v>
      </c>
      <c r="CS49" s="21">
        <f t="shared" ca="1" si="36"/>
        <v>65536.429999999993</v>
      </c>
      <c r="CT49" s="21">
        <f t="shared" ca="1" si="36"/>
        <v>0</v>
      </c>
      <c r="CU49" s="21">
        <f t="shared" ca="1" si="36"/>
        <v>0</v>
      </c>
      <c r="CV49" s="22">
        <f t="shared" ref="CV49:CV52" ca="1" si="39">+D49+SUM(H49:CJ49)+SUM(CS49:CU49)</f>
        <v>423448691.10999995</v>
      </c>
    </row>
    <row r="50" spans="1:100" ht="12.75" customHeight="1" x14ac:dyDescent="0.3">
      <c r="A50" s="64" t="s">
        <v>232</v>
      </c>
      <c r="B50" s="20">
        <v>1059</v>
      </c>
      <c r="C50" s="65" t="s">
        <v>147</v>
      </c>
      <c r="D50" s="22">
        <f t="shared" ca="1" si="24"/>
        <v>0</v>
      </c>
      <c r="E50" s="21">
        <f t="shared" ca="1" si="33"/>
        <v>0</v>
      </c>
      <c r="F50" s="21">
        <f t="shared" ca="1" si="33"/>
        <v>0</v>
      </c>
      <c r="G50" s="21">
        <f t="shared" ca="1" si="33"/>
        <v>0</v>
      </c>
      <c r="H50" s="21">
        <f t="shared" ca="1" si="33"/>
        <v>0</v>
      </c>
      <c r="I50" s="21">
        <f t="shared" ca="1" si="33"/>
        <v>42115.9</v>
      </c>
      <c r="J50" s="21">
        <f t="shared" ca="1" si="33"/>
        <v>0</v>
      </c>
      <c r="K50" s="21">
        <f t="shared" ca="1" si="33"/>
        <v>0</v>
      </c>
      <c r="L50" s="21">
        <f t="shared" ca="1" si="33"/>
        <v>0</v>
      </c>
      <c r="M50" s="21">
        <f t="shared" ca="1" si="33"/>
        <v>0</v>
      </c>
      <c r="N50" s="21">
        <f t="shared" ca="1" si="33"/>
        <v>0</v>
      </c>
      <c r="O50" s="21">
        <f t="shared" ca="1" si="33"/>
        <v>0</v>
      </c>
      <c r="P50" s="21">
        <f t="shared" ca="1" si="33"/>
        <v>0</v>
      </c>
      <c r="Q50" s="21">
        <f t="shared" ca="1" si="33"/>
        <v>0</v>
      </c>
      <c r="R50" s="21">
        <f t="shared" ca="1" si="33"/>
        <v>0</v>
      </c>
      <c r="S50" s="21">
        <f t="shared" ca="1" si="33"/>
        <v>0</v>
      </c>
      <c r="T50" s="21">
        <f t="shared" ca="1" si="33"/>
        <v>0</v>
      </c>
      <c r="U50" s="21">
        <f t="shared" ca="1" si="34"/>
        <v>0</v>
      </c>
      <c r="V50" s="21">
        <f t="shared" ca="1" si="34"/>
        <v>0</v>
      </c>
      <c r="W50" s="21">
        <f t="shared" ca="1" si="34"/>
        <v>0</v>
      </c>
      <c r="X50" s="21">
        <f t="shared" ca="1" si="34"/>
        <v>0</v>
      </c>
      <c r="Y50" s="21">
        <f t="shared" ca="1" si="34"/>
        <v>0</v>
      </c>
      <c r="Z50" s="21">
        <f t="shared" ca="1" si="34"/>
        <v>0</v>
      </c>
      <c r="AA50" s="21">
        <f t="shared" ca="1" si="34"/>
        <v>0</v>
      </c>
      <c r="AB50" s="21">
        <f t="shared" ca="1" si="34"/>
        <v>0</v>
      </c>
      <c r="AC50" s="21">
        <f t="shared" ca="1" si="34"/>
        <v>0</v>
      </c>
      <c r="AD50" s="21">
        <f t="shared" ca="1" si="34"/>
        <v>0</v>
      </c>
      <c r="AE50" s="21">
        <f t="shared" ca="1" si="34"/>
        <v>0</v>
      </c>
      <c r="AF50" s="21">
        <f t="shared" ca="1" si="34"/>
        <v>0</v>
      </c>
      <c r="AG50" s="21">
        <f t="shared" ca="1" si="34"/>
        <v>0</v>
      </c>
      <c r="AH50" s="21">
        <f t="shared" ca="1" si="34"/>
        <v>0</v>
      </c>
      <c r="AI50" s="21">
        <f t="shared" ca="1" si="34"/>
        <v>0</v>
      </c>
      <c r="AJ50" s="21">
        <f t="shared" ca="1" si="34"/>
        <v>0</v>
      </c>
      <c r="AK50" s="21">
        <f t="shared" ca="1" si="31"/>
        <v>0</v>
      </c>
      <c r="AL50" s="21">
        <f t="shared" ca="1" si="31"/>
        <v>0</v>
      </c>
      <c r="AM50" s="21">
        <f t="shared" ca="1" si="31"/>
        <v>0</v>
      </c>
      <c r="AN50" s="21">
        <f t="shared" ca="1" si="31"/>
        <v>0</v>
      </c>
      <c r="AO50" s="21">
        <f t="shared" ca="1" si="31"/>
        <v>0</v>
      </c>
      <c r="AP50" s="21">
        <f t="shared" ca="1" si="31"/>
        <v>0</v>
      </c>
      <c r="AQ50" s="21">
        <f t="shared" ca="1" si="31"/>
        <v>0</v>
      </c>
      <c r="AR50" s="21">
        <f t="shared" ca="1" si="31"/>
        <v>0</v>
      </c>
      <c r="AS50" s="21">
        <f t="shared" ca="1" si="31"/>
        <v>0</v>
      </c>
      <c r="AT50" s="21">
        <f t="shared" ca="1" si="31"/>
        <v>0</v>
      </c>
      <c r="AU50" s="21">
        <f t="shared" ca="1" si="31"/>
        <v>0</v>
      </c>
      <c r="AV50" s="21">
        <f t="shared" ca="1" si="31"/>
        <v>0</v>
      </c>
      <c r="AW50" s="21">
        <f t="shared" ca="1" si="31"/>
        <v>0</v>
      </c>
      <c r="AX50" s="21">
        <f t="shared" ca="1" si="31"/>
        <v>0</v>
      </c>
      <c r="AY50" s="21">
        <f t="shared" ca="1" si="31"/>
        <v>0</v>
      </c>
      <c r="AZ50" s="21">
        <f t="shared" ca="1" si="31"/>
        <v>0</v>
      </c>
      <c r="BA50" s="21">
        <f t="shared" ca="1" si="28"/>
        <v>0</v>
      </c>
      <c r="BB50" s="21">
        <f t="shared" ca="1" si="28"/>
        <v>0</v>
      </c>
      <c r="BC50" s="21">
        <f t="shared" ca="1" si="28"/>
        <v>0</v>
      </c>
      <c r="BD50" s="21">
        <f t="shared" ca="1" si="28"/>
        <v>17619323.600000001</v>
      </c>
      <c r="BE50" s="21">
        <f t="shared" ca="1" si="28"/>
        <v>0</v>
      </c>
      <c r="BF50" s="21">
        <f t="shared" ca="1" si="28"/>
        <v>0</v>
      </c>
      <c r="BG50" s="21">
        <f t="shared" ca="1" si="28"/>
        <v>0</v>
      </c>
      <c r="BH50" s="21">
        <f t="shared" ca="1" si="28"/>
        <v>0</v>
      </c>
      <c r="BI50" s="21">
        <f t="shared" ca="1" si="28"/>
        <v>0</v>
      </c>
      <c r="BJ50" s="21">
        <f t="shared" ca="1" si="28"/>
        <v>0</v>
      </c>
      <c r="BK50" s="21">
        <f t="shared" ca="1" si="28"/>
        <v>0</v>
      </c>
      <c r="BL50" s="21">
        <f t="shared" ca="1" si="28"/>
        <v>0</v>
      </c>
      <c r="BM50" s="21">
        <f t="shared" ca="1" si="28"/>
        <v>0</v>
      </c>
      <c r="BN50" s="21">
        <f t="shared" ca="1" si="28"/>
        <v>79111.88</v>
      </c>
      <c r="BO50" s="21">
        <f t="shared" ca="1" si="35"/>
        <v>0</v>
      </c>
      <c r="BP50" s="21">
        <f t="shared" ca="1" si="35"/>
        <v>0</v>
      </c>
      <c r="BQ50" s="21">
        <f t="shared" ca="1" si="35"/>
        <v>0</v>
      </c>
      <c r="BR50" s="21">
        <f t="shared" ca="1" si="35"/>
        <v>0</v>
      </c>
      <c r="BS50" s="21">
        <f t="shared" ca="1" si="35"/>
        <v>189037025.84999999</v>
      </c>
      <c r="BT50" s="21">
        <f t="shared" ca="1" si="35"/>
        <v>0</v>
      </c>
      <c r="BU50" s="21">
        <f t="shared" ca="1" si="35"/>
        <v>0</v>
      </c>
      <c r="BV50" s="21">
        <f t="shared" ca="1" si="35"/>
        <v>0</v>
      </c>
      <c r="BW50" s="21">
        <f t="shared" ca="1" si="35"/>
        <v>0</v>
      </c>
      <c r="BX50" s="21">
        <f t="shared" ca="1" si="32"/>
        <v>0</v>
      </c>
      <c r="BY50" s="21">
        <f t="shared" ca="1" si="32"/>
        <v>0</v>
      </c>
      <c r="BZ50" s="21">
        <f t="shared" ca="1" si="32"/>
        <v>0</v>
      </c>
      <c r="CA50" s="21">
        <f t="shared" ca="1" si="32"/>
        <v>0</v>
      </c>
      <c r="CB50" s="21">
        <f t="shared" ca="1" si="32"/>
        <v>0</v>
      </c>
      <c r="CC50" s="21">
        <f t="shared" ca="1" si="32"/>
        <v>0</v>
      </c>
      <c r="CD50" s="21">
        <f t="shared" ca="1" si="32"/>
        <v>0</v>
      </c>
      <c r="CE50" s="21">
        <f t="shared" ca="1" si="32"/>
        <v>0</v>
      </c>
      <c r="CF50" s="21">
        <f t="shared" ca="1" si="32"/>
        <v>0</v>
      </c>
      <c r="CG50" s="21">
        <f t="shared" ca="1" si="32"/>
        <v>0</v>
      </c>
      <c r="CH50" s="21">
        <f t="shared" ca="1" si="32"/>
        <v>0</v>
      </c>
      <c r="CI50" s="21">
        <f t="shared" ca="1" si="32"/>
        <v>5709178.4499999993</v>
      </c>
      <c r="CJ50" s="22">
        <f t="shared" ca="1" si="25"/>
        <v>0</v>
      </c>
      <c r="CK50" s="21">
        <f t="shared" ca="1" si="37"/>
        <v>0</v>
      </c>
      <c r="CL50" s="21">
        <f t="shared" ca="1" si="37"/>
        <v>0</v>
      </c>
      <c r="CM50" s="22">
        <f t="shared" ca="1" si="26"/>
        <v>0</v>
      </c>
      <c r="CN50" s="21">
        <f t="shared" ca="1" si="38"/>
        <v>0</v>
      </c>
      <c r="CO50" s="21">
        <f t="shared" ca="1" si="38"/>
        <v>0</v>
      </c>
      <c r="CP50" s="22">
        <f t="shared" ca="1" si="27"/>
        <v>0</v>
      </c>
      <c r="CQ50" s="21">
        <f t="shared" ca="1" si="36"/>
        <v>0</v>
      </c>
      <c r="CR50" s="21">
        <f t="shared" ca="1" si="36"/>
        <v>0</v>
      </c>
      <c r="CS50" s="21">
        <f t="shared" ca="1" si="36"/>
        <v>0</v>
      </c>
      <c r="CT50" s="21">
        <f t="shared" ca="1" si="36"/>
        <v>0</v>
      </c>
      <c r="CU50" s="21">
        <f t="shared" ca="1" si="36"/>
        <v>0</v>
      </c>
      <c r="CV50" s="22">
        <f t="shared" ca="1" si="39"/>
        <v>212486755.67999998</v>
      </c>
    </row>
    <row r="51" spans="1:100" ht="12.75" customHeight="1" x14ac:dyDescent="0.3">
      <c r="A51" s="64" t="s">
        <v>234</v>
      </c>
      <c r="B51" s="20">
        <v>1060</v>
      </c>
      <c r="C51" s="65" t="s">
        <v>147</v>
      </c>
      <c r="D51" s="22">
        <f t="shared" ca="1" si="24"/>
        <v>0</v>
      </c>
      <c r="E51" s="21">
        <f t="shared" ca="1" si="33"/>
        <v>0</v>
      </c>
      <c r="F51" s="21">
        <f t="shared" ca="1" si="33"/>
        <v>0</v>
      </c>
      <c r="G51" s="21">
        <f t="shared" ca="1" si="33"/>
        <v>0</v>
      </c>
      <c r="H51" s="21">
        <f t="shared" ca="1" si="33"/>
        <v>0</v>
      </c>
      <c r="I51" s="21">
        <f t="shared" ca="1" si="33"/>
        <v>0</v>
      </c>
      <c r="J51" s="21">
        <f t="shared" ca="1" si="33"/>
        <v>0</v>
      </c>
      <c r="K51" s="21">
        <f t="shared" ca="1" si="33"/>
        <v>0</v>
      </c>
      <c r="L51" s="21">
        <f t="shared" ca="1" si="33"/>
        <v>0</v>
      </c>
      <c r="M51" s="21">
        <f t="shared" ca="1" si="33"/>
        <v>0</v>
      </c>
      <c r="N51" s="21">
        <f t="shared" ca="1" si="33"/>
        <v>0</v>
      </c>
      <c r="O51" s="21">
        <f t="shared" ca="1" si="33"/>
        <v>0</v>
      </c>
      <c r="P51" s="21">
        <f t="shared" ca="1" si="33"/>
        <v>0</v>
      </c>
      <c r="Q51" s="21">
        <f t="shared" ca="1" si="33"/>
        <v>0</v>
      </c>
      <c r="R51" s="21">
        <f t="shared" ca="1" si="33"/>
        <v>0</v>
      </c>
      <c r="S51" s="21">
        <f t="shared" ca="1" si="33"/>
        <v>0</v>
      </c>
      <c r="T51" s="21">
        <f t="shared" ca="1" si="33"/>
        <v>0</v>
      </c>
      <c r="U51" s="21">
        <f t="shared" ca="1" si="34"/>
        <v>0</v>
      </c>
      <c r="V51" s="21">
        <f t="shared" ca="1" si="34"/>
        <v>0</v>
      </c>
      <c r="W51" s="21">
        <f t="shared" ca="1" si="34"/>
        <v>0</v>
      </c>
      <c r="X51" s="21">
        <f t="shared" ca="1" si="34"/>
        <v>0</v>
      </c>
      <c r="Y51" s="21">
        <f t="shared" ca="1" si="34"/>
        <v>0</v>
      </c>
      <c r="Z51" s="21">
        <f t="shared" ca="1" si="34"/>
        <v>0</v>
      </c>
      <c r="AA51" s="21">
        <f t="shared" ca="1" si="34"/>
        <v>0</v>
      </c>
      <c r="AB51" s="21">
        <f t="shared" ca="1" si="34"/>
        <v>0</v>
      </c>
      <c r="AC51" s="21">
        <f t="shared" ca="1" si="34"/>
        <v>0</v>
      </c>
      <c r="AD51" s="21">
        <f t="shared" ca="1" si="34"/>
        <v>0</v>
      </c>
      <c r="AE51" s="21">
        <f t="shared" ca="1" si="34"/>
        <v>0</v>
      </c>
      <c r="AF51" s="21">
        <f t="shared" ca="1" si="34"/>
        <v>0</v>
      </c>
      <c r="AG51" s="21">
        <f t="shared" ca="1" si="34"/>
        <v>0</v>
      </c>
      <c r="AH51" s="21">
        <f t="shared" ca="1" si="34"/>
        <v>0</v>
      </c>
      <c r="AI51" s="21">
        <f t="shared" ca="1" si="34"/>
        <v>0</v>
      </c>
      <c r="AJ51" s="21">
        <f t="shared" ca="1" si="34"/>
        <v>0</v>
      </c>
      <c r="AK51" s="21">
        <f t="shared" ca="1" si="31"/>
        <v>0</v>
      </c>
      <c r="AL51" s="21">
        <f t="shared" ca="1" si="31"/>
        <v>0</v>
      </c>
      <c r="AM51" s="21">
        <f t="shared" ca="1" si="31"/>
        <v>0</v>
      </c>
      <c r="AN51" s="21">
        <f t="shared" ca="1" si="31"/>
        <v>0</v>
      </c>
      <c r="AO51" s="21">
        <f t="shared" ca="1" si="31"/>
        <v>0</v>
      </c>
      <c r="AP51" s="21">
        <f t="shared" ca="1" si="31"/>
        <v>0</v>
      </c>
      <c r="AQ51" s="21">
        <f t="shared" ca="1" si="31"/>
        <v>0</v>
      </c>
      <c r="AR51" s="21">
        <f t="shared" ca="1" si="31"/>
        <v>0</v>
      </c>
      <c r="AS51" s="21">
        <f t="shared" ca="1" si="31"/>
        <v>0</v>
      </c>
      <c r="AT51" s="21">
        <f t="shared" ca="1" si="31"/>
        <v>0</v>
      </c>
      <c r="AU51" s="21">
        <f t="shared" ca="1" si="31"/>
        <v>0</v>
      </c>
      <c r="AV51" s="21">
        <f t="shared" ca="1" si="31"/>
        <v>0</v>
      </c>
      <c r="AW51" s="21">
        <f t="shared" ca="1" si="31"/>
        <v>0</v>
      </c>
      <c r="AX51" s="21">
        <f t="shared" ca="1" si="31"/>
        <v>0</v>
      </c>
      <c r="AY51" s="21">
        <f t="shared" ca="1" si="31"/>
        <v>0</v>
      </c>
      <c r="AZ51" s="21">
        <f t="shared" ca="1" si="31"/>
        <v>0</v>
      </c>
      <c r="BA51" s="21">
        <f t="shared" ca="1" si="28"/>
        <v>0</v>
      </c>
      <c r="BB51" s="21">
        <f t="shared" ca="1" si="28"/>
        <v>0</v>
      </c>
      <c r="BC51" s="21">
        <f t="shared" ca="1" si="28"/>
        <v>0</v>
      </c>
      <c r="BD51" s="21">
        <f t="shared" ca="1" si="28"/>
        <v>0</v>
      </c>
      <c r="BE51" s="21">
        <f t="shared" ca="1" si="28"/>
        <v>0</v>
      </c>
      <c r="BF51" s="21">
        <f t="shared" ca="1" si="28"/>
        <v>0</v>
      </c>
      <c r="BG51" s="21">
        <f t="shared" ca="1" si="28"/>
        <v>0</v>
      </c>
      <c r="BH51" s="21">
        <f t="shared" ca="1" si="28"/>
        <v>0</v>
      </c>
      <c r="BI51" s="21">
        <f t="shared" ca="1" si="28"/>
        <v>0</v>
      </c>
      <c r="BJ51" s="21">
        <f t="shared" ca="1" si="28"/>
        <v>0</v>
      </c>
      <c r="BK51" s="21">
        <f t="shared" ca="1" si="28"/>
        <v>0</v>
      </c>
      <c r="BL51" s="21">
        <f t="shared" ca="1" si="28"/>
        <v>0</v>
      </c>
      <c r="BM51" s="21">
        <f t="shared" ca="1" si="28"/>
        <v>0</v>
      </c>
      <c r="BN51" s="21">
        <f t="shared" ca="1" si="28"/>
        <v>0</v>
      </c>
      <c r="BO51" s="21">
        <f t="shared" ca="1" si="35"/>
        <v>0</v>
      </c>
      <c r="BP51" s="21">
        <f t="shared" ca="1" si="35"/>
        <v>0</v>
      </c>
      <c r="BQ51" s="21">
        <f t="shared" ca="1" si="35"/>
        <v>0</v>
      </c>
      <c r="BR51" s="21">
        <f t="shared" ca="1" si="35"/>
        <v>0</v>
      </c>
      <c r="BS51" s="21">
        <f t="shared" ca="1" si="35"/>
        <v>0</v>
      </c>
      <c r="BT51" s="21">
        <f t="shared" ca="1" si="35"/>
        <v>0</v>
      </c>
      <c r="BU51" s="21">
        <f t="shared" ca="1" si="35"/>
        <v>0</v>
      </c>
      <c r="BV51" s="21">
        <f t="shared" ca="1" si="35"/>
        <v>0</v>
      </c>
      <c r="BW51" s="21">
        <f t="shared" ca="1" si="35"/>
        <v>0</v>
      </c>
      <c r="BX51" s="21">
        <f t="shared" ca="1" si="32"/>
        <v>0</v>
      </c>
      <c r="BY51" s="21">
        <f t="shared" ca="1" si="32"/>
        <v>0</v>
      </c>
      <c r="BZ51" s="21">
        <f t="shared" ca="1" si="32"/>
        <v>0</v>
      </c>
      <c r="CA51" s="21">
        <f t="shared" ca="1" si="32"/>
        <v>0</v>
      </c>
      <c r="CB51" s="21">
        <f t="shared" ca="1" si="32"/>
        <v>0</v>
      </c>
      <c r="CC51" s="21">
        <f t="shared" ca="1" si="32"/>
        <v>0</v>
      </c>
      <c r="CD51" s="21">
        <f t="shared" ca="1" si="32"/>
        <v>0</v>
      </c>
      <c r="CE51" s="21">
        <f t="shared" ca="1" si="32"/>
        <v>0</v>
      </c>
      <c r="CF51" s="21">
        <f t="shared" ca="1" si="32"/>
        <v>0</v>
      </c>
      <c r="CG51" s="21">
        <f t="shared" ca="1" si="32"/>
        <v>0</v>
      </c>
      <c r="CH51" s="21">
        <f t="shared" ca="1" si="32"/>
        <v>0</v>
      </c>
      <c r="CI51" s="21">
        <f t="shared" ca="1" si="32"/>
        <v>0</v>
      </c>
      <c r="CJ51" s="22">
        <f t="shared" ca="1" si="25"/>
        <v>0</v>
      </c>
      <c r="CK51" s="21">
        <f t="shared" ca="1" si="37"/>
        <v>0</v>
      </c>
      <c r="CL51" s="21">
        <f t="shared" ca="1" si="37"/>
        <v>0</v>
      </c>
      <c r="CM51" s="22">
        <f t="shared" ca="1" si="26"/>
        <v>0</v>
      </c>
      <c r="CN51" s="21">
        <f t="shared" ca="1" si="38"/>
        <v>0</v>
      </c>
      <c r="CO51" s="21">
        <f t="shared" ca="1" si="38"/>
        <v>0</v>
      </c>
      <c r="CP51" s="22">
        <f t="shared" ca="1" si="27"/>
        <v>0</v>
      </c>
      <c r="CQ51" s="21">
        <f t="shared" ca="1" si="36"/>
        <v>0</v>
      </c>
      <c r="CR51" s="21">
        <f t="shared" ca="1" si="36"/>
        <v>0</v>
      </c>
      <c r="CS51" s="21">
        <f t="shared" ca="1" si="36"/>
        <v>0</v>
      </c>
      <c r="CT51" s="21">
        <f t="shared" ca="1" si="36"/>
        <v>0</v>
      </c>
      <c r="CU51" s="21">
        <f t="shared" ca="1" si="36"/>
        <v>0</v>
      </c>
      <c r="CV51" s="22">
        <f t="shared" ca="1" si="39"/>
        <v>0</v>
      </c>
    </row>
    <row r="52" spans="1:100" ht="12.75" customHeight="1" x14ac:dyDescent="0.3">
      <c r="A52" s="64" t="s">
        <v>236</v>
      </c>
      <c r="B52" s="20">
        <v>1061</v>
      </c>
      <c r="C52" s="65" t="s">
        <v>147</v>
      </c>
      <c r="D52" s="22">
        <f t="shared" ca="1" si="24"/>
        <v>0</v>
      </c>
      <c r="E52" s="21">
        <f t="shared" ca="1" si="33"/>
        <v>0</v>
      </c>
      <c r="F52" s="21">
        <f t="shared" ca="1" si="33"/>
        <v>0</v>
      </c>
      <c r="G52" s="21">
        <f t="shared" ca="1" si="33"/>
        <v>0</v>
      </c>
      <c r="H52" s="21">
        <f t="shared" ca="1" si="33"/>
        <v>0</v>
      </c>
      <c r="I52" s="21">
        <f t="shared" ca="1" si="33"/>
        <v>0</v>
      </c>
      <c r="J52" s="21">
        <f t="shared" ca="1" si="33"/>
        <v>0</v>
      </c>
      <c r="K52" s="21">
        <f t="shared" ca="1" si="33"/>
        <v>0</v>
      </c>
      <c r="L52" s="21">
        <f t="shared" ca="1" si="33"/>
        <v>0</v>
      </c>
      <c r="M52" s="21">
        <f t="shared" ca="1" si="33"/>
        <v>0</v>
      </c>
      <c r="N52" s="21">
        <f t="shared" ca="1" si="33"/>
        <v>0</v>
      </c>
      <c r="O52" s="21">
        <f t="shared" ca="1" si="33"/>
        <v>0</v>
      </c>
      <c r="P52" s="21">
        <f t="shared" ca="1" si="33"/>
        <v>0</v>
      </c>
      <c r="Q52" s="21">
        <f t="shared" ca="1" si="33"/>
        <v>0</v>
      </c>
      <c r="R52" s="21">
        <f t="shared" ca="1" si="33"/>
        <v>0</v>
      </c>
      <c r="S52" s="21">
        <f t="shared" ca="1" si="33"/>
        <v>0</v>
      </c>
      <c r="T52" s="21">
        <f t="shared" ca="1" si="33"/>
        <v>0</v>
      </c>
      <c r="U52" s="21">
        <f t="shared" ca="1" si="34"/>
        <v>0</v>
      </c>
      <c r="V52" s="21">
        <f t="shared" ca="1" si="34"/>
        <v>0</v>
      </c>
      <c r="W52" s="21">
        <f t="shared" ca="1" si="34"/>
        <v>0</v>
      </c>
      <c r="X52" s="21">
        <f t="shared" ca="1" si="34"/>
        <v>0</v>
      </c>
      <c r="Y52" s="21">
        <f t="shared" ca="1" si="34"/>
        <v>0</v>
      </c>
      <c r="Z52" s="21">
        <f t="shared" ca="1" si="34"/>
        <v>0</v>
      </c>
      <c r="AA52" s="21">
        <f t="shared" ca="1" si="34"/>
        <v>0</v>
      </c>
      <c r="AB52" s="21">
        <f t="shared" ca="1" si="34"/>
        <v>0</v>
      </c>
      <c r="AC52" s="21">
        <f t="shared" ca="1" si="34"/>
        <v>0</v>
      </c>
      <c r="AD52" s="21">
        <f t="shared" ca="1" si="34"/>
        <v>0</v>
      </c>
      <c r="AE52" s="21">
        <f t="shared" ca="1" si="34"/>
        <v>0</v>
      </c>
      <c r="AF52" s="21">
        <f t="shared" ca="1" si="34"/>
        <v>0</v>
      </c>
      <c r="AG52" s="21">
        <f t="shared" ca="1" si="34"/>
        <v>0</v>
      </c>
      <c r="AH52" s="21">
        <f t="shared" ca="1" si="34"/>
        <v>0</v>
      </c>
      <c r="AI52" s="21">
        <f t="shared" ca="1" si="34"/>
        <v>0</v>
      </c>
      <c r="AJ52" s="21">
        <f t="shared" ca="1" si="34"/>
        <v>0</v>
      </c>
      <c r="AK52" s="21">
        <f t="shared" ca="1" si="31"/>
        <v>0</v>
      </c>
      <c r="AL52" s="21">
        <f t="shared" ca="1" si="31"/>
        <v>0</v>
      </c>
      <c r="AM52" s="21">
        <f t="shared" ca="1" si="31"/>
        <v>0</v>
      </c>
      <c r="AN52" s="21">
        <f t="shared" ca="1" si="31"/>
        <v>0</v>
      </c>
      <c r="AO52" s="21">
        <f t="shared" ca="1" si="31"/>
        <v>0</v>
      </c>
      <c r="AP52" s="21">
        <f t="shared" ca="1" si="31"/>
        <v>0</v>
      </c>
      <c r="AQ52" s="21">
        <f t="shared" ca="1" si="31"/>
        <v>0</v>
      </c>
      <c r="AR52" s="21">
        <f t="shared" ca="1" si="31"/>
        <v>0</v>
      </c>
      <c r="AS52" s="21">
        <f t="shared" ca="1" si="31"/>
        <v>0</v>
      </c>
      <c r="AT52" s="21">
        <f t="shared" ca="1" si="31"/>
        <v>0</v>
      </c>
      <c r="AU52" s="21">
        <f t="shared" ca="1" si="31"/>
        <v>0</v>
      </c>
      <c r="AV52" s="21">
        <f t="shared" ca="1" si="31"/>
        <v>0</v>
      </c>
      <c r="AW52" s="21">
        <f t="shared" ca="1" si="31"/>
        <v>0</v>
      </c>
      <c r="AX52" s="21">
        <f t="shared" ca="1" si="31"/>
        <v>0</v>
      </c>
      <c r="AY52" s="21">
        <f t="shared" ca="1" si="31"/>
        <v>0</v>
      </c>
      <c r="AZ52" s="21">
        <f t="shared" ca="1" si="31"/>
        <v>0</v>
      </c>
      <c r="BA52" s="21">
        <f t="shared" ca="1" si="28"/>
        <v>0</v>
      </c>
      <c r="BB52" s="21">
        <f t="shared" ca="1" si="28"/>
        <v>0</v>
      </c>
      <c r="BC52" s="21">
        <f t="shared" ca="1" si="28"/>
        <v>0</v>
      </c>
      <c r="BD52" s="21">
        <f t="shared" ca="1" si="28"/>
        <v>0</v>
      </c>
      <c r="BE52" s="21">
        <f t="shared" ca="1" si="28"/>
        <v>0</v>
      </c>
      <c r="BF52" s="21">
        <f t="shared" ca="1" si="28"/>
        <v>0</v>
      </c>
      <c r="BG52" s="21">
        <f t="shared" ca="1" si="28"/>
        <v>0</v>
      </c>
      <c r="BH52" s="21">
        <f t="shared" ca="1" si="28"/>
        <v>0</v>
      </c>
      <c r="BI52" s="21">
        <f t="shared" ca="1" si="28"/>
        <v>0</v>
      </c>
      <c r="BJ52" s="21">
        <f t="shared" ca="1" si="28"/>
        <v>0</v>
      </c>
      <c r="BK52" s="21">
        <f t="shared" ca="1" si="28"/>
        <v>0</v>
      </c>
      <c r="BL52" s="21">
        <f t="shared" ca="1" si="28"/>
        <v>0</v>
      </c>
      <c r="BM52" s="21">
        <f t="shared" ca="1" si="28"/>
        <v>0</v>
      </c>
      <c r="BN52" s="21">
        <f t="shared" ca="1" si="28"/>
        <v>0</v>
      </c>
      <c r="BO52" s="21">
        <f t="shared" ca="1" si="35"/>
        <v>0</v>
      </c>
      <c r="BP52" s="21">
        <f t="shared" ca="1" si="35"/>
        <v>0</v>
      </c>
      <c r="BQ52" s="21">
        <f t="shared" ca="1" si="35"/>
        <v>0</v>
      </c>
      <c r="BR52" s="21">
        <f t="shared" ca="1" si="35"/>
        <v>0</v>
      </c>
      <c r="BS52" s="21">
        <f t="shared" ca="1" si="35"/>
        <v>0</v>
      </c>
      <c r="BT52" s="21">
        <f t="shared" ca="1" si="35"/>
        <v>0</v>
      </c>
      <c r="BU52" s="21">
        <f t="shared" ca="1" si="35"/>
        <v>0</v>
      </c>
      <c r="BV52" s="21">
        <f t="shared" ca="1" si="35"/>
        <v>0</v>
      </c>
      <c r="BW52" s="21">
        <f t="shared" ca="1" si="35"/>
        <v>0</v>
      </c>
      <c r="BX52" s="21">
        <f t="shared" ca="1" si="32"/>
        <v>0</v>
      </c>
      <c r="BY52" s="21">
        <f t="shared" ca="1" si="32"/>
        <v>0</v>
      </c>
      <c r="BZ52" s="21">
        <f t="shared" ca="1" si="32"/>
        <v>0</v>
      </c>
      <c r="CA52" s="21">
        <f t="shared" ca="1" si="32"/>
        <v>0</v>
      </c>
      <c r="CB52" s="21">
        <f t="shared" ca="1" si="32"/>
        <v>0</v>
      </c>
      <c r="CC52" s="21">
        <f t="shared" ca="1" si="32"/>
        <v>0</v>
      </c>
      <c r="CD52" s="21">
        <f t="shared" ca="1" si="32"/>
        <v>0</v>
      </c>
      <c r="CE52" s="21">
        <f t="shared" ca="1" si="32"/>
        <v>0</v>
      </c>
      <c r="CF52" s="21">
        <f t="shared" ca="1" si="32"/>
        <v>0</v>
      </c>
      <c r="CG52" s="21">
        <f t="shared" ca="1" si="32"/>
        <v>0</v>
      </c>
      <c r="CH52" s="21">
        <f t="shared" ca="1" si="32"/>
        <v>0</v>
      </c>
      <c r="CI52" s="21">
        <f t="shared" ca="1" si="32"/>
        <v>0</v>
      </c>
      <c r="CJ52" s="22">
        <f t="shared" ca="1" si="25"/>
        <v>4594377888.6399994</v>
      </c>
      <c r="CK52" s="21">
        <f t="shared" ca="1" si="37"/>
        <v>0</v>
      </c>
      <c r="CL52" s="21">
        <f t="shared" ca="1" si="37"/>
        <v>0</v>
      </c>
      <c r="CM52" s="22">
        <f t="shared" ca="1" si="26"/>
        <v>1617504482.1799998</v>
      </c>
      <c r="CN52" s="21">
        <f t="shared" ca="1" si="38"/>
        <v>135833858.07999989</v>
      </c>
      <c r="CO52" s="21">
        <f t="shared" ca="1" si="38"/>
        <v>1481670624.0999999</v>
      </c>
      <c r="CP52" s="22">
        <f t="shared" ca="1" si="27"/>
        <v>2976873406.46</v>
      </c>
      <c r="CQ52" s="21">
        <f t="shared" ca="1" si="36"/>
        <v>746034947.77109468</v>
      </c>
      <c r="CR52" s="21">
        <f t="shared" ca="1" si="36"/>
        <v>2230838458.6889052</v>
      </c>
      <c r="CS52" s="21">
        <f t="shared" ca="1" si="36"/>
        <v>0</v>
      </c>
      <c r="CT52" s="21">
        <f t="shared" ca="1" si="36"/>
        <v>0</v>
      </c>
      <c r="CU52" s="21">
        <f t="shared" ca="1" si="36"/>
        <v>0</v>
      </c>
      <c r="CV52" s="22">
        <f t="shared" ca="1" si="39"/>
        <v>4594377888.6399994</v>
      </c>
    </row>
    <row r="53" spans="1:100" ht="12.75" customHeight="1" x14ac:dyDescent="0.3">
      <c r="A53" s="64" t="s">
        <v>238</v>
      </c>
      <c r="B53" s="20">
        <v>2001</v>
      </c>
      <c r="C53" s="65" t="s">
        <v>147</v>
      </c>
      <c r="D53" s="22">
        <f t="shared" ca="1" si="24"/>
        <v>0</v>
      </c>
      <c r="E53" s="21">
        <f t="shared" ca="1" si="33"/>
        <v>0</v>
      </c>
      <c r="F53" s="21">
        <f t="shared" ca="1" si="33"/>
        <v>0</v>
      </c>
      <c r="G53" s="21">
        <f t="shared" ca="1" si="33"/>
        <v>0</v>
      </c>
      <c r="H53" s="21">
        <f t="shared" ca="1" si="33"/>
        <v>0</v>
      </c>
      <c r="I53" s="21">
        <f t="shared" ca="1" si="33"/>
        <v>0</v>
      </c>
      <c r="J53" s="21">
        <f t="shared" ca="1" si="33"/>
        <v>0</v>
      </c>
      <c r="K53" s="21">
        <f t="shared" ca="1" si="33"/>
        <v>0</v>
      </c>
      <c r="L53" s="21">
        <f t="shared" ca="1" si="33"/>
        <v>0</v>
      </c>
      <c r="M53" s="21">
        <f t="shared" ca="1" si="33"/>
        <v>0</v>
      </c>
      <c r="N53" s="21">
        <f t="shared" ca="1" si="33"/>
        <v>0</v>
      </c>
      <c r="O53" s="21">
        <f t="shared" ca="1" si="33"/>
        <v>0</v>
      </c>
      <c r="P53" s="21">
        <f t="shared" ca="1" si="33"/>
        <v>0</v>
      </c>
      <c r="Q53" s="21">
        <f t="shared" ca="1" si="33"/>
        <v>0</v>
      </c>
      <c r="R53" s="21">
        <f t="shared" ca="1" si="33"/>
        <v>0</v>
      </c>
      <c r="S53" s="21">
        <f t="shared" ca="1" si="33"/>
        <v>0</v>
      </c>
      <c r="T53" s="21">
        <f t="shared" ca="1" si="33"/>
        <v>0</v>
      </c>
      <c r="U53" s="21">
        <f t="shared" ca="1" si="34"/>
        <v>0</v>
      </c>
      <c r="V53" s="21">
        <f t="shared" ca="1" si="34"/>
        <v>0</v>
      </c>
      <c r="W53" s="21">
        <f t="shared" ca="1" si="34"/>
        <v>0</v>
      </c>
      <c r="X53" s="21">
        <f t="shared" ca="1" si="34"/>
        <v>0</v>
      </c>
      <c r="Y53" s="21">
        <f t="shared" ca="1" si="34"/>
        <v>0</v>
      </c>
      <c r="Z53" s="21">
        <f t="shared" ca="1" si="34"/>
        <v>0</v>
      </c>
      <c r="AA53" s="21">
        <f t="shared" ca="1" si="34"/>
        <v>0</v>
      </c>
      <c r="AB53" s="21">
        <f t="shared" ca="1" si="34"/>
        <v>0</v>
      </c>
      <c r="AC53" s="21">
        <f t="shared" ca="1" si="34"/>
        <v>0</v>
      </c>
      <c r="AD53" s="21">
        <f t="shared" ca="1" si="34"/>
        <v>0</v>
      </c>
      <c r="AE53" s="21">
        <f t="shared" ca="1" si="34"/>
        <v>0</v>
      </c>
      <c r="AF53" s="21">
        <f t="shared" ca="1" si="34"/>
        <v>0</v>
      </c>
      <c r="AG53" s="21">
        <f t="shared" ca="1" si="34"/>
        <v>0</v>
      </c>
      <c r="AH53" s="21">
        <f t="shared" ca="1" si="34"/>
        <v>0</v>
      </c>
      <c r="AI53" s="21">
        <f t="shared" ca="1" si="34"/>
        <v>0</v>
      </c>
      <c r="AJ53" s="21">
        <f t="shared" ca="1" si="34"/>
        <v>0</v>
      </c>
      <c r="AK53" s="21">
        <f t="shared" ca="1" si="31"/>
        <v>0</v>
      </c>
      <c r="AL53" s="21">
        <f t="shared" ca="1" si="31"/>
        <v>0</v>
      </c>
      <c r="AM53" s="21">
        <f t="shared" ca="1" si="31"/>
        <v>0</v>
      </c>
      <c r="AN53" s="21">
        <f t="shared" ca="1" si="31"/>
        <v>0</v>
      </c>
      <c r="AO53" s="21">
        <f t="shared" ca="1" si="31"/>
        <v>0</v>
      </c>
      <c r="AP53" s="21">
        <f t="shared" ca="1" si="31"/>
        <v>0</v>
      </c>
      <c r="AQ53" s="21">
        <f t="shared" ca="1" si="31"/>
        <v>0</v>
      </c>
      <c r="AR53" s="21">
        <f t="shared" ca="1" si="31"/>
        <v>0</v>
      </c>
      <c r="AS53" s="21">
        <f t="shared" ca="1" si="31"/>
        <v>0</v>
      </c>
      <c r="AT53" s="21">
        <f t="shared" ca="1" si="31"/>
        <v>0</v>
      </c>
      <c r="AU53" s="21">
        <f t="shared" ca="1" si="31"/>
        <v>0</v>
      </c>
      <c r="AV53" s="21">
        <f t="shared" ca="1" si="31"/>
        <v>0</v>
      </c>
      <c r="AW53" s="21">
        <f t="shared" ca="1" si="31"/>
        <v>0</v>
      </c>
      <c r="AX53" s="21">
        <f t="shared" ca="1" si="31"/>
        <v>0</v>
      </c>
      <c r="AY53" s="21">
        <f t="shared" ca="1" si="31"/>
        <v>0</v>
      </c>
      <c r="AZ53" s="21">
        <f t="shared" ca="1" si="31"/>
        <v>0</v>
      </c>
      <c r="BA53" s="21">
        <f t="shared" ref="BA53:BP68" ca="1" si="40">IFERROR(INDIRECT("'"&amp;$B$2&amp;"'!"&amp;ADDRESS(MATCH($B53,INDIRECT("'"&amp;$B$2&amp;"'!$B$1:$B$1095"),0),MATCH(BA$5,INDIRECT("'"&amp;$B$2&amp;"'!5:5"),0))),0)</f>
        <v>0</v>
      </c>
      <c r="BB53" s="21">
        <f t="shared" ca="1" si="40"/>
        <v>0</v>
      </c>
      <c r="BC53" s="21">
        <f t="shared" ca="1" si="40"/>
        <v>0</v>
      </c>
      <c r="BD53" s="21">
        <f t="shared" ca="1" si="40"/>
        <v>0</v>
      </c>
      <c r="BE53" s="21">
        <f t="shared" ca="1" si="40"/>
        <v>0</v>
      </c>
      <c r="BF53" s="21">
        <f t="shared" ca="1" si="40"/>
        <v>0</v>
      </c>
      <c r="BG53" s="21">
        <f t="shared" ca="1" si="40"/>
        <v>0</v>
      </c>
      <c r="BH53" s="21">
        <f t="shared" ca="1" si="40"/>
        <v>0</v>
      </c>
      <c r="BI53" s="21">
        <f t="shared" ca="1" si="40"/>
        <v>0</v>
      </c>
      <c r="BJ53" s="21">
        <f t="shared" ca="1" si="40"/>
        <v>0</v>
      </c>
      <c r="BK53" s="21">
        <f t="shared" ca="1" si="40"/>
        <v>0</v>
      </c>
      <c r="BL53" s="21">
        <f t="shared" ca="1" si="40"/>
        <v>0</v>
      </c>
      <c r="BM53" s="21">
        <f t="shared" ca="1" si="40"/>
        <v>0</v>
      </c>
      <c r="BN53" s="21">
        <f t="shared" ca="1" si="40"/>
        <v>0</v>
      </c>
      <c r="BO53" s="21">
        <f t="shared" ca="1" si="40"/>
        <v>0</v>
      </c>
      <c r="BP53" s="21">
        <f t="shared" ca="1" si="40"/>
        <v>0</v>
      </c>
      <c r="BQ53" s="21">
        <f t="shared" ca="1" si="35"/>
        <v>0</v>
      </c>
      <c r="BR53" s="21">
        <f t="shared" ca="1" si="35"/>
        <v>0</v>
      </c>
      <c r="BS53" s="21">
        <f t="shared" ca="1" si="35"/>
        <v>0</v>
      </c>
      <c r="BT53" s="21">
        <f t="shared" ca="1" si="35"/>
        <v>0</v>
      </c>
      <c r="BU53" s="21">
        <f t="shared" ca="1" si="35"/>
        <v>0</v>
      </c>
      <c r="BV53" s="21">
        <f t="shared" ca="1" si="35"/>
        <v>0</v>
      </c>
      <c r="BW53" s="21">
        <f t="shared" ca="1" si="35"/>
        <v>0</v>
      </c>
      <c r="BX53" s="21">
        <f t="shared" ca="1" si="32"/>
        <v>0</v>
      </c>
      <c r="BY53" s="21">
        <f t="shared" ca="1" si="32"/>
        <v>0</v>
      </c>
      <c r="BZ53" s="21">
        <f t="shared" ca="1" si="32"/>
        <v>0</v>
      </c>
      <c r="CA53" s="21">
        <f t="shared" ca="1" si="32"/>
        <v>0</v>
      </c>
      <c r="CB53" s="21">
        <f t="shared" ca="1" si="32"/>
        <v>0</v>
      </c>
      <c r="CC53" s="21">
        <f t="shared" ca="1" si="32"/>
        <v>0</v>
      </c>
      <c r="CD53" s="21">
        <f t="shared" ca="1" si="32"/>
        <v>0</v>
      </c>
      <c r="CE53" s="21">
        <f t="shared" ca="1" si="32"/>
        <v>0</v>
      </c>
      <c r="CF53" s="21">
        <f t="shared" ca="1" si="32"/>
        <v>0</v>
      </c>
      <c r="CG53" s="21">
        <f t="shared" ca="1" si="32"/>
        <v>0</v>
      </c>
      <c r="CH53" s="21">
        <f t="shared" ca="1" si="32"/>
        <v>0</v>
      </c>
      <c r="CI53" s="21">
        <f t="shared" ca="1" si="32"/>
        <v>0</v>
      </c>
      <c r="CJ53" s="22">
        <f t="shared" ca="1" si="25"/>
        <v>7875696868.8111057</v>
      </c>
      <c r="CK53" s="21">
        <f t="shared" ca="1" si="37"/>
        <v>221183.38000000003</v>
      </c>
      <c r="CL53" s="21">
        <f t="shared" ca="1" si="37"/>
        <v>0</v>
      </c>
      <c r="CM53" s="22">
        <f t="shared" ca="1" si="26"/>
        <v>2820603583.0758872</v>
      </c>
      <c r="CN53" s="21">
        <f t="shared" ca="1" si="38"/>
        <v>5314669.8210000033</v>
      </c>
      <c r="CO53" s="21">
        <f t="shared" ca="1" si="38"/>
        <v>2815288913.2548871</v>
      </c>
      <c r="CP53" s="22">
        <f t="shared" ca="1" si="27"/>
        <v>5054872102.3552189</v>
      </c>
      <c r="CQ53" s="21">
        <f t="shared" ca="1" si="36"/>
        <v>14959977.82</v>
      </c>
      <c r="CR53" s="21">
        <f t="shared" ca="1" si="36"/>
        <v>5039912124.5352192</v>
      </c>
      <c r="CS53" s="21">
        <f t="shared" ca="1" si="36"/>
        <v>0</v>
      </c>
      <c r="CT53" s="21">
        <f t="shared" ca="1" si="36"/>
        <v>0</v>
      </c>
      <c r="CU53" s="21">
        <f t="shared" ca="1" si="36"/>
        <v>0</v>
      </c>
      <c r="CV53" s="22">
        <f t="shared" ca="1" si="9"/>
        <v>7875696868.8111057</v>
      </c>
    </row>
    <row r="54" spans="1:100" ht="12.75" customHeight="1" x14ac:dyDescent="0.3">
      <c r="A54" s="64" t="s">
        <v>240</v>
      </c>
      <c r="B54" s="20">
        <v>2002</v>
      </c>
      <c r="C54" s="65" t="s">
        <v>241</v>
      </c>
      <c r="D54" s="22">
        <f t="shared" ca="1" si="24"/>
        <v>0</v>
      </c>
      <c r="E54" s="21">
        <f t="shared" ca="1" si="33"/>
        <v>0</v>
      </c>
      <c r="F54" s="21">
        <f t="shared" ca="1" si="33"/>
        <v>0</v>
      </c>
      <c r="G54" s="21">
        <f t="shared" ca="1" si="33"/>
        <v>0</v>
      </c>
      <c r="H54" s="21">
        <f t="shared" ca="1" si="33"/>
        <v>0</v>
      </c>
      <c r="I54" s="21">
        <f t="shared" ca="1" si="33"/>
        <v>0</v>
      </c>
      <c r="J54" s="21">
        <f t="shared" ca="1" si="33"/>
        <v>0</v>
      </c>
      <c r="K54" s="21">
        <f t="shared" ca="1" si="33"/>
        <v>0</v>
      </c>
      <c r="L54" s="21">
        <f t="shared" ca="1" si="33"/>
        <v>0</v>
      </c>
      <c r="M54" s="21">
        <f t="shared" ca="1" si="33"/>
        <v>0</v>
      </c>
      <c r="N54" s="21">
        <f t="shared" ca="1" si="33"/>
        <v>0</v>
      </c>
      <c r="O54" s="21">
        <f t="shared" ca="1" si="33"/>
        <v>0</v>
      </c>
      <c r="P54" s="21">
        <f t="shared" ca="1" si="33"/>
        <v>0</v>
      </c>
      <c r="Q54" s="21">
        <f t="shared" ca="1" si="33"/>
        <v>0</v>
      </c>
      <c r="R54" s="21">
        <f t="shared" ca="1" si="33"/>
        <v>0</v>
      </c>
      <c r="S54" s="21">
        <f t="shared" ca="1" si="33"/>
        <v>0</v>
      </c>
      <c r="T54" s="21">
        <f t="shared" ref="O54:AD69" ca="1" si="41">IFERROR(INDIRECT("'"&amp;$B$2&amp;"'!"&amp;ADDRESS(MATCH($B54,INDIRECT("'"&amp;$B$2&amp;"'!$B$1:$B$1095"),0),MATCH(T$5,INDIRECT("'"&amp;$B$2&amp;"'!5:5"),0))),0)</f>
        <v>0</v>
      </c>
      <c r="U54" s="21">
        <f t="shared" ca="1" si="41"/>
        <v>0</v>
      </c>
      <c r="V54" s="21">
        <f t="shared" ca="1" si="41"/>
        <v>0</v>
      </c>
      <c r="W54" s="21">
        <f t="shared" ca="1" si="41"/>
        <v>0</v>
      </c>
      <c r="X54" s="21">
        <f t="shared" ca="1" si="41"/>
        <v>0</v>
      </c>
      <c r="Y54" s="21">
        <f t="shared" ca="1" si="34"/>
        <v>0</v>
      </c>
      <c r="Z54" s="21">
        <f t="shared" ca="1" si="34"/>
        <v>0</v>
      </c>
      <c r="AA54" s="21">
        <f t="shared" ca="1" si="34"/>
        <v>0</v>
      </c>
      <c r="AB54" s="21">
        <f t="shared" ca="1" si="34"/>
        <v>0</v>
      </c>
      <c r="AC54" s="21">
        <f t="shared" ca="1" si="34"/>
        <v>0</v>
      </c>
      <c r="AD54" s="21">
        <f t="shared" ca="1" si="34"/>
        <v>0</v>
      </c>
      <c r="AE54" s="21">
        <f t="shared" ca="1" si="34"/>
        <v>0</v>
      </c>
      <c r="AF54" s="21">
        <f t="shared" ca="1" si="34"/>
        <v>0</v>
      </c>
      <c r="AG54" s="21">
        <f t="shared" ca="1" si="34"/>
        <v>0</v>
      </c>
      <c r="AH54" s="21">
        <f t="shared" ca="1" si="34"/>
        <v>0</v>
      </c>
      <c r="AI54" s="21">
        <f t="shared" ca="1" si="34"/>
        <v>0</v>
      </c>
      <c r="AJ54" s="21">
        <f t="shared" ca="1" si="34"/>
        <v>0</v>
      </c>
      <c r="AK54" s="21">
        <f t="shared" ref="AK54:AZ69" ca="1" si="42">IFERROR(INDIRECT("'"&amp;$B$2&amp;"'!"&amp;ADDRESS(MATCH($B54,INDIRECT("'"&amp;$B$2&amp;"'!$B$1:$B$1095"),0),MATCH(AK$5,INDIRECT("'"&amp;$B$2&amp;"'!5:5"),0))),0)</f>
        <v>0</v>
      </c>
      <c r="AL54" s="21">
        <f t="shared" ca="1" si="42"/>
        <v>0</v>
      </c>
      <c r="AM54" s="21">
        <f t="shared" ca="1" si="42"/>
        <v>0</v>
      </c>
      <c r="AN54" s="21">
        <f t="shared" ca="1" si="42"/>
        <v>0</v>
      </c>
      <c r="AO54" s="21">
        <f t="shared" ca="1" si="42"/>
        <v>0</v>
      </c>
      <c r="AP54" s="21">
        <f t="shared" ca="1" si="42"/>
        <v>0</v>
      </c>
      <c r="AQ54" s="21">
        <f t="shared" ca="1" si="42"/>
        <v>0</v>
      </c>
      <c r="AR54" s="21">
        <f t="shared" ca="1" si="42"/>
        <v>0</v>
      </c>
      <c r="AS54" s="21">
        <f t="shared" ca="1" si="42"/>
        <v>0</v>
      </c>
      <c r="AT54" s="21">
        <f t="shared" ca="1" si="42"/>
        <v>0</v>
      </c>
      <c r="AU54" s="21">
        <f t="shared" ca="1" si="42"/>
        <v>0</v>
      </c>
      <c r="AV54" s="21">
        <f t="shared" ca="1" si="42"/>
        <v>0</v>
      </c>
      <c r="AW54" s="21">
        <f t="shared" ca="1" si="42"/>
        <v>0</v>
      </c>
      <c r="AX54" s="21">
        <f t="shared" ca="1" si="42"/>
        <v>0</v>
      </c>
      <c r="AY54" s="21">
        <f t="shared" ca="1" si="42"/>
        <v>0</v>
      </c>
      <c r="AZ54" s="21">
        <f t="shared" ca="1" si="42"/>
        <v>0</v>
      </c>
      <c r="BA54" s="21">
        <f t="shared" ca="1" si="40"/>
        <v>0</v>
      </c>
      <c r="BB54" s="21">
        <f t="shared" ca="1" si="40"/>
        <v>0</v>
      </c>
      <c r="BC54" s="21">
        <f t="shared" ca="1" si="40"/>
        <v>0</v>
      </c>
      <c r="BD54" s="21">
        <f t="shared" ca="1" si="40"/>
        <v>2885078.0499999719</v>
      </c>
      <c r="BE54" s="21">
        <f t="shared" ca="1" si="40"/>
        <v>0</v>
      </c>
      <c r="BF54" s="21">
        <f t="shared" ca="1" si="40"/>
        <v>0</v>
      </c>
      <c r="BG54" s="21">
        <f t="shared" ca="1" si="40"/>
        <v>0</v>
      </c>
      <c r="BH54" s="21">
        <f t="shared" ca="1" si="40"/>
        <v>0</v>
      </c>
      <c r="BI54" s="21">
        <f t="shared" ca="1" si="40"/>
        <v>0</v>
      </c>
      <c r="BJ54" s="21">
        <f t="shared" ca="1" si="40"/>
        <v>0</v>
      </c>
      <c r="BK54" s="21">
        <f t="shared" ca="1" si="40"/>
        <v>0</v>
      </c>
      <c r="BL54" s="21">
        <f t="shared" ca="1" si="40"/>
        <v>0</v>
      </c>
      <c r="BM54" s="21">
        <f t="shared" ca="1" si="40"/>
        <v>0</v>
      </c>
      <c r="BN54" s="21">
        <f t="shared" ca="1" si="40"/>
        <v>0</v>
      </c>
      <c r="BO54" s="21">
        <f t="shared" ca="1" si="40"/>
        <v>0</v>
      </c>
      <c r="BP54" s="21">
        <f t="shared" ca="1" si="40"/>
        <v>0</v>
      </c>
      <c r="BQ54" s="21">
        <f t="shared" ca="1" si="35"/>
        <v>0</v>
      </c>
      <c r="BR54" s="21">
        <f t="shared" ca="1" si="35"/>
        <v>0</v>
      </c>
      <c r="BS54" s="21">
        <f t="shared" ca="1" si="35"/>
        <v>0</v>
      </c>
      <c r="BT54" s="21">
        <f t="shared" ca="1" si="35"/>
        <v>0</v>
      </c>
      <c r="BU54" s="21">
        <f t="shared" ca="1" si="35"/>
        <v>0</v>
      </c>
      <c r="BV54" s="21">
        <f t="shared" ca="1" si="35"/>
        <v>0</v>
      </c>
      <c r="BW54" s="21">
        <f t="shared" ca="1" si="35"/>
        <v>0</v>
      </c>
      <c r="BX54" s="21">
        <f t="shared" ca="1" si="35"/>
        <v>0</v>
      </c>
      <c r="BY54" s="21">
        <f t="shared" ca="1" si="35"/>
        <v>0</v>
      </c>
      <c r="BZ54" s="21">
        <f t="shared" ca="1" si="35"/>
        <v>0</v>
      </c>
      <c r="CA54" s="21">
        <f t="shared" ca="1" si="35"/>
        <v>0</v>
      </c>
      <c r="CB54" s="21">
        <f t="shared" ca="1" si="35"/>
        <v>0</v>
      </c>
      <c r="CC54" s="21">
        <f t="shared" ca="1" si="35"/>
        <v>0</v>
      </c>
      <c r="CD54" s="21">
        <f t="shared" ca="1" si="35"/>
        <v>0</v>
      </c>
      <c r="CE54" s="21">
        <f t="shared" ca="1" si="35"/>
        <v>0</v>
      </c>
      <c r="CF54" s="21">
        <f t="shared" ref="CF54:CI69" ca="1" si="43">IFERROR(INDIRECT("'"&amp;$B$2&amp;"'!"&amp;ADDRESS(MATCH($B54,INDIRECT("'"&amp;$B$2&amp;"'!$B$1:$B$1095"),0),MATCH(CF$5,INDIRECT("'"&amp;$B$2&amp;"'!5:5"),0))),0)</f>
        <v>0</v>
      </c>
      <c r="CG54" s="21">
        <f t="shared" ca="1" si="43"/>
        <v>0</v>
      </c>
      <c r="CH54" s="21">
        <f t="shared" ca="1" si="43"/>
        <v>0</v>
      </c>
      <c r="CI54" s="21">
        <f t="shared" ca="1" si="43"/>
        <v>363.48571428571427</v>
      </c>
      <c r="CJ54" s="22">
        <f t="shared" ca="1" si="25"/>
        <v>0</v>
      </c>
      <c r="CK54" s="21">
        <f t="shared" ca="1" si="37"/>
        <v>0</v>
      </c>
      <c r="CL54" s="21">
        <f t="shared" ca="1" si="37"/>
        <v>0</v>
      </c>
      <c r="CM54" s="22">
        <f t="shared" ca="1" si="26"/>
        <v>0</v>
      </c>
      <c r="CN54" s="21">
        <f t="shared" ca="1" si="38"/>
        <v>0</v>
      </c>
      <c r="CO54" s="21">
        <f t="shared" ca="1" si="38"/>
        <v>0</v>
      </c>
      <c r="CP54" s="22">
        <f t="shared" ca="1" si="27"/>
        <v>0</v>
      </c>
      <c r="CQ54" s="21">
        <f t="shared" ca="1" si="36"/>
        <v>0</v>
      </c>
      <c r="CR54" s="21">
        <f t="shared" ca="1" si="36"/>
        <v>0</v>
      </c>
      <c r="CS54" s="21">
        <f t="shared" ca="1" si="36"/>
        <v>0</v>
      </c>
      <c r="CT54" s="21">
        <f t="shared" ca="1" si="36"/>
        <v>0</v>
      </c>
      <c r="CU54" s="21">
        <f t="shared" ca="1" si="36"/>
        <v>0</v>
      </c>
      <c r="CV54" s="22">
        <f t="shared" ca="1" si="9"/>
        <v>2885441.5357142575</v>
      </c>
    </row>
    <row r="55" spans="1:100" ht="12.75" customHeight="1" x14ac:dyDescent="0.3">
      <c r="A55" s="64" t="s">
        <v>243</v>
      </c>
      <c r="B55" s="20">
        <v>2005</v>
      </c>
      <c r="C55" s="65" t="s">
        <v>241</v>
      </c>
      <c r="D55" s="22">
        <f t="shared" ca="1" si="24"/>
        <v>0</v>
      </c>
      <c r="E55" s="21">
        <f t="shared" ref="E55:T70" ca="1" si="44">IFERROR(INDIRECT("'"&amp;$B$2&amp;"'!"&amp;ADDRESS(MATCH($B55,INDIRECT("'"&amp;$B$2&amp;"'!$B$1:$B$1095"),0),MATCH(E$5,INDIRECT("'"&amp;$B$2&amp;"'!5:5"),0))),0)</f>
        <v>0</v>
      </c>
      <c r="F55" s="21">
        <f t="shared" ca="1" si="44"/>
        <v>0</v>
      </c>
      <c r="G55" s="21">
        <f t="shared" ca="1" si="44"/>
        <v>0</v>
      </c>
      <c r="H55" s="21">
        <f t="shared" ca="1" si="44"/>
        <v>0</v>
      </c>
      <c r="I55" s="21">
        <f t="shared" ca="1" si="44"/>
        <v>0</v>
      </c>
      <c r="J55" s="21">
        <f t="shared" ca="1" si="44"/>
        <v>0</v>
      </c>
      <c r="K55" s="21">
        <f t="shared" ca="1" si="44"/>
        <v>0</v>
      </c>
      <c r="L55" s="21">
        <f t="shared" ca="1" si="44"/>
        <v>0</v>
      </c>
      <c r="M55" s="21">
        <f t="shared" ca="1" si="44"/>
        <v>0</v>
      </c>
      <c r="N55" s="21">
        <f t="shared" ca="1" si="44"/>
        <v>0</v>
      </c>
      <c r="O55" s="21">
        <f t="shared" ca="1" si="41"/>
        <v>0</v>
      </c>
      <c r="P55" s="21">
        <f t="shared" ca="1" si="41"/>
        <v>0</v>
      </c>
      <c r="Q55" s="21">
        <f t="shared" ca="1" si="41"/>
        <v>0</v>
      </c>
      <c r="R55" s="21">
        <f t="shared" ca="1" si="41"/>
        <v>0</v>
      </c>
      <c r="S55" s="21">
        <f t="shared" ca="1" si="41"/>
        <v>0</v>
      </c>
      <c r="T55" s="21">
        <f t="shared" ca="1" si="41"/>
        <v>0</v>
      </c>
      <c r="U55" s="21">
        <f t="shared" ca="1" si="41"/>
        <v>0</v>
      </c>
      <c r="V55" s="21">
        <f t="shared" ca="1" si="41"/>
        <v>0</v>
      </c>
      <c r="W55" s="21">
        <f t="shared" ca="1" si="41"/>
        <v>0</v>
      </c>
      <c r="X55" s="21">
        <f t="shared" ca="1" si="41"/>
        <v>0</v>
      </c>
      <c r="Y55" s="21">
        <f t="shared" ca="1" si="41"/>
        <v>0</v>
      </c>
      <c r="Z55" s="21">
        <f t="shared" ca="1" si="41"/>
        <v>0</v>
      </c>
      <c r="AA55" s="21">
        <f t="shared" ca="1" si="41"/>
        <v>0</v>
      </c>
      <c r="AB55" s="21">
        <f t="shared" ca="1" si="41"/>
        <v>0</v>
      </c>
      <c r="AC55" s="21">
        <f t="shared" ca="1" si="41"/>
        <v>0</v>
      </c>
      <c r="AD55" s="21">
        <f t="shared" ca="1" si="41"/>
        <v>0</v>
      </c>
      <c r="AE55" s="21">
        <f t="shared" ref="AE55:AT70" ca="1" si="45">IFERROR(INDIRECT("'"&amp;$B$2&amp;"'!"&amp;ADDRESS(MATCH($B55,INDIRECT("'"&amp;$B$2&amp;"'!$B$1:$B$1095"),0),MATCH(AE$5,INDIRECT("'"&amp;$B$2&amp;"'!5:5"),0))),0)</f>
        <v>0</v>
      </c>
      <c r="AF55" s="21">
        <f t="shared" ca="1" si="45"/>
        <v>0</v>
      </c>
      <c r="AG55" s="21">
        <f t="shared" ca="1" si="45"/>
        <v>0</v>
      </c>
      <c r="AH55" s="21">
        <f t="shared" ca="1" si="45"/>
        <v>0</v>
      </c>
      <c r="AI55" s="21">
        <f t="shared" ca="1" si="45"/>
        <v>0</v>
      </c>
      <c r="AJ55" s="21">
        <f t="shared" ca="1" si="45"/>
        <v>0</v>
      </c>
      <c r="AK55" s="21">
        <f t="shared" ca="1" si="45"/>
        <v>0</v>
      </c>
      <c r="AL55" s="21">
        <f t="shared" ca="1" si="45"/>
        <v>0</v>
      </c>
      <c r="AM55" s="21">
        <f t="shared" ca="1" si="45"/>
        <v>0</v>
      </c>
      <c r="AN55" s="21">
        <f t="shared" ca="1" si="45"/>
        <v>0</v>
      </c>
      <c r="AO55" s="21">
        <f t="shared" ca="1" si="45"/>
        <v>0</v>
      </c>
      <c r="AP55" s="21">
        <f t="shared" ca="1" si="45"/>
        <v>0</v>
      </c>
      <c r="AQ55" s="21">
        <f t="shared" ca="1" si="45"/>
        <v>0</v>
      </c>
      <c r="AR55" s="21">
        <f t="shared" ca="1" si="45"/>
        <v>0</v>
      </c>
      <c r="AS55" s="21">
        <f t="shared" ca="1" si="42"/>
        <v>0</v>
      </c>
      <c r="AT55" s="21">
        <f t="shared" ca="1" si="42"/>
        <v>0</v>
      </c>
      <c r="AU55" s="21">
        <f t="shared" ca="1" si="42"/>
        <v>0</v>
      </c>
      <c r="AV55" s="21">
        <f t="shared" ca="1" si="42"/>
        <v>0</v>
      </c>
      <c r="AW55" s="21">
        <f t="shared" ca="1" si="42"/>
        <v>0</v>
      </c>
      <c r="AX55" s="21">
        <f t="shared" ca="1" si="42"/>
        <v>0</v>
      </c>
      <c r="AY55" s="21">
        <f t="shared" ca="1" si="42"/>
        <v>0</v>
      </c>
      <c r="AZ55" s="21">
        <f t="shared" ca="1" si="42"/>
        <v>0</v>
      </c>
      <c r="BA55" s="21">
        <f t="shared" ca="1" si="40"/>
        <v>0</v>
      </c>
      <c r="BB55" s="21">
        <f t="shared" ca="1" si="40"/>
        <v>0</v>
      </c>
      <c r="BC55" s="21">
        <f t="shared" ca="1" si="40"/>
        <v>0</v>
      </c>
      <c r="BD55" s="21">
        <f t="shared" ca="1" si="40"/>
        <v>4732118.2999999886</v>
      </c>
      <c r="BE55" s="21">
        <f t="shared" ca="1" si="40"/>
        <v>0</v>
      </c>
      <c r="BF55" s="21">
        <f t="shared" ca="1" si="40"/>
        <v>0</v>
      </c>
      <c r="BG55" s="21">
        <f t="shared" ca="1" si="40"/>
        <v>0</v>
      </c>
      <c r="BH55" s="21">
        <f t="shared" ca="1" si="40"/>
        <v>0</v>
      </c>
      <c r="BI55" s="21">
        <f t="shared" ca="1" si="40"/>
        <v>0</v>
      </c>
      <c r="BJ55" s="21">
        <f t="shared" ca="1" si="40"/>
        <v>0</v>
      </c>
      <c r="BK55" s="21">
        <f t="shared" ca="1" si="40"/>
        <v>0</v>
      </c>
      <c r="BL55" s="21">
        <f t="shared" ca="1" si="40"/>
        <v>0</v>
      </c>
      <c r="BM55" s="21">
        <f t="shared" ca="1" si="40"/>
        <v>0</v>
      </c>
      <c r="BN55" s="21">
        <f t="shared" ca="1" si="40"/>
        <v>0</v>
      </c>
      <c r="BO55" s="21">
        <f t="shared" ca="1" si="40"/>
        <v>0</v>
      </c>
      <c r="BP55" s="21">
        <f t="shared" ca="1" si="40"/>
        <v>0</v>
      </c>
      <c r="BQ55" s="21">
        <f t="shared" ref="BQ55:CF70" ca="1" si="46">IFERROR(INDIRECT("'"&amp;$B$2&amp;"'!"&amp;ADDRESS(MATCH($B55,INDIRECT("'"&amp;$B$2&amp;"'!$B$1:$B$1095"),0),MATCH(BQ$5,INDIRECT("'"&amp;$B$2&amp;"'!5:5"),0))),0)</f>
        <v>0</v>
      </c>
      <c r="BR55" s="21">
        <f t="shared" ca="1" si="46"/>
        <v>0</v>
      </c>
      <c r="BS55" s="21">
        <f t="shared" ca="1" si="46"/>
        <v>0</v>
      </c>
      <c r="BT55" s="21">
        <f t="shared" ca="1" si="46"/>
        <v>0</v>
      </c>
      <c r="BU55" s="21">
        <f t="shared" ca="1" si="46"/>
        <v>0</v>
      </c>
      <c r="BV55" s="21">
        <f t="shared" ca="1" si="46"/>
        <v>0</v>
      </c>
      <c r="BW55" s="21">
        <f t="shared" ca="1" si="46"/>
        <v>0</v>
      </c>
      <c r="BX55" s="21">
        <f t="shared" ca="1" si="46"/>
        <v>0</v>
      </c>
      <c r="BY55" s="21">
        <f t="shared" ca="1" si="46"/>
        <v>0</v>
      </c>
      <c r="BZ55" s="21">
        <f t="shared" ca="1" si="46"/>
        <v>0</v>
      </c>
      <c r="CA55" s="21">
        <f t="shared" ca="1" si="46"/>
        <v>0</v>
      </c>
      <c r="CB55" s="21">
        <f t="shared" ca="1" si="46"/>
        <v>0</v>
      </c>
      <c r="CC55" s="21">
        <f t="shared" ca="1" si="46"/>
        <v>0</v>
      </c>
      <c r="CD55" s="21">
        <f t="shared" ca="1" si="46"/>
        <v>0</v>
      </c>
      <c r="CE55" s="21">
        <f t="shared" ca="1" si="46"/>
        <v>0</v>
      </c>
      <c r="CF55" s="21">
        <f t="shared" ca="1" si="46"/>
        <v>0</v>
      </c>
      <c r="CG55" s="21">
        <f t="shared" ca="1" si="43"/>
        <v>0</v>
      </c>
      <c r="CH55" s="21">
        <f t="shared" ca="1" si="43"/>
        <v>0</v>
      </c>
      <c r="CI55" s="21">
        <f t="shared" ca="1" si="43"/>
        <v>0</v>
      </c>
      <c r="CJ55" s="22">
        <f t="shared" ca="1" si="25"/>
        <v>428482949.40999997</v>
      </c>
      <c r="CK55" s="21">
        <f t="shared" ca="1" si="37"/>
        <v>0</v>
      </c>
      <c r="CL55" s="21">
        <f t="shared" ca="1" si="37"/>
        <v>1350</v>
      </c>
      <c r="CM55" s="22">
        <f t="shared" ca="1" si="26"/>
        <v>381530560.07999998</v>
      </c>
      <c r="CN55" s="21">
        <f t="shared" ca="1" si="38"/>
        <v>1068037.74</v>
      </c>
      <c r="CO55" s="21">
        <f t="shared" ca="1" si="38"/>
        <v>380462522.33999997</v>
      </c>
      <c r="CP55" s="22">
        <f t="shared" ca="1" si="27"/>
        <v>46951039.329999998</v>
      </c>
      <c r="CQ55" s="21">
        <f t="shared" ref="CQ55:CU70" ca="1" si="47">IFERROR(INDIRECT("'"&amp;$B$2&amp;"'!"&amp;ADDRESS(MATCH($B55,INDIRECT("'"&amp;$B$2&amp;"'!$B$1:$B$1095"),0),MATCH(CQ$5,INDIRECT("'"&amp;$B$2&amp;"'!5:5"),0))),0)</f>
        <v>12930502.76</v>
      </c>
      <c r="CR55" s="21">
        <f t="shared" ca="1" si="47"/>
        <v>34020536.57</v>
      </c>
      <c r="CS55" s="21">
        <f t="shared" ca="1" si="47"/>
        <v>14813500.290000001</v>
      </c>
      <c r="CT55" s="21">
        <f t="shared" ca="1" si="47"/>
        <v>0</v>
      </c>
      <c r="CU55" s="21">
        <f t="shared" ca="1" si="47"/>
        <v>0</v>
      </c>
      <c r="CV55" s="22">
        <f t="shared" ca="1" si="9"/>
        <v>448028568</v>
      </c>
    </row>
    <row r="56" spans="1:100" ht="12.75" customHeight="1" x14ac:dyDescent="0.3">
      <c r="A56" s="64" t="s">
        <v>245</v>
      </c>
      <c r="B56" s="20">
        <v>2006</v>
      </c>
      <c r="C56" s="65" t="s">
        <v>246</v>
      </c>
      <c r="D56" s="22">
        <f t="shared" ca="1" si="24"/>
        <v>0</v>
      </c>
      <c r="E56" s="21">
        <f t="shared" ca="1" si="44"/>
        <v>0</v>
      </c>
      <c r="F56" s="21">
        <f t="shared" ca="1" si="44"/>
        <v>0</v>
      </c>
      <c r="G56" s="21">
        <f t="shared" ca="1" si="44"/>
        <v>0</v>
      </c>
      <c r="H56" s="21">
        <f t="shared" ca="1" si="44"/>
        <v>0</v>
      </c>
      <c r="I56" s="21">
        <f t="shared" ca="1" si="44"/>
        <v>0</v>
      </c>
      <c r="J56" s="21">
        <f t="shared" ca="1" si="44"/>
        <v>0</v>
      </c>
      <c r="K56" s="21">
        <f t="shared" ca="1" si="44"/>
        <v>0</v>
      </c>
      <c r="L56" s="21">
        <f t="shared" ca="1" si="44"/>
        <v>0</v>
      </c>
      <c r="M56" s="21">
        <f t="shared" ca="1" si="44"/>
        <v>0</v>
      </c>
      <c r="N56" s="21">
        <f t="shared" ca="1" si="44"/>
        <v>0</v>
      </c>
      <c r="O56" s="21">
        <f t="shared" ca="1" si="41"/>
        <v>0</v>
      </c>
      <c r="P56" s="21">
        <f t="shared" ca="1" si="41"/>
        <v>0</v>
      </c>
      <c r="Q56" s="21">
        <f t="shared" ca="1" si="41"/>
        <v>0</v>
      </c>
      <c r="R56" s="21">
        <f t="shared" ca="1" si="41"/>
        <v>0</v>
      </c>
      <c r="S56" s="21">
        <f t="shared" ca="1" si="41"/>
        <v>0</v>
      </c>
      <c r="T56" s="21">
        <f t="shared" ca="1" si="41"/>
        <v>0</v>
      </c>
      <c r="U56" s="21">
        <f t="shared" ca="1" si="41"/>
        <v>0</v>
      </c>
      <c r="V56" s="21">
        <f t="shared" ca="1" si="41"/>
        <v>0</v>
      </c>
      <c r="W56" s="21">
        <f t="shared" ca="1" si="41"/>
        <v>0</v>
      </c>
      <c r="X56" s="21">
        <f t="shared" ca="1" si="41"/>
        <v>0</v>
      </c>
      <c r="Y56" s="21">
        <f t="shared" ca="1" si="41"/>
        <v>0</v>
      </c>
      <c r="Z56" s="21">
        <f t="shared" ca="1" si="41"/>
        <v>0</v>
      </c>
      <c r="AA56" s="21">
        <f t="shared" ca="1" si="41"/>
        <v>0</v>
      </c>
      <c r="AB56" s="21">
        <f t="shared" ca="1" si="41"/>
        <v>0</v>
      </c>
      <c r="AC56" s="21">
        <f t="shared" ca="1" si="41"/>
        <v>0</v>
      </c>
      <c r="AD56" s="21">
        <f t="shared" ca="1" si="41"/>
        <v>0</v>
      </c>
      <c r="AE56" s="21">
        <f t="shared" ca="1" si="45"/>
        <v>0</v>
      </c>
      <c r="AF56" s="21">
        <f t="shared" ca="1" si="45"/>
        <v>0</v>
      </c>
      <c r="AG56" s="21">
        <f t="shared" ca="1" si="45"/>
        <v>0</v>
      </c>
      <c r="AH56" s="21">
        <f t="shared" ca="1" si="45"/>
        <v>0</v>
      </c>
      <c r="AI56" s="21">
        <f t="shared" ca="1" si="45"/>
        <v>0</v>
      </c>
      <c r="AJ56" s="21">
        <f t="shared" ca="1" si="45"/>
        <v>0</v>
      </c>
      <c r="AK56" s="21">
        <f t="shared" ca="1" si="45"/>
        <v>0</v>
      </c>
      <c r="AL56" s="21">
        <f t="shared" ca="1" si="45"/>
        <v>0</v>
      </c>
      <c r="AM56" s="21">
        <f t="shared" ca="1" si="45"/>
        <v>0</v>
      </c>
      <c r="AN56" s="21">
        <f t="shared" ca="1" si="45"/>
        <v>0</v>
      </c>
      <c r="AO56" s="21">
        <f t="shared" ca="1" si="45"/>
        <v>0</v>
      </c>
      <c r="AP56" s="21">
        <f t="shared" ca="1" si="45"/>
        <v>0</v>
      </c>
      <c r="AQ56" s="21">
        <f t="shared" ca="1" si="45"/>
        <v>0</v>
      </c>
      <c r="AR56" s="21">
        <f t="shared" ca="1" si="45"/>
        <v>0</v>
      </c>
      <c r="AS56" s="21">
        <f t="shared" ca="1" si="42"/>
        <v>0</v>
      </c>
      <c r="AT56" s="21">
        <f t="shared" ca="1" si="42"/>
        <v>0</v>
      </c>
      <c r="AU56" s="21">
        <f t="shared" ca="1" si="42"/>
        <v>0</v>
      </c>
      <c r="AV56" s="21">
        <f t="shared" ca="1" si="42"/>
        <v>0</v>
      </c>
      <c r="AW56" s="21">
        <f t="shared" ca="1" si="42"/>
        <v>0</v>
      </c>
      <c r="AX56" s="21">
        <f t="shared" ca="1" si="42"/>
        <v>0</v>
      </c>
      <c r="AY56" s="21">
        <f t="shared" ca="1" si="42"/>
        <v>0</v>
      </c>
      <c r="AZ56" s="21">
        <f t="shared" ca="1" si="42"/>
        <v>0</v>
      </c>
      <c r="BA56" s="21">
        <f t="shared" ca="1" si="40"/>
        <v>0</v>
      </c>
      <c r="BB56" s="21">
        <f t="shared" ca="1" si="40"/>
        <v>0</v>
      </c>
      <c r="BC56" s="21">
        <f t="shared" ca="1" si="40"/>
        <v>0</v>
      </c>
      <c r="BD56" s="21">
        <f t="shared" ca="1" si="40"/>
        <v>76.19</v>
      </c>
      <c r="BE56" s="21">
        <f t="shared" ca="1" si="40"/>
        <v>0</v>
      </c>
      <c r="BF56" s="21">
        <f t="shared" ca="1" si="40"/>
        <v>0</v>
      </c>
      <c r="BG56" s="21">
        <f t="shared" ca="1" si="40"/>
        <v>0</v>
      </c>
      <c r="BH56" s="21">
        <f t="shared" ca="1" si="40"/>
        <v>0</v>
      </c>
      <c r="BI56" s="21">
        <f t="shared" ca="1" si="40"/>
        <v>0</v>
      </c>
      <c r="BJ56" s="21">
        <f t="shared" ca="1" si="40"/>
        <v>0</v>
      </c>
      <c r="BK56" s="21">
        <f t="shared" ca="1" si="40"/>
        <v>0</v>
      </c>
      <c r="BL56" s="21">
        <f t="shared" ca="1" si="40"/>
        <v>0</v>
      </c>
      <c r="BM56" s="21">
        <f t="shared" ca="1" si="40"/>
        <v>0</v>
      </c>
      <c r="BN56" s="21">
        <f t="shared" ca="1" si="40"/>
        <v>0</v>
      </c>
      <c r="BO56" s="21">
        <f t="shared" ca="1" si="40"/>
        <v>0</v>
      </c>
      <c r="BP56" s="21">
        <f t="shared" ca="1" si="40"/>
        <v>0</v>
      </c>
      <c r="BQ56" s="21">
        <f t="shared" ca="1" si="46"/>
        <v>0</v>
      </c>
      <c r="BR56" s="21">
        <f t="shared" ca="1" si="46"/>
        <v>0</v>
      </c>
      <c r="BS56" s="21">
        <f t="shared" ca="1" si="46"/>
        <v>0</v>
      </c>
      <c r="BT56" s="21">
        <f t="shared" ca="1" si="46"/>
        <v>0</v>
      </c>
      <c r="BU56" s="21">
        <f t="shared" ca="1" si="46"/>
        <v>0</v>
      </c>
      <c r="BV56" s="21">
        <f t="shared" ca="1" si="46"/>
        <v>0</v>
      </c>
      <c r="BW56" s="21">
        <f t="shared" ca="1" si="46"/>
        <v>0</v>
      </c>
      <c r="BX56" s="21">
        <f t="shared" ca="1" si="46"/>
        <v>0</v>
      </c>
      <c r="BY56" s="21">
        <f t="shared" ca="1" si="46"/>
        <v>0</v>
      </c>
      <c r="BZ56" s="21">
        <f t="shared" ca="1" si="46"/>
        <v>0</v>
      </c>
      <c r="CA56" s="21">
        <f t="shared" ca="1" si="46"/>
        <v>0</v>
      </c>
      <c r="CB56" s="21">
        <f t="shared" ca="1" si="46"/>
        <v>0</v>
      </c>
      <c r="CC56" s="21">
        <f t="shared" ca="1" si="46"/>
        <v>0</v>
      </c>
      <c r="CD56" s="21">
        <f t="shared" ca="1" si="46"/>
        <v>0</v>
      </c>
      <c r="CE56" s="21">
        <f t="shared" ca="1" si="46"/>
        <v>0</v>
      </c>
      <c r="CF56" s="21">
        <f t="shared" ca="1" si="46"/>
        <v>0</v>
      </c>
      <c r="CG56" s="21">
        <f t="shared" ca="1" si="43"/>
        <v>0</v>
      </c>
      <c r="CH56" s="21">
        <f t="shared" ca="1" si="43"/>
        <v>0</v>
      </c>
      <c r="CI56" s="21">
        <f t="shared" ca="1" si="43"/>
        <v>0</v>
      </c>
      <c r="CJ56" s="22">
        <f t="shared" ca="1" si="25"/>
        <v>-11106.76</v>
      </c>
      <c r="CK56" s="21">
        <f t="shared" ca="1" si="37"/>
        <v>0</v>
      </c>
      <c r="CL56" s="21">
        <f t="shared" ca="1" si="37"/>
        <v>0</v>
      </c>
      <c r="CM56" s="22">
        <f t="shared" ca="1" si="26"/>
        <v>-11106.76</v>
      </c>
      <c r="CN56" s="21">
        <f t="shared" ca="1" si="38"/>
        <v>0</v>
      </c>
      <c r="CO56" s="21">
        <f t="shared" ca="1" si="38"/>
        <v>-11106.76</v>
      </c>
      <c r="CP56" s="22">
        <f t="shared" ca="1" si="27"/>
        <v>0</v>
      </c>
      <c r="CQ56" s="21">
        <f t="shared" ca="1" si="47"/>
        <v>0</v>
      </c>
      <c r="CR56" s="21">
        <f t="shared" ca="1" si="47"/>
        <v>0</v>
      </c>
      <c r="CS56" s="21">
        <f t="shared" ca="1" si="47"/>
        <v>0</v>
      </c>
      <c r="CT56" s="21">
        <f t="shared" ca="1" si="47"/>
        <v>0</v>
      </c>
      <c r="CU56" s="21">
        <f t="shared" ca="1" si="47"/>
        <v>0</v>
      </c>
      <c r="CV56" s="22">
        <f t="shared" ca="1" si="9"/>
        <v>-11030.57</v>
      </c>
    </row>
    <row r="57" spans="1:100" ht="12.75" customHeight="1" x14ac:dyDescent="0.3">
      <c r="A57" s="64" t="s">
        <v>248</v>
      </c>
      <c r="B57" s="20">
        <v>2007</v>
      </c>
      <c r="C57" s="65" t="s">
        <v>241</v>
      </c>
      <c r="D57" s="22">
        <f t="shared" ca="1" si="24"/>
        <v>0</v>
      </c>
      <c r="E57" s="21">
        <f t="shared" ca="1" si="44"/>
        <v>0</v>
      </c>
      <c r="F57" s="21">
        <f t="shared" ca="1" si="44"/>
        <v>0</v>
      </c>
      <c r="G57" s="21">
        <f t="shared" ca="1" si="44"/>
        <v>0</v>
      </c>
      <c r="H57" s="21">
        <f t="shared" ca="1" si="44"/>
        <v>0</v>
      </c>
      <c r="I57" s="21">
        <f t="shared" ca="1" si="44"/>
        <v>0</v>
      </c>
      <c r="J57" s="21">
        <f t="shared" ca="1" si="44"/>
        <v>0</v>
      </c>
      <c r="K57" s="21">
        <f t="shared" ca="1" si="44"/>
        <v>0</v>
      </c>
      <c r="L57" s="21">
        <f t="shared" ca="1" si="44"/>
        <v>0</v>
      </c>
      <c r="M57" s="21">
        <f t="shared" ca="1" si="44"/>
        <v>0</v>
      </c>
      <c r="N57" s="21">
        <f t="shared" ca="1" si="44"/>
        <v>0</v>
      </c>
      <c r="O57" s="21">
        <f t="shared" ca="1" si="41"/>
        <v>0</v>
      </c>
      <c r="P57" s="21">
        <f t="shared" ca="1" si="41"/>
        <v>0</v>
      </c>
      <c r="Q57" s="21">
        <f t="shared" ca="1" si="41"/>
        <v>0</v>
      </c>
      <c r="R57" s="21">
        <f t="shared" ca="1" si="41"/>
        <v>0</v>
      </c>
      <c r="S57" s="21">
        <f t="shared" ca="1" si="41"/>
        <v>0</v>
      </c>
      <c r="T57" s="21">
        <f t="shared" ca="1" si="41"/>
        <v>0</v>
      </c>
      <c r="U57" s="21">
        <f t="shared" ca="1" si="41"/>
        <v>0</v>
      </c>
      <c r="V57" s="21">
        <f t="shared" ca="1" si="41"/>
        <v>0</v>
      </c>
      <c r="W57" s="21">
        <f t="shared" ca="1" si="41"/>
        <v>0</v>
      </c>
      <c r="X57" s="21">
        <f t="shared" ca="1" si="41"/>
        <v>0</v>
      </c>
      <c r="Y57" s="21">
        <f t="shared" ca="1" si="41"/>
        <v>0</v>
      </c>
      <c r="Z57" s="21">
        <f t="shared" ca="1" si="41"/>
        <v>0</v>
      </c>
      <c r="AA57" s="21">
        <f t="shared" ca="1" si="41"/>
        <v>0</v>
      </c>
      <c r="AB57" s="21">
        <f t="shared" ca="1" si="41"/>
        <v>0</v>
      </c>
      <c r="AC57" s="21">
        <f t="shared" ca="1" si="41"/>
        <v>0</v>
      </c>
      <c r="AD57" s="21">
        <f t="shared" ca="1" si="41"/>
        <v>0</v>
      </c>
      <c r="AE57" s="21">
        <f t="shared" ca="1" si="45"/>
        <v>0</v>
      </c>
      <c r="AF57" s="21">
        <f t="shared" ca="1" si="45"/>
        <v>0</v>
      </c>
      <c r="AG57" s="21">
        <f t="shared" ca="1" si="45"/>
        <v>0</v>
      </c>
      <c r="AH57" s="21">
        <f t="shared" ca="1" si="45"/>
        <v>0</v>
      </c>
      <c r="AI57" s="21">
        <f t="shared" ca="1" si="45"/>
        <v>0</v>
      </c>
      <c r="AJ57" s="21">
        <f t="shared" ca="1" si="45"/>
        <v>0</v>
      </c>
      <c r="AK57" s="21">
        <f t="shared" ca="1" si="45"/>
        <v>0</v>
      </c>
      <c r="AL57" s="21">
        <f t="shared" ca="1" si="45"/>
        <v>0</v>
      </c>
      <c r="AM57" s="21">
        <f t="shared" ca="1" si="45"/>
        <v>0</v>
      </c>
      <c r="AN57" s="21">
        <f t="shared" ca="1" si="45"/>
        <v>0</v>
      </c>
      <c r="AO57" s="21">
        <f t="shared" ca="1" si="45"/>
        <v>0</v>
      </c>
      <c r="AP57" s="21">
        <f t="shared" ca="1" si="45"/>
        <v>0</v>
      </c>
      <c r="AQ57" s="21">
        <f t="shared" ca="1" si="45"/>
        <v>0</v>
      </c>
      <c r="AR57" s="21">
        <f t="shared" ca="1" si="45"/>
        <v>0</v>
      </c>
      <c r="AS57" s="21">
        <f t="shared" ca="1" si="42"/>
        <v>0</v>
      </c>
      <c r="AT57" s="21">
        <f t="shared" ca="1" si="42"/>
        <v>0</v>
      </c>
      <c r="AU57" s="21">
        <f t="shared" ca="1" si="42"/>
        <v>0</v>
      </c>
      <c r="AV57" s="21">
        <f t="shared" ca="1" si="42"/>
        <v>0</v>
      </c>
      <c r="AW57" s="21">
        <f t="shared" ca="1" si="42"/>
        <v>0</v>
      </c>
      <c r="AX57" s="21">
        <f t="shared" ca="1" si="42"/>
        <v>0</v>
      </c>
      <c r="AY57" s="21">
        <f t="shared" ca="1" si="42"/>
        <v>0</v>
      </c>
      <c r="AZ57" s="21">
        <f t="shared" ca="1" si="42"/>
        <v>0</v>
      </c>
      <c r="BA57" s="21">
        <f t="shared" ca="1" si="40"/>
        <v>0</v>
      </c>
      <c r="BB57" s="21">
        <f t="shared" ca="1" si="40"/>
        <v>0</v>
      </c>
      <c r="BC57" s="21">
        <f t="shared" ca="1" si="40"/>
        <v>0</v>
      </c>
      <c r="BD57" s="21">
        <f t="shared" ca="1" si="40"/>
        <v>0</v>
      </c>
      <c r="BE57" s="21">
        <f t="shared" ca="1" si="40"/>
        <v>0</v>
      </c>
      <c r="BF57" s="21">
        <f t="shared" ca="1" si="40"/>
        <v>0</v>
      </c>
      <c r="BG57" s="21">
        <f t="shared" ca="1" si="40"/>
        <v>0</v>
      </c>
      <c r="BH57" s="21">
        <f t="shared" ca="1" si="40"/>
        <v>0</v>
      </c>
      <c r="BI57" s="21">
        <f t="shared" ca="1" si="40"/>
        <v>0</v>
      </c>
      <c r="BJ57" s="21">
        <f t="shared" ca="1" si="40"/>
        <v>0</v>
      </c>
      <c r="BK57" s="21">
        <f t="shared" ca="1" si="40"/>
        <v>0</v>
      </c>
      <c r="BL57" s="21">
        <f t="shared" ca="1" si="40"/>
        <v>0</v>
      </c>
      <c r="BM57" s="21">
        <f t="shared" ca="1" si="40"/>
        <v>0</v>
      </c>
      <c r="BN57" s="21">
        <f t="shared" ca="1" si="40"/>
        <v>0</v>
      </c>
      <c r="BO57" s="21">
        <f t="shared" ca="1" si="40"/>
        <v>0</v>
      </c>
      <c r="BP57" s="21">
        <f t="shared" ca="1" si="40"/>
        <v>0</v>
      </c>
      <c r="BQ57" s="21">
        <f t="shared" ca="1" si="46"/>
        <v>0</v>
      </c>
      <c r="BR57" s="21">
        <f t="shared" ca="1" si="46"/>
        <v>0</v>
      </c>
      <c r="BS57" s="21">
        <f t="shared" ca="1" si="46"/>
        <v>0</v>
      </c>
      <c r="BT57" s="21">
        <f t="shared" ca="1" si="46"/>
        <v>0</v>
      </c>
      <c r="BU57" s="21">
        <f t="shared" ca="1" si="46"/>
        <v>0</v>
      </c>
      <c r="BV57" s="21">
        <f t="shared" ca="1" si="46"/>
        <v>0</v>
      </c>
      <c r="BW57" s="21">
        <f t="shared" ca="1" si="46"/>
        <v>0</v>
      </c>
      <c r="BX57" s="21">
        <f t="shared" ca="1" si="46"/>
        <v>0</v>
      </c>
      <c r="BY57" s="21">
        <f t="shared" ca="1" si="46"/>
        <v>0</v>
      </c>
      <c r="BZ57" s="21">
        <f t="shared" ca="1" si="46"/>
        <v>0</v>
      </c>
      <c r="CA57" s="21">
        <f t="shared" ca="1" si="46"/>
        <v>0</v>
      </c>
      <c r="CB57" s="21">
        <f t="shared" ca="1" si="46"/>
        <v>0</v>
      </c>
      <c r="CC57" s="21">
        <f t="shared" ca="1" si="46"/>
        <v>0</v>
      </c>
      <c r="CD57" s="21">
        <f t="shared" ca="1" si="46"/>
        <v>0</v>
      </c>
      <c r="CE57" s="21">
        <f t="shared" ca="1" si="46"/>
        <v>0</v>
      </c>
      <c r="CF57" s="21">
        <f t="shared" ca="1" si="46"/>
        <v>0</v>
      </c>
      <c r="CG57" s="21">
        <f t="shared" ca="1" si="43"/>
        <v>0</v>
      </c>
      <c r="CH57" s="21">
        <f t="shared" ca="1" si="43"/>
        <v>0</v>
      </c>
      <c r="CI57" s="21">
        <f t="shared" ca="1" si="43"/>
        <v>0</v>
      </c>
      <c r="CJ57" s="22">
        <f t="shared" ca="1" si="25"/>
        <v>0</v>
      </c>
      <c r="CK57" s="21">
        <f t="shared" ca="1" si="37"/>
        <v>0</v>
      </c>
      <c r="CL57" s="21">
        <f t="shared" ca="1" si="37"/>
        <v>0</v>
      </c>
      <c r="CM57" s="22">
        <f t="shared" ca="1" si="26"/>
        <v>0</v>
      </c>
      <c r="CN57" s="21">
        <f t="shared" ca="1" si="38"/>
        <v>0</v>
      </c>
      <c r="CO57" s="21">
        <f t="shared" ca="1" si="38"/>
        <v>0</v>
      </c>
      <c r="CP57" s="22">
        <f t="shared" ca="1" si="27"/>
        <v>0</v>
      </c>
      <c r="CQ57" s="21">
        <f t="shared" ca="1" si="47"/>
        <v>0</v>
      </c>
      <c r="CR57" s="21">
        <f t="shared" ca="1" si="47"/>
        <v>0</v>
      </c>
      <c r="CS57" s="21">
        <f t="shared" ca="1" si="47"/>
        <v>0</v>
      </c>
      <c r="CT57" s="21">
        <f t="shared" ca="1" si="47"/>
        <v>0</v>
      </c>
      <c r="CU57" s="21">
        <f t="shared" ca="1" si="47"/>
        <v>0</v>
      </c>
      <c r="CV57" s="22">
        <f t="shared" ref="CV57" ca="1" si="48">+D57+SUM(H57:CJ57)+SUM(CS57:CU57)</f>
        <v>0</v>
      </c>
    </row>
    <row r="58" spans="1:100" ht="12.75" customHeight="1" x14ac:dyDescent="0.3">
      <c r="A58" s="64" t="s">
        <v>250</v>
      </c>
      <c r="B58" s="20">
        <v>2008</v>
      </c>
      <c r="C58" s="65" t="s">
        <v>241</v>
      </c>
      <c r="D58" s="22">
        <f t="shared" ca="1" si="24"/>
        <v>0</v>
      </c>
      <c r="E58" s="21">
        <f t="shared" ca="1" si="44"/>
        <v>0</v>
      </c>
      <c r="F58" s="21">
        <f t="shared" ca="1" si="44"/>
        <v>0</v>
      </c>
      <c r="G58" s="21">
        <f t="shared" ca="1" si="44"/>
        <v>0</v>
      </c>
      <c r="H58" s="21">
        <f t="shared" ca="1" si="44"/>
        <v>0</v>
      </c>
      <c r="I58" s="21">
        <f t="shared" ca="1" si="44"/>
        <v>0</v>
      </c>
      <c r="J58" s="21">
        <f t="shared" ca="1" si="44"/>
        <v>0</v>
      </c>
      <c r="K58" s="21">
        <f t="shared" ca="1" si="44"/>
        <v>0</v>
      </c>
      <c r="L58" s="21">
        <f t="shared" ca="1" si="44"/>
        <v>0</v>
      </c>
      <c r="M58" s="21">
        <f t="shared" ca="1" si="44"/>
        <v>0</v>
      </c>
      <c r="N58" s="21">
        <f t="shared" ca="1" si="44"/>
        <v>0</v>
      </c>
      <c r="O58" s="21">
        <f t="shared" ca="1" si="41"/>
        <v>0</v>
      </c>
      <c r="P58" s="21">
        <f t="shared" ca="1" si="41"/>
        <v>0</v>
      </c>
      <c r="Q58" s="21">
        <f t="shared" ca="1" si="41"/>
        <v>0</v>
      </c>
      <c r="R58" s="21">
        <f t="shared" ca="1" si="41"/>
        <v>0</v>
      </c>
      <c r="S58" s="21">
        <f t="shared" ca="1" si="41"/>
        <v>0</v>
      </c>
      <c r="T58" s="21">
        <f t="shared" ca="1" si="41"/>
        <v>0</v>
      </c>
      <c r="U58" s="21">
        <f t="shared" ca="1" si="41"/>
        <v>0</v>
      </c>
      <c r="V58" s="21">
        <f t="shared" ca="1" si="41"/>
        <v>0</v>
      </c>
      <c r="W58" s="21">
        <f t="shared" ca="1" si="41"/>
        <v>0</v>
      </c>
      <c r="X58" s="21">
        <f t="shared" ca="1" si="41"/>
        <v>0</v>
      </c>
      <c r="Y58" s="21">
        <f t="shared" ca="1" si="41"/>
        <v>0</v>
      </c>
      <c r="Z58" s="21">
        <f t="shared" ca="1" si="41"/>
        <v>0</v>
      </c>
      <c r="AA58" s="21">
        <f t="shared" ca="1" si="41"/>
        <v>0</v>
      </c>
      <c r="AB58" s="21">
        <f t="shared" ca="1" si="41"/>
        <v>0</v>
      </c>
      <c r="AC58" s="21">
        <f t="shared" ca="1" si="41"/>
        <v>0</v>
      </c>
      <c r="AD58" s="21">
        <f t="shared" ca="1" si="41"/>
        <v>0</v>
      </c>
      <c r="AE58" s="21">
        <f t="shared" ca="1" si="45"/>
        <v>0</v>
      </c>
      <c r="AF58" s="21">
        <f t="shared" ca="1" si="45"/>
        <v>0</v>
      </c>
      <c r="AG58" s="21">
        <f t="shared" ca="1" si="45"/>
        <v>0</v>
      </c>
      <c r="AH58" s="21">
        <f t="shared" ca="1" si="45"/>
        <v>0</v>
      </c>
      <c r="AI58" s="21">
        <f t="shared" ca="1" si="45"/>
        <v>0</v>
      </c>
      <c r="AJ58" s="21">
        <f t="shared" ca="1" si="45"/>
        <v>0</v>
      </c>
      <c r="AK58" s="21">
        <f t="shared" ca="1" si="45"/>
        <v>0</v>
      </c>
      <c r="AL58" s="21">
        <f t="shared" ca="1" si="45"/>
        <v>0</v>
      </c>
      <c r="AM58" s="21">
        <f t="shared" ca="1" si="45"/>
        <v>0</v>
      </c>
      <c r="AN58" s="21">
        <f t="shared" ca="1" si="45"/>
        <v>0</v>
      </c>
      <c r="AO58" s="21">
        <f t="shared" ca="1" si="45"/>
        <v>0</v>
      </c>
      <c r="AP58" s="21">
        <f t="shared" ca="1" si="45"/>
        <v>0</v>
      </c>
      <c r="AQ58" s="21">
        <f t="shared" ca="1" si="45"/>
        <v>0</v>
      </c>
      <c r="AR58" s="21">
        <f t="shared" ca="1" si="45"/>
        <v>0</v>
      </c>
      <c r="AS58" s="21">
        <f t="shared" ca="1" si="42"/>
        <v>0</v>
      </c>
      <c r="AT58" s="21">
        <f t="shared" ca="1" si="42"/>
        <v>0</v>
      </c>
      <c r="AU58" s="21">
        <f t="shared" ca="1" si="42"/>
        <v>0</v>
      </c>
      <c r="AV58" s="21">
        <f t="shared" ca="1" si="42"/>
        <v>0</v>
      </c>
      <c r="AW58" s="21">
        <f t="shared" ca="1" si="42"/>
        <v>0</v>
      </c>
      <c r="AX58" s="21">
        <f t="shared" ca="1" si="42"/>
        <v>0</v>
      </c>
      <c r="AY58" s="21">
        <f t="shared" ca="1" si="42"/>
        <v>0</v>
      </c>
      <c r="AZ58" s="21">
        <f t="shared" ca="1" si="42"/>
        <v>0</v>
      </c>
      <c r="BA58" s="21">
        <f t="shared" ca="1" si="40"/>
        <v>0</v>
      </c>
      <c r="BB58" s="21">
        <f t="shared" ca="1" si="40"/>
        <v>0</v>
      </c>
      <c r="BC58" s="21">
        <f t="shared" ca="1" si="40"/>
        <v>0</v>
      </c>
      <c r="BD58" s="21">
        <f t="shared" ca="1" si="40"/>
        <v>0</v>
      </c>
      <c r="BE58" s="21">
        <f t="shared" ca="1" si="40"/>
        <v>0</v>
      </c>
      <c r="BF58" s="21">
        <f t="shared" ca="1" si="40"/>
        <v>0</v>
      </c>
      <c r="BG58" s="21">
        <f t="shared" ca="1" si="40"/>
        <v>0</v>
      </c>
      <c r="BH58" s="21">
        <f t="shared" ca="1" si="40"/>
        <v>0</v>
      </c>
      <c r="BI58" s="21">
        <f t="shared" ca="1" si="40"/>
        <v>0</v>
      </c>
      <c r="BJ58" s="21">
        <f t="shared" ca="1" si="40"/>
        <v>0</v>
      </c>
      <c r="BK58" s="21">
        <f t="shared" ca="1" si="40"/>
        <v>0</v>
      </c>
      <c r="BL58" s="21">
        <f t="shared" ca="1" si="40"/>
        <v>0</v>
      </c>
      <c r="BM58" s="21">
        <f t="shared" ca="1" si="40"/>
        <v>0</v>
      </c>
      <c r="BN58" s="21">
        <f t="shared" ca="1" si="40"/>
        <v>0</v>
      </c>
      <c r="BO58" s="21">
        <f t="shared" ca="1" si="40"/>
        <v>0</v>
      </c>
      <c r="BP58" s="21">
        <f t="shared" ca="1" si="40"/>
        <v>0</v>
      </c>
      <c r="BQ58" s="21">
        <f t="shared" ca="1" si="46"/>
        <v>0</v>
      </c>
      <c r="BR58" s="21">
        <f t="shared" ca="1" si="46"/>
        <v>0</v>
      </c>
      <c r="BS58" s="21">
        <f t="shared" ca="1" si="46"/>
        <v>0</v>
      </c>
      <c r="BT58" s="21">
        <f t="shared" ca="1" si="46"/>
        <v>0</v>
      </c>
      <c r="BU58" s="21">
        <f t="shared" ca="1" si="46"/>
        <v>0</v>
      </c>
      <c r="BV58" s="21">
        <f t="shared" ca="1" si="46"/>
        <v>0</v>
      </c>
      <c r="BW58" s="21">
        <f t="shared" ca="1" si="46"/>
        <v>0</v>
      </c>
      <c r="BX58" s="21">
        <f t="shared" ca="1" si="46"/>
        <v>0</v>
      </c>
      <c r="BY58" s="21">
        <f t="shared" ca="1" si="46"/>
        <v>0</v>
      </c>
      <c r="BZ58" s="21">
        <f t="shared" ca="1" si="46"/>
        <v>0</v>
      </c>
      <c r="CA58" s="21">
        <f t="shared" ca="1" si="46"/>
        <v>0</v>
      </c>
      <c r="CB58" s="21">
        <f t="shared" ca="1" si="46"/>
        <v>0</v>
      </c>
      <c r="CC58" s="21">
        <f t="shared" ca="1" si="46"/>
        <v>0</v>
      </c>
      <c r="CD58" s="21">
        <f t="shared" ca="1" si="46"/>
        <v>0</v>
      </c>
      <c r="CE58" s="21">
        <f t="shared" ca="1" si="46"/>
        <v>0</v>
      </c>
      <c r="CF58" s="21">
        <f t="shared" ca="1" si="46"/>
        <v>0</v>
      </c>
      <c r="CG58" s="21">
        <f t="shared" ca="1" si="43"/>
        <v>0</v>
      </c>
      <c r="CH58" s="21">
        <f t="shared" ca="1" si="43"/>
        <v>0</v>
      </c>
      <c r="CI58" s="21">
        <f t="shared" ca="1" si="43"/>
        <v>0</v>
      </c>
      <c r="CJ58" s="22">
        <f t="shared" ca="1" si="25"/>
        <v>0</v>
      </c>
      <c r="CK58" s="21">
        <f t="shared" ref="CK58:CL72" ca="1" si="49">IFERROR(INDIRECT("'"&amp;$B$2&amp;"'!"&amp;ADDRESS(MATCH($B58,INDIRECT("'"&amp;$B$2&amp;"'!$B$1:$B$1095"),0),MATCH(CK$5,INDIRECT("'"&amp;$B$2&amp;"'!5:5"),0))),0)</f>
        <v>0</v>
      </c>
      <c r="CL58" s="21">
        <f t="shared" ca="1" si="49"/>
        <v>0</v>
      </c>
      <c r="CM58" s="22">
        <f t="shared" ca="1" si="26"/>
        <v>0</v>
      </c>
      <c r="CN58" s="21">
        <f t="shared" ref="CN58:CO72" ca="1" si="50">IFERROR(INDIRECT("'"&amp;$B$2&amp;"'!"&amp;ADDRESS(MATCH($B58,INDIRECT("'"&amp;$B$2&amp;"'!$B$1:$B$1095"),0),MATCH(CN$5,INDIRECT("'"&amp;$B$2&amp;"'!5:5"),0))),0)</f>
        <v>0</v>
      </c>
      <c r="CO58" s="21">
        <f t="shared" ca="1" si="50"/>
        <v>0</v>
      </c>
      <c r="CP58" s="22">
        <f t="shared" ca="1" si="27"/>
        <v>0</v>
      </c>
      <c r="CQ58" s="21">
        <f t="shared" ca="1" si="47"/>
        <v>0</v>
      </c>
      <c r="CR58" s="21">
        <f t="shared" ca="1" si="47"/>
        <v>0</v>
      </c>
      <c r="CS58" s="21">
        <f t="shared" ca="1" si="47"/>
        <v>0</v>
      </c>
      <c r="CT58" s="21">
        <f t="shared" ca="1" si="47"/>
        <v>0</v>
      </c>
      <c r="CU58" s="21">
        <f t="shared" ca="1" si="47"/>
        <v>0</v>
      </c>
      <c r="CV58" s="22">
        <f t="shared" ref="CV58:CV72" ca="1" si="51">+D58+SUM(H58:CJ58)+SUM(CS58:CU58)</f>
        <v>0</v>
      </c>
    </row>
    <row r="59" spans="1:100" ht="12.75" customHeight="1" x14ac:dyDescent="0.3">
      <c r="A59" s="64" t="s">
        <v>252</v>
      </c>
      <c r="B59" s="20">
        <v>3001</v>
      </c>
      <c r="C59" s="65" t="s">
        <v>246</v>
      </c>
      <c r="D59" s="22">
        <f t="shared" ca="1" si="24"/>
        <v>0</v>
      </c>
      <c r="E59" s="21">
        <f t="shared" ca="1" si="44"/>
        <v>0</v>
      </c>
      <c r="F59" s="21">
        <f t="shared" ca="1" si="44"/>
        <v>0</v>
      </c>
      <c r="G59" s="21">
        <f t="shared" ca="1" si="44"/>
        <v>0</v>
      </c>
      <c r="H59" s="21">
        <f t="shared" ca="1" si="44"/>
        <v>0</v>
      </c>
      <c r="I59" s="21">
        <f t="shared" ca="1" si="44"/>
        <v>0</v>
      </c>
      <c r="J59" s="21">
        <f t="shared" ca="1" si="44"/>
        <v>0</v>
      </c>
      <c r="K59" s="21">
        <f t="shared" ca="1" si="44"/>
        <v>0</v>
      </c>
      <c r="L59" s="21">
        <f t="shared" ca="1" si="44"/>
        <v>0</v>
      </c>
      <c r="M59" s="21">
        <f t="shared" ca="1" si="44"/>
        <v>0</v>
      </c>
      <c r="N59" s="21">
        <f t="shared" ca="1" si="44"/>
        <v>0</v>
      </c>
      <c r="O59" s="21">
        <f t="shared" ca="1" si="41"/>
        <v>0</v>
      </c>
      <c r="P59" s="21">
        <f t="shared" ca="1" si="41"/>
        <v>0</v>
      </c>
      <c r="Q59" s="21">
        <f t="shared" ca="1" si="41"/>
        <v>0</v>
      </c>
      <c r="R59" s="21">
        <f t="shared" ca="1" si="41"/>
        <v>0</v>
      </c>
      <c r="S59" s="21">
        <f t="shared" ca="1" si="41"/>
        <v>0</v>
      </c>
      <c r="T59" s="21">
        <f t="shared" ca="1" si="41"/>
        <v>0</v>
      </c>
      <c r="U59" s="21">
        <f t="shared" ca="1" si="41"/>
        <v>0</v>
      </c>
      <c r="V59" s="21">
        <f t="shared" ca="1" si="41"/>
        <v>0</v>
      </c>
      <c r="W59" s="21">
        <f t="shared" ca="1" si="41"/>
        <v>0</v>
      </c>
      <c r="X59" s="21">
        <f t="shared" ca="1" si="41"/>
        <v>0</v>
      </c>
      <c r="Y59" s="21">
        <f t="shared" ca="1" si="41"/>
        <v>0</v>
      </c>
      <c r="Z59" s="21">
        <f t="shared" ca="1" si="41"/>
        <v>0</v>
      </c>
      <c r="AA59" s="21">
        <f t="shared" ca="1" si="41"/>
        <v>0</v>
      </c>
      <c r="AB59" s="21">
        <f t="shared" ca="1" si="41"/>
        <v>0</v>
      </c>
      <c r="AC59" s="21">
        <f t="shared" ca="1" si="41"/>
        <v>0</v>
      </c>
      <c r="AD59" s="21">
        <f t="shared" ca="1" si="41"/>
        <v>0</v>
      </c>
      <c r="AE59" s="21">
        <f t="shared" ca="1" si="45"/>
        <v>0</v>
      </c>
      <c r="AF59" s="21">
        <f t="shared" ca="1" si="45"/>
        <v>0</v>
      </c>
      <c r="AG59" s="21">
        <f t="shared" ca="1" si="45"/>
        <v>0</v>
      </c>
      <c r="AH59" s="21">
        <f t="shared" ca="1" si="45"/>
        <v>0</v>
      </c>
      <c r="AI59" s="21">
        <f t="shared" ca="1" si="45"/>
        <v>0</v>
      </c>
      <c r="AJ59" s="21">
        <f t="shared" ca="1" si="45"/>
        <v>0</v>
      </c>
      <c r="AK59" s="21">
        <f t="shared" ca="1" si="45"/>
        <v>0</v>
      </c>
      <c r="AL59" s="21">
        <f t="shared" ca="1" si="45"/>
        <v>0</v>
      </c>
      <c r="AM59" s="21">
        <f t="shared" ca="1" si="45"/>
        <v>0</v>
      </c>
      <c r="AN59" s="21">
        <f t="shared" ca="1" si="45"/>
        <v>0</v>
      </c>
      <c r="AO59" s="21">
        <f t="shared" ca="1" si="45"/>
        <v>0</v>
      </c>
      <c r="AP59" s="21">
        <f t="shared" ca="1" si="45"/>
        <v>0</v>
      </c>
      <c r="AQ59" s="21">
        <f t="shared" ca="1" si="45"/>
        <v>0</v>
      </c>
      <c r="AR59" s="21">
        <f t="shared" ca="1" si="45"/>
        <v>0</v>
      </c>
      <c r="AS59" s="21">
        <f t="shared" ca="1" si="42"/>
        <v>0</v>
      </c>
      <c r="AT59" s="21">
        <f t="shared" ca="1" si="42"/>
        <v>0</v>
      </c>
      <c r="AU59" s="21">
        <f t="shared" ca="1" si="42"/>
        <v>0</v>
      </c>
      <c r="AV59" s="21">
        <f t="shared" ca="1" si="42"/>
        <v>0</v>
      </c>
      <c r="AW59" s="21">
        <f t="shared" ca="1" si="42"/>
        <v>0</v>
      </c>
      <c r="AX59" s="21">
        <f t="shared" ca="1" si="42"/>
        <v>0</v>
      </c>
      <c r="AY59" s="21">
        <f t="shared" ca="1" si="42"/>
        <v>0</v>
      </c>
      <c r="AZ59" s="21">
        <f t="shared" ca="1" si="42"/>
        <v>0</v>
      </c>
      <c r="BA59" s="21">
        <f t="shared" ca="1" si="40"/>
        <v>0</v>
      </c>
      <c r="BB59" s="21">
        <f t="shared" ca="1" si="40"/>
        <v>0</v>
      </c>
      <c r="BC59" s="21">
        <f t="shared" ca="1" si="40"/>
        <v>0</v>
      </c>
      <c r="BD59" s="21">
        <f t="shared" ca="1" si="40"/>
        <v>0</v>
      </c>
      <c r="BE59" s="21">
        <f t="shared" ca="1" si="40"/>
        <v>0</v>
      </c>
      <c r="BF59" s="21">
        <f t="shared" ca="1" si="40"/>
        <v>0</v>
      </c>
      <c r="BG59" s="21">
        <f t="shared" ca="1" si="40"/>
        <v>0</v>
      </c>
      <c r="BH59" s="21">
        <f t="shared" ca="1" si="40"/>
        <v>0</v>
      </c>
      <c r="BI59" s="21">
        <f t="shared" ca="1" si="40"/>
        <v>0</v>
      </c>
      <c r="BJ59" s="21">
        <f t="shared" ca="1" si="40"/>
        <v>0</v>
      </c>
      <c r="BK59" s="21">
        <f t="shared" ca="1" si="40"/>
        <v>0</v>
      </c>
      <c r="BL59" s="21">
        <f t="shared" ca="1" si="40"/>
        <v>0</v>
      </c>
      <c r="BM59" s="21">
        <f t="shared" ca="1" si="40"/>
        <v>0</v>
      </c>
      <c r="BN59" s="21">
        <f t="shared" ca="1" si="40"/>
        <v>0</v>
      </c>
      <c r="BO59" s="21">
        <f t="shared" ca="1" si="40"/>
        <v>0</v>
      </c>
      <c r="BP59" s="21">
        <f t="shared" ca="1" si="40"/>
        <v>0</v>
      </c>
      <c r="BQ59" s="21">
        <f t="shared" ca="1" si="46"/>
        <v>0</v>
      </c>
      <c r="BR59" s="21">
        <f t="shared" ca="1" si="46"/>
        <v>0</v>
      </c>
      <c r="BS59" s="21">
        <f t="shared" ca="1" si="46"/>
        <v>0</v>
      </c>
      <c r="BT59" s="21">
        <f t="shared" ca="1" si="46"/>
        <v>0</v>
      </c>
      <c r="BU59" s="21">
        <f t="shared" ca="1" si="46"/>
        <v>0</v>
      </c>
      <c r="BV59" s="21">
        <f t="shared" ca="1" si="46"/>
        <v>0</v>
      </c>
      <c r="BW59" s="21">
        <f t="shared" ca="1" si="46"/>
        <v>0</v>
      </c>
      <c r="BX59" s="21">
        <f t="shared" ca="1" si="46"/>
        <v>0</v>
      </c>
      <c r="BY59" s="21">
        <f t="shared" ca="1" si="46"/>
        <v>0</v>
      </c>
      <c r="BZ59" s="21">
        <f t="shared" ca="1" si="46"/>
        <v>0</v>
      </c>
      <c r="CA59" s="21">
        <f t="shared" ca="1" si="46"/>
        <v>0</v>
      </c>
      <c r="CB59" s="21">
        <f t="shared" ca="1" si="46"/>
        <v>0</v>
      </c>
      <c r="CC59" s="21">
        <f t="shared" ca="1" si="46"/>
        <v>0</v>
      </c>
      <c r="CD59" s="21">
        <f t="shared" ca="1" si="46"/>
        <v>0</v>
      </c>
      <c r="CE59" s="21">
        <f t="shared" ca="1" si="46"/>
        <v>0</v>
      </c>
      <c r="CF59" s="21">
        <f t="shared" ca="1" si="46"/>
        <v>0</v>
      </c>
      <c r="CG59" s="21">
        <f t="shared" ca="1" si="43"/>
        <v>0</v>
      </c>
      <c r="CH59" s="21">
        <f t="shared" ca="1" si="43"/>
        <v>0</v>
      </c>
      <c r="CI59" s="21">
        <f t="shared" ca="1" si="43"/>
        <v>0</v>
      </c>
      <c r="CJ59" s="22">
        <f t="shared" ca="1" si="25"/>
        <v>174522704.044</v>
      </c>
      <c r="CK59" s="21">
        <f t="shared" ca="1" si="49"/>
        <v>0</v>
      </c>
      <c r="CL59" s="21">
        <f t="shared" ca="1" si="49"/>
        <v>0</v>
      </c>
      <c r="CM59" s="22">
        <f t="shared" ca="1" si="26"/>
        <v>0</v>
      </c>
      <c r="CN59" s="21">
        <f t="shared" ca="1" si="50"/>
        <v>0</v>
      </c>
      <c r="CO59" s="21">
        <f t="shared" ca="1" si="50"/>
        <v>0</v>
      </c>
      <c r="CP59" s="22">
        <f t="shared" ca="1" si="27"/>
        <v>174522704.044</v>
      </c>
      <c r="CQ59" s="21">
        <f t="shared" ca="1" si="47"/>
        <v>0</v>
      </c>
      <c r="CR59" s="21">
        <f t="shared" ca="1" si="47"/>
        <v>174522704.044</v>
      </c>
      <c r="CS59" s="21">
        <f t="shared" ca="1" si="47"/>
        <v>0</v>
      </c>
      <c r="CT59" s="21">
        <f t="shared" ca="1" si="47"/>
        <v>0</v>
      </c>
      <c r="CU59" s="21">
        <f t="shared" ca="1" si="47"/>
        <v>0</v>
      </c>
      <c r="CV59" s="22">
        <f t="shared" ca="1" si="51"/>
        <v>174522704.044</v>
      </c>
    </row>
    <row r="60" spans="1:100" ht="12.75" customHeight="1" x14ac:dyDescent="0.3">
      <c r="A60" s="64" t="s">
        <v>254</v>
      </c>
      <c r="B60" s="20">
        <v>3002</v>
      </c>
      <c r="C60" s="65" t="s">
        <v>246</v>
      </c>
      <c r="D60" s="22">
        <f t="shared" ca="1" si="24"/>
        <v>0</v>
      </c>
      <c r="E60" s="21">
        <f t="shared" ca="1" si="44"/>
        <v>0</v>
      </c>
      <c r="F60" s="21">
        <f t="shared" ca="1" si="44"/>
        <v>0</v>
      </c>
      <c r="G60" s="21">
        <f t="shared" ca="1" si="44"/>
        <v>0</v>
      </c>
      <c r="H60" s="21">
        <f t="shared" ca="1" si="44"/>
        <v>0</v>
      </c>
      <c r="I60" s="21">
        <f t="shared" ca="1" si="44"/>
        <v>0</v>
      </c>
      <c r="J60" s="21">
        <f t="shared" ca="1" si="44"/>
        <v>0</v>
      </c>
      <c r="K60" s="21">
        <f t="shared" ca="1" si="44"/>
        <v>0</v>
      </c>
      <c r="L60" s="21">
        <f t="shared" ca="1" si="44"/>
        <v>0</v>
      </c>
      <c r="M60" s="21">
        <f t="shared" ca="1" si="44"/>
        <v>0</v>
      </c>
      <c r="N60" s="21">
        <f t="shared" ca="1" si="44"/>
        <v>0</v>
      </c>
      <c r="O60" s="21">
        <f t="shared" ca="1" si="41"/>
        <v>0</v>
      </c>
      <c r="P60" s="21">
        <f t="shared" ca="1" si="41"/>
        <v>0</v>
      </c>
      <c r="Q60" s="21">
        <f t="shared" ca="1" si="41"/>
        <v>0</v>
      </c>
      <c r="R60" s="21">
        <f t="shared" ca="1" si="41"/>
        <v>0</v>
      </c>
      <c r="S60" s="21">
        <f t="shared" ca="1" si="41"/>
        <v>0</v>
      </c>
      <c r="T60" s="21">
        <f t="shared" ca="1" si="41"/>
        <v>0</v>
      </c>
      <c r="U60" s="21">
        <f t="shared" ca="1" si="41"/>
        <v>0</v>
      </c>
      <c r="V60" s="21">
        <f t="shared" ca="1" si="41"/>
        <v>0</v>
      </c>
      <c r="W60" s="21">
        <f t="shared" ca="1" si="41"/>
        <v>0</v>
      </c>
      <c r="X60" s="21">
        <f t="shared" ca="1" si="41"/>
        <v>0</v>
      </c>
      <c r="Y60" s="21">
        <f t="shared" ca="1" si="41"/>
        <v>0</v>
      </c>
      <c r="Z60" s="21">
        <f t="shared" ca="1" si="41"/>
        <v>0</v>
      </c>
      <c r="AA60" s="21">
        <f t="shared" ca="1" si="41"/>
        <v>0</v>
      </c>
      <c r="AB60" s="21">
        <f t="shared" ca="1" si="41"/>
        <v>0</v>
      </c>
      <c r="AC60" s="21">
        <f t="shared" ca="1" si="41"/>
        <v>0</v>
      </c>
      <c r="AD60" s="21">
        <f t="shared" ca="1" si="41"/>
        <v>0</v>
      </c>
      <c r="AE60" s="21">
        <f t="shared" ca="1" si="45"/>
        <v>0</v>
      </c>
      <c r="AF60" s="21">
        <f t="shared" ca="1" si="45"/>
        <v>0</v>
      </c>
      <c r="AG60" s="21">
        <f t="shared" ca="1" si="45"/>
        <v>0</v>
      </c>
      <c r="AH60" s="21">
        <f t="shared" ca="1" si="45"/>
        <v>0</v>
      </c>
      <c r="AI60" s="21">
        <f t="shared" ca="1" si="45"/>
        <v>0</v>
      </c>
      <c r="AJ60" s="21">
        <f t="shared" ca="1" si="45"/>
        <v>0</v>
      </c>
      <c r="AK60" s="21">
        <f t="shared" ca="1" si="45"/>
        <v>0</v>
      </c>
      <c r="AL60" s="21">
        <f t="shared" ca="1" si="45"/>
        <v>0</v>
      </c>
      <c r="AM60" s="21">
        <f t="shared" ca="1" si="45"/>
        <v>0</v>
      </c>
      <c r="AN60" s="21">
        <f t="shared" ca="1" si="45"/>
        <v>0</v>
      </c>
      <c r="AO60" s="21">
        <f t="shared" ca="1" si="45"/>
        <v>0</v>
      </c>
      <c r="AP60" s="21">
        <f t="shared" ca="1" si="45"/>
        <v>0</v>
      </c>
      <c r="AQ60" s="21">
        <f t="shared" ca="1" si="45"/>
        <v>0</v>
      </c>
      <c r="AR60" s="21">
        <f t="shared" ca="1" si="45"/>
        <v>0</v>
      </c>
      <c r="AS60" s="21">
        <f t="shared" ca="1" si="42"/>
        <v>0</v>
      </c>
      <c r="AT60" s="21">
        <f t="shared" ca="1" si="42"/>
        <v>0</v>
      </c>
      <c r="AU60" s="21">
        <f t="shared" ca="1" si="42"/>
        <v>0</v>
      </c>
      <c r="AV60" s="21">
        <f t="shared" ca="1" si="42"/>
        <v>0</v>
      </c>
      <c r="AW60" s="21">
        <f t="shared" ca="1" si="42"/>
        <v>0</v>
      </c>
      <c r="AX60" s="21">
        <f t="shared" ca="1" si="42"/>
        <v>0</v>
      </c>
      <c r="AY60" s="21">
        <f t="shared" ca="1" si="42"/>
        <v>0</v>
      </c>
      <c r="AZ60" s="21">
        <f t="shared" ca="1" si="42"/>
        <v>0</v>
      </c>
      <c r="BA60" s="21">
        <f t="shared" ca="1" si="40"/>
        <v>0</v>
      </c>
      <c r="BB60" s="21">
        <f t="shared" ca="1" si="40"/>
        <v>0</v>
      </c>
      <c r="BC60" s="21">
        <f t="shared" ca="1" si="40"/>
        <v>0</v>
      </c>
      <c r="BD60" s="21">
        <f t="shared" ca="1" si="40"/>
        <v>1036861.81</v>
      </c>
      <c r="BE60" s="21">
        <f t="shared" ca="1" si="40"/>
        <v>0</v>
      </c>
      <c r="BF60" s="21">
        <f t="shared" ca="1" si="40"/>
        <v>0</v>
      </c>
      <c r="BG60" s="21">
        <f t="shared" ca="1" si="40"/>
        <v>0</v>
      </c>
      <c r="BH60" s="21">
        <f t="shared" ca="1" si="40"/>
        <v>0</v>
      </c>
      <c r="BI60" s="21">
        <f t="shared" ca="1" si="40"/>
        <v>0</v>
      </c>
      <c r="BJ60" s="21">
        <f t="shared" ca="1" si="40"/>
        <v>0</v>
      </c>
      <c r="BK60" s="21">
        <f t="shared" ca="1" si="40"/>
        <v>0</v>
      </c>
      <c r="BL60" s="21">
        <f t="shared" ca="1" si="40"/>
        <v>0</v>
      </c>
      <c r="BM60" s="21">
        <f t="shared" ca="1" si="40"/>
        <v>0</v>
      </c>
      <c r="BN60" s="21">
        <f t="shared" ca="1" si="40"/>
        <v>0</v>
      </c>
      <c r="BO60" s="21">
        <f t="shared" ca="1" si="40"/>
        <v>0</v>
      </c>
      <c r="BP60" s="21">
        <f t="shared" ca="1" si="40"/>
        <v>0</v>
      </c>
      <c r="BQ60" s="21">
        <f t="shared" ca="1" si="46"/>
        <v>0</v>
      </c>
      <c r="BR60" s="21">
        <f t="shared" ca="1" si="46"/>
        <v>0</v>
      </c>
      <c r="BS60" s="21">
        <f t="shared" ca="1" si="46"/>
        <v>0</v>
      </c>
      <c r="BT60" s="21">
        <f t="shared" ca="1" si="46"/>
        <v>0</v>
      </c>
      <c r="BU60" s="21">
        <f t="shared" ca="1" si="46"/>
        <v>0</v>
      </c>
      <c r="BV60" s="21">
        <f t="shared" ca="1" si="46"/>
        <v>0</v>
      </c>
      <c r="BW60" s="21">
        <f t="shared" ca="1" si="46"/>
        <v>0</v>
      </c>
      <c r="BX60" s="21">
        <f t="shared" ca="1" si="46"/>
        <v>0</v>
      </c>
      <c r="BY60" s="21">
        <f t="shared" ca="1" si="46"/>
        <v>0</v>
      </c>
      <c r="BZ60" s="21">
        <f t="shared" ca="1" si="46"/>
        <v>0</v>
      </c>
      <c r="CA60" s="21">
        <f t="shared" ca="1" si="46"/>
        <v>0</v>
      </c>
      <c r="CB60" s="21">
        <f t="shared" ca="1" si="46"/>
        <v>0</v>
      </c>
      <c r="CC60" s="21">
        <f t="shared" ca="1" si="46"/>
        <v>0</v>
      </c>
      <c r="CD60" s="21">
        <f t="shared" ca="1" si="46"/>
        <v>0</v>
      </c>
      <c r="CE60" s="21">
        <f t="shared" ca="1" si="46"/>
        <v>0</v>
      </c>
      <c r="CF60" s="21">
        <f t="shared" ca="1" si="46"/>
        <v>0</v>
      </c>
      <c r="CG60" s="21">
        <f t="shared" ca="1" si="43"/>
        <v>0</v>
      </c>
      <c r="CH60" s="21">
        <f t="shared" ca="1" si="43"/>
        <v>0</v>
      </c>
      <c r="CI60" s="21">
        <f t="shared" ca="1" si="43"/>
        <v>0</v>
      </c>
      <c r="CJ60" s="22">
        <f t="shared" ca="1" si="25"/>
        <v>0</v>
      </c>
      <c r="CK60" s="21">
        <f t="shared" ca="1" si="49"/>
        <v>0</v>
      </c>
      <c r="CL60" s="21">
        <f t="shared" ca="1" si="49"/>
        <v>0</v>
      </c>
      <c r="CM60" s="22">
        <f t="shared" ca="1" si="26"/>
        <v>0</v>
      </c>
      <c r="CN60" s="21">
        <f t="shared" ca="1" si="50"/>
        <v>0</v>
      </c>
      <c r="CO60" s="21">
        <f t="shared" ca="1" si="50"/>
        <v>0</v>
      </c>
      <c r="CP60" s="22">
        <f t="shared" ca="1" si="27"/>
        <v>0</v>
      </c>
      <c r="CQ60" s="21">
        <f t="shared" ca="1" si="47"/>
        <v>0</v>
      </c>
      <c r="CR60" s="21">
        <f t="shared" ca="1" si="47"/>
        <v>0</v>
      </c>
      <c r="CS60" s="21">
        <f t="shared" ca="1" si="47"/>
        <v>0</v>
      </c>
      <c r="CT60" s="21">
        <f t="shared" ca="1" si="47"/>
        <v>0</v>
      </c>
      <c r="CU60" s="21">
        <f t="shared" ca="1" si="47"/>
        <v>0</v>
      </c>
      <c r="CV60" s="22">
        <f t="shared" ca="1" si="51"/>
        <v>1036861.81</v>
      </c>
    </row>
    <row r="61" spans="1:100" ht="12.75" customHeight="1" x14ac:dyDescent="0.3">
      <c r="A61" s="64" t="s">
        <v>256</v>
      </c>
      <c r="B61" s="20">
        <v>3003</v>
      </c>
      <c r="C61" s="65" t="s">
        <v>246</v>
      </c>
      <c r="D61" s="22">
        <f t="shared" ca="1" si="24"/>
        <v>0</v>
      </c>
      <c r="E61" s="21">
        <f t="shared" ca="1" si="44"/>
        <v>0</v>
      </c>
      <c r="F61" s="21">
        <f t="shared" ca="1" si="44"/>
        <v>0</v>
      </c>
      <c r="G61" s="21">
        <f t="shared" ca="1" si="44"/>
        <v>0</v>
      </c>
      <c r="H61" s="21">
        <f t="shared" ca="1" si="44"/>
        <v>0</v>
      </c>
      <c r="I61" s="21">
        <f t="shared" ca="1" si="44"/>
        <v>0</v>
      </c>
      <c r="J61" s="21">
        <f t="shared" ca="1" si="44"/>
        <v>0</v>
      </c>
      <c r="K61" s="21">
        <f t="shared" ca="1" si="44"/>
        <v>0</v>
      </c>
      <c r="L61" s="21">
        <f t="shared" ca="1" si="44"/>
        <v>0</v>
      </c>
      <c r="M61" s="21">
        <f t="shared" ca="1" si="44"/>
        <v>0</v>
      </c>
      <c r="N61" s="21">
        <f t="shared" ca="1" si="44"/>
        <v>0</v>
      </c>
      <c r="O61" s="21">
        <f t="shared" ca="1" si="41"/>
        <v>0</v>
      </c>
      <c r="P61" s="21">
        <f t="shared" ca="1" si="41"/>
        <v>0</v>
      </c>
      <c r="Q61" s="21">
        <f t="shared" ca="1" si="41"/>
        <v>0</v>
      </c>
      <c r="R61" s="21">
        <f t="shared" ca="1" si="41"/>
        <v>0</v>
      </c>
      <c r="S61" s="21">
        <f t="shared" ca="1" si="41"/>
        <v>0</v>
      </c>
      <c r="T61" s="21">
        <f t="shared" ca="1" si="41"/>
        <v>0</v>
      </c>
      <c r="U61" s="21">
        <f t="shared" ca="1" si="41"/>
        <v>0</v>
      </c>
      <c r="V61" s="21">
        <f t="shared" ca="1" si="41"/>
        <v>0</v>
      </c>
      <c r="W61" s="21">
        <f t="shared" ca="1" si="41"/>
        <v>0</v>
      </c>
      <c r="X61" s="21">
        <f t="shared" ca="1" si="41"/>
        <v>0</v>
      </c>
      <c r="Y61" s="21">
        <f t="shared" ca="1" si="41"/>
        <v>0</v>
      </c>
      <c r="Z61" s="21">
        <f t="shared" ca="1" si="41"/>
        <v>0</v>
      </c>
      <c r="AA61" s="21">
        <f t="shared" ca="1" si="41"/>
        <v>0</v>
      </c>
      <c r="AB61" s="21">
        <f t="shared" ca="1" si="41"/>
        <v>0</v>
      </c>
      <c r="AC61" s="21">
        <f t="shared" ca="1" si="41"/>
        <v>0</v>
      </c>
      <c r="AD61" s="21">
        <f t="shared" ca="1" si="41"/>
        <v>0</v>
      </c>
      <c r="AE61" s="21">
        <f t="shared" ca="1" si="45"/>
        <v>0</v>
      </c>
      <c r="AF61" s="21">
        <f t="shared" ca="1" si="45"/>
        <v>0</v>
      </c>
      <c r="AG61" s="21">
        <f t="shared" ca="1" si="45"/>
        <v>0</v>
      </c>
      <c r="AH61" s="21">
        <f t="shared" ca="1" si="45"/>
        <v>0</v>
      </c>
      <c r="AI61" s="21">
        <f t="shared" ca="1" si="45"/>
        <v>0</v>
      </c>
      <c r="AJ61" s="21">
        <f t="shared" ca="1" si="45"/>
        <v>0</v>
      </c>
      <c r="AK61" s="21">
        <f t="shared" ca="1" si="45"/>
        <v>0</v>
      </c>
      <c r="AL61" s="21">
        <f t="shared" ca="1" si="45"/>
        <v>0</v>
      </c>
      <c r="AM61" s="21">
        <f t="shared" ca="1" si="45"/>
        <v>0</v>
      </c>
      <c r="AN61" s="21">
        <f t="shared" ca="1" si="45"/>
        <v>0</v>
      </c>
      <c r="AO61" s="21">
        <f t="shared" ca="1" si="45"/>
        <v>0</v>
      </c>
      <c r="AP61" s="21">
        <f t="shared" ca="1" si="45"/>
        <v>0</v>
      </c>
      <c r="AQ61" s="21">
        <f t="shared" ca="1" si="45"/>
        <v>0</v>
      </c>
      <c r="AR61" s="21">
        <f t="shared" ca="1" si="45"/>
        <v>0</v>
      </c>
      <c r="AS61" s="21">
        <f t="shared" ca="1" si="42"/>
        <v>0</v>
      </c>
      <c r="AT61" s="21">
        <f t="shared" ca="1" si="42"/>
        <v>0</v>
      </c>
      <c r="AU61" s="21">
        <f t="shared" ca="1" si="42"/>
        <v>0</v>
      </c>
      <c r="AV61" s="21">
        <f t="shared" ca="1" si="42"/>
        <v>0</v>
      </c>
      <c r="AW61" s="21">
        <f t="shared" ca="1" si="42"/>
        <v>0</v>
      </c>
      <c r="AX61" s="21">
        <f t="shared" ca="1" si="42"/>
        <v>0</v>
      </c>
      <c r="AY61" s="21">
        <f t="shared" ca="1" si="42"/>
        <v>0</v>
      </c>
      <c r="AZ61" s="21">
        <f t="shared" ca="1" si="42"/>
        <v>0</v>
      </c>
      <c r="BA61" s="21">
        <f t="shared" ca="1" si="40"/>
        <v>0</v>
      </c>
      <c r="BB61" s="21">
        <f t="shared" ca="1" si="40"/>
        <v>0</v>
      </c>
      <c r="BC61" s="21">
        <f t="shared" ca="1" si="40"/>
        <v>0</v>
      </c>
      <c r="BD61" s="21">
        <f t="shared" ca="1" si="40"/>
        <v>2403.59</v>
      </c>
      <c r="BE61" s="21">
        <f t="shared" ca="1" si="40"/>
        <v>0</v>
      </c>
      <c r="BF61" s="21">
        <f t="shared" ca="1" si="40"/>
        <v>0</v>
      </c>
      <c r="BG61" s="21">
        <f t="shared" ca="1" si="40"/>
        <v>0</v>
      </c>
      <c r="BH61" s="21">
        <f t="shared" ca="1" si="40"/>
        <v>0</v>
      </c>
      <c r="BI61" s="21">
        <f t="shared" ca="1" si="40"/>
        <v>0</v>
      </c>
      <c r="BJ61" s="21">
        <f t="shared" ca="1" si="40"/>
        <v>0</v>
      </c>
      <c r="BK61" s="21">
        <f t="shared" ca="1" si="40"/>
        <v>0</v>
      </c>
      <c r="BL61" s="21">
        <f t="shared" ca="1" si="40"/>
        <v>0</v>
      </c>
      <c r="BM61" s="21">
        <f t="shared" ca="1" si="40"/>
        <v>0</v>
      </c>
      <c r="BN61" s="21">
        <f t="shared" ca="1" si="40"/>
        <v>0</v>
      </c>
      <c r="BO61" s="21">
        <f t="shared" ca="1" si="40"/>
        <v>0</v>
      </c>
      <c r="BP61" s="21">
        <f t="shared" ca="1" si="40"/>
        <v>0</v>
      </c>
      <c r="BQ61" s="21">
        <f t="shared" ca="1" si="46"/>
        <v>0</v>
      </c>
      <c r="BR61" s="21">
        <f t="shared" ca="1" si="46"/>
        <v>0</v>
      </c>
      <c r="BS61" s="21">
        <f t="shared" ca="1" si="46"/>
        <v>0</v>
      </c>
      <c r="BT61" s="21">
        <f t="shared" ca="1" si="46"/>
        <v>0</v>
      </c>
      <c r="BU61" s="21">
        <f t="shared" ca="1" si="46"/>
        <v>0</v>
      </c>
      <c r="BV61" s="21">
        <f t="shared" ca="1" si="46"/>
        <v>0</v>
      </c>
      <c r="BW61" s="21">
        <f t="shared" ca="1" si="46"/>
        <v>0</v>
      </c>
      <c r="BX61" s="21">
        <f t="shared" ca="1" si="46"/>
        <v>0</v>
      </c>
      <c r="BY61" s="21">
        <f t="shared" ca="1" si="46"/>
        <v>0</v>
      </c>
      <c r="BZ61" s="21">
        <f t="shared" ca="1" si="46"/>
        <v>0</v>
      </c>
      <c r="CA61" s="21">
        <f t="shared" ca="1" si="46"/>
        <v>0</v>
      </c>
      <c r="CB61" s="21">
        <f t="shared" ca="1" si="46"/>
        <v>0</v>
      </c>
      <c r="CC61" s="21">
        <f t="shared" ca="1" si="46"/>
        <v>0</v>
      </c>
      <c r="CD61" s="21">
        <f t="shared" ca="1" si="46"/>
        <v>0</v>
      </c>
      <c r="CE61" s="21">
        <f t="shared" ca="1" si="46"/>
        <v>0</v>
      </c>
      <c r="CF61" s="21">
        <f t="shared" ca="1" si="46"/>
        <v>0</v>
      </c>
      <c r="CG61" s="21">
        <f t="shared" ca="1" si="43"/>
        <v>0</v>
      </c>
      <c r="CH61" s="21">
        <f t="shared" ca="1" si="43"/>
        <v>0</v>
      </c>
      <c r="CI61" s="21">
        <f t="shared" ca="1" si="43"/>
        <v>0</v>
      </c>
      <c r="CJ61" s="22">
        <f t="shared" ca="1" si="25"/>
        <v>0</v>
      </c>
      <c r="CK61" s="21">
        <f t="shared" ca="1" si="49"/>
        <v>0</v>
      </c>
      <c r="CL61" s="21">
        <f t="shared" ca="1" si="49"/>
        <v>0</v>
      </c>
      <c r="CM61" s="22">
        <f t="shared" ca="1" si="26"/>
        <v>0</v>
      </c>
      <c r="CN61" s="21">
        <f t="shared" ca="1" si="50"/>
        <v>0</v>
      </c>
      <c r="CO61" s="21">
        <f t="shared" ca="1" si="50"/>
        <v>0</v>
      </c>
      <c r="CP61" s="22">
        <f t="shared" ca="1" si="27"/>
        <v>0</v>
      </c>
      <c r="CQ61" s="21">
        <f t="shared" ca="1" si="47"/>
        <v>0</v>
      </c>
      <c r="CR61" s="21">
        <f t="shared" ca="1" si="47"/>
        <v>0</v>
      </c>
      <c r="CS61" s="21">
        <f t="shared" ca="1" si="47"/>
        <v>0</v>
      </c>
      <c r="CT61" s="21">
        <f t="shared" ca="1" si="47"/>
        <v>0</v>
      </c>
      <c r="CU61" s="21">
        <f t="shared" ca="1" si="47"/>
        <v>0</v>
      </c>
      <c r="CV61" s="22">
        <f t="shared" ca="1" si="51"/>
        <v>2403.59</v>
      </c>
    </row>
    <row r="62" spans="1:100" ht="12.75" customHeight="1" x14ac:dyDescent="0.3">
      <c r="A62" s="64" t="s">
        <v>258</v>
      </c>
      <c r="B62" s="20">
        <v>3004</v>
      </c>
      <c r="C62" s="65" t="s">
        <v>246</v>
      </c>
      <c r="D62" s="22">
        <f t="shared" ca="1" si="24"/>
        <v>0</v>
      </c>
      <c r="E62" s="21">
        <f t="shared" ca="1" si="44"/>
        <v>0</v>
      </c>
      <c r="F62" s="21">
        <f t="shared" ca="1" si="44"/>
        <v>0</v>
      </c>
      <c r="G62" s="21">
        <f t="shared" ca="1" si="44"/>
        <v>0</v>
      </c>
      <c r="H62" s="21">
        <f t="shared" ca="1" si="44"/>
        <v>0</v>
      </c>
      <c r="I62" s="21">
        <f t="shared" ca="1" si="44"/>
        <v>0</v>
      </c>
      <c r="J62" s="21">
        <f t="shared" ca="1" si="44"/>
        <v>0</v>
      </c>
      <c r="K62" s="21">
        <f t="shared" ca="1" si="44"/>
        <v>0</v>
      </c>
      <c r="L62" s="21">
        <f t="shared" ca="1" si="44"/>
        <v>0</v>
      </c>
      <c r="M62" s="21">
        <f t="shared" ca="1" si="44"/>
        <v>0</v>
      </c>
      <c r="N62" s="21">
        <f t="shared" ca="1" si="44"/>
        <v>0</v>
      </c>
      <c r="O62" s="21">
        <f t="shared" ca="1" si="41"/>
        <v>0</v>
      </c>
      <c r="P62" s="21">
        <f t="shared" ca="1" si="41"/>
        <v>0</v>
      </c>
      <c r="Q62" s="21">
        <f t="shared" ca="1" si="41"/>
        <v>0</v>
      </c>
      <c r="R62" s="21">
        <f t="shared" ca="1" si="41"/>
        <v>0</v>
      </c>
      <c r="S62" s="21">
        <f t="shared" ca="1" si="41"/>
        <v>0</v>
      </c>
      <c r="T62" s="21">
        <f t="shared" ca="1" si="41"/>
        <v>0</v>
      </c>
      <c r="U62" s="21">
        <f t="shared" ca="1" si="41"/>
        <v>0</v>
      </c>
      <c r="V62" s="21">
        <f t="shared" ca="1" si="41"/>
        <v>0</v>
      </c>
      <c r="W62" s="21">
        <f t="shared" ca="1" si="41"/>
        <v>0</v>
      </c>
      <c r="X62" s="21">
        <f t="shared" ca="1" si="41"/>
        <v>0</v>
      </c>
      <c r="Y62" s="21">
        <f t="shared" ca="1" si="41"/>
        <v>0</v>
      </c>
      <c r="Z62" s="21">
        <f t="shared" ca="1" si="41"/>
        <v>0</v>
      </c>
      <c r="AA62" s="21">
        <f t="shared" ca="1" si="41"/>
        <v>0</v>
      </c>
      <c r="AB62" s="21">
        <f t="shared" ca="1" si="41"/>
        <v>0</v>
      </c>
      <c r="AC62" s="21">
        <f t="shared" ca="1" si="41"/>
        <v>0</v>
      </c>
      <c r="AD62" s="21">
        <f t="shared" ca="1" si="41"/>
        <v>0</v>
      </c>
      <c r="AE62" s="21">
        <f t="shared" ca="1" si="45"/>
        <v>0</v>
      </c>
      <c r="AF62" s="21">
        <f t="shared" ca="1" si="45"/>
        <v>0</v>
      </c>
      <c r="AG62" s="21">
        <f t="shared" ca="1" si="45"/>
        <v>0</v>
      </c>
      <c r="AH62" s="21">
        <f t="shared" ca="1" si="45"/>
        <v>0</v>
      </c>
      <c r="AI62" s="21">
        <f t="shared" ca="1" si="45"/>
        <v>0</v>
      </c>
      <c r="AJ62" s="21">
        <f t="shared" ca="1" si="45"/>
        <v>0</v>
      </c>
      <c r="AK62" s="21">
        <f t="shared" ca="1" si="45"/>
        <v>0</v>
      </c>
      <c r="AL62" s="21">
        <f t="shared" ca="1" si="45"/>
        <v>0</v>
      </c>
      <c r="AM62" s="21">
        <f t="shared" ca="1" si="45"/>
        <v>0</v>
      </c>
      <c r="AN62" s="21">
        <f t="shared" ca="1" si="45"/>
        <v>0</v>
      </c>
      <c r="AO62" s="21">
        <f t="shared" ca="1" si="45"/>
        <v>0</v>
      </c>
      <c r="AP62" s="21">
        <f t="shared" ca="1" si="45"/>
        <v>0</v>
      </c>
      <c r="AQ62" s="21">
        <f t="shared" ca="1" si="45"/>
        <v>0</v>
      </c>
      <c r="AR62" s="21">
        <f t="shared" ca="1" si="45"/>
        <v>0</v>
      </c>
      <c r="AS62" s="21">
        <f t="shared" ca="1" si="42"/>
        <v>0</v>
      </c>
      <c r="AT62" s="21">
        <f t="shared" ca="1" si="42"/>
        <v>0</v>
      </c>
      <c r="AU62" s="21">
        <f t="shared" ca="1" si="42"/>
        <v>0</v>
      </c>
      <c r="AV62" s="21">
        <f t="shared" ca="1" si="42"/>
        <v>0</v>
      </c>
      <c r="AW62" s="21">
        <f t="shared" ca="1" si="42"/>
        <v>0</v>
      </c>
      <c r="AX62" s="21">
        <f t="shared" ca="1" si="42"/>
        <v>0</v>
      </c>
      <c r="AY62" s="21">
        <f t="shared" ca="1" si="42"/>
        <v>0</v>
      </c>
      <c r="AZ62" s="21">
        <f t="shared" ca="1" si="42"/>
        <v>0</v>
      </c>
      <c r="BA62" s="21">
        <f t="shared" ca="1" si="40"/>
        <v>0</v>
      </c>
      <c r="BB62" s="21">
        <f t="shared" ca="1" si="40"/>
        <v>0</v>
      </c>
      <c r="BC62" s="21">
        <f t="shared" ca="1" si="40"/>
        <v>0</v>
      </c>
      <c r="BD62" s="21">
        <f t="shared" ca="1" si="40"/>
        <v>253214.39999999982</v>
      </c>
      <c r="BE62" s="21">
        <f t="shared" ca="1" si="40"/>
        <v>0</v>
      </c>
      <c r="BF62" s="21">
        <f t="shared" ca="1" si="40"/>
        <v>0</v>
      </c>
      <c r="BG62" s="21">
        <f t="shared" ca="1" si="40"/>
        <v>0</v>
      </c>
      <c r="BH62" s="21">
        <f t="shared" ca="1" si="40"/>
        <v>0</v>
      </c>
      <c r="BI62" s="21">
        <f t="shared" ca="1" si="40"/>
        <v>0</v>
      </c>
      <c r="BJ62" s="21">
        <f t="shared" ca="1" si="40"/>
        <v>0</v>
      </c>
      <c r="BK62" s="21">
        <f t="shared" ca="1" si="40"/>
        <v>0</v>
      </c>
      <c r="BL62" s="21">
        <f t="shared" ca="1" si="40"/>
        <v>0</v>
      </c>
      <c r="BM62" s="21">
        <f t="shared" ca="1" si="40"/>
        <v>0</v>
      </c>
      <c r="BN62" s="21">
        <f t="shared" ca="1" si="40"/>
        <v>0</v>
      </c>
      <c r="BO62" s="21">
        <f t="shared" ca="1" si="40"/>
        <v>0</v>
      </c>
      <c r="BP62" s="21">
        <f t="shared" ca="1" si="40"/>
        <v>0</v>
      </c>
      <c r="BQ62" s="21">
        <f t="shared" ca="1" si="46"/>
        <v>0</v>
      </c>
      <c r="BR62" s="21">
        <f t="shared" ca="1" si="46"/>
        <v>0</v>
      </c>
      <c r="BS62" s="21">
        <f t="shared" ca="1" si="46"/>
        <v>0</v>
      </c>
      <c r="BT62" s="21">
        <f t="shared" ca="1" si="46"/>
        <v>0</v>
      </c>
      <c r="BU62" s="21">
        <f t="shared" ca="1" si="46"/>
        <v>0</v>
      </c>
      <c r="BV62" s="21">
        <f t="shared" ca="1" si="46"/>
        <v>0</v>
      </c>
      <c r="BW62" s="21">
        <f t="shared" ca="1" si="46"/>
        <v>0</v>
      </c>
      <c r="BX62" s="21">
        <f t="shared" ca="1" si="46"/>
        <v>0</v>
      </c>
      <c r="BY62" s="21">
        <f t="shared" ca="1" si="46"/>
        <v>0</v>
      </c>
      <c r="BZ62" s="21">
        <f t="shared" ca="1" si="46"/>
        <v>0</v>
      </c>
      <c r="CA62" s="21">
        <f t="shared" ca="1" si="46"/>
        <v>0</v>
      </c>
      <c r="CB62" s="21">
        <f t="shared" ca="1" si="46"/>
        <v>0</v>
      </c>
      <c r="CC62" s="21">
        <f t="shared" ca="1" si="46"/>
        <v>0</v>
      </c>
      <c r="CD62" s="21">
        <f t="shared" ca="1" si="46"/>
        <v>0</v>
      </c>
      <c r="CE62" s="21">
        <f t="shared" ca="1" si="46"/>
        <v>0</v>
      </c>
      <c r="CF62" s="21">
        <f t="shared" ca="1" si="46"/>
        <v>0</v>
      </c>
      <c r="CG62" s="21">
        <f t="shared" ca="1" si="43"/>
        <v>0</v>
      </c>
      <c r="CH62" s="21">
        <f t="shared" ca="1" si="43"/>
        <v>0</v>
      </c>
      <c r="CI62" s="21">
        <f t="shared" ca="1" si="43"/>
        <v>0</v>
      </c>
      <c r="CJ62" s="22">
        <f t="shared" ca="1" si="25"/>
        <v>0</v>
      </c>
      <c r="CK62" s="21">
        <f t="shared" ca="1" si="49"/>
        <v>0</v>
      </c>
      <c r="CL62" s="21">
        <f t="shared" ca="1" si="49"/>
        <v>0</v>
      </c>
      <c r="CM62" s="22">
        <f t="shared" ca="1" si="26"/>
        <v>0</v>
      </c>
      <c r="CN62" s="21">
        <f t="shared" ca="1" si="50"/>
        <v>0</v>
      </c>
      <c r="CO62" s="21">
        <f t="shared" ca="1" si="50"/>
        <v>0</v>
      </c>
      <c r="CP62" s="22">
        <f t="shared" ca="1" si="27"/>
        <v>0</v>
      </c>
      <c r="CQ62" s="21">
        <f t="shared" ca="1" si="47"/>
        <v>0</v>
      </c>
      <c r="CR62" s="21">
        <f t="shared" ca="1" si="47"/>
        <v>0</v>
      </c>
      <c r="CS62" s="21">
        <f t="shared" ca="1" si="47"/>
        <v>0</v>
      </c>
      <c r="CT62" s="21">
        <f t="shared" ca="1" si="47"/>
        <v>0</v>
      </c>
      <c r="CU62" s="21">
        <f t="shared" ca="1" si="47"/>
        <v>0</v>
      </c>
      <c r="CV62" s="22">
        <f t="shared" ca="1" si="51"/>
        <v>253214.39999999982</v>
      </c>
    </row>
    <row r="63" spans="1:100" ht="12.75" customHeight="1" x14ac:dyDescent="0.3">
      <c r="A63" s="64" t="s">
        <v>260</v>
      </c>
      <c r="B63" s="20">
        <v>3005</v>
      </c>
      <c r="C63" s="65" t="s">
        <v>246</v>
      </c>
      <c r="D63" s="22">
        <f t="shared" ca="1" si="24"/>
        <v>0</v>
      </c>
      <c r="E63" s="21">
        <f t="shared" ca="1" si="44"/>
        <v>0</v>
      </c>
      <c r="F63" s="21">
        <f t="shared" ca="1" si="44"/>
        <v>0</v>
      </c>
      <c r="G63" s="21">
        <f t="shared" ca="1" si="44"/>
        <v>0</v>
      </c>
      <c r="H63" s="21">
        <f t="shared" ca="1" si="44"/>
        <v>0</v>
      </c>
      <c r="I63" s="21">
        <f t="shared" ca="1" si="44"/>
        <v>0</v>
      </c>
      <c r="J63" s="21">
        <f t="shared" ca="1" si="44"/>
        <v>0</v>
      </c>
      <c r="K63" s="21">
        <f t="shared" ca="1" si="44"/>
        <v>0</v>
      </c>
      <c r="L63" s="21">
        <f t="shared" ca="1" si="44"/>
        <v>0</v>
      </c>
      <c r="M63" s="21">
        <f t="shared" ca="1" si="44"/>
        <v>0</v>
      </c>
      <c r="N63" s="21">
        <f t="shared" ca="1" si="44"/>
        <v>0</v>
      </c>
      <c r="O63" s="21">
        <f t="shared" ca="1" si="41"/>
        <v>0</v>
      </c>
      <c r="P63" s="21">
        <f t="shared" ca="1" si="41"/>
        <v>0</v>
      </c>
      <c r="Q63" s="21">
        <f t="shared" ca="1" si="41"/>
        <v>0</v>
      </c>
      <c r="R63" s="21">
        <f t="shared" ca="1" si="41"/>
        <v>0</v>
      </c>
      <c r="S63" s="21">
        <f t="shared" ca="1" si="41"/>
        <v>0</v>
      </c>
      <c r="T63" s="21">
        <f t="shared" ca="1" si="41"/>
        <v>0</v>
      </c>
      <c r="U63" s="21">
        <f t="shared" ca="1" si="41"/>
        <v>0</v>
      </c>
      <c r="V63" s="21">
        <f t="shared" ca="1" si="41"/>
        <v>0</v>
      </c>
      <c r="W63" s="21">
        <f t="shared" ca="1" si="41"/>
        <v>0</v>
      </c>
      <c r="X63" s="21">
        <f t="shared" ca="1" si="41"/>
        <v>0</v>
      </c>
      <c r="Y63" s="21">
        <f t="shared" ca="1" si="41"/>
        <v>0</v>
      </c>
      <c r="Z63" s="21">
        <f t="shared" ca="1" si="41"/>
        <v>0</v>
      </c>
      <c r="AA63" s="21">
        <f t="shared" ca="1" si="41"/>
        <v>0</v>
      </c>
      <c r="AB63" s="21">
        <f t="shared" ca="1" si="41"/>
        <v>0</v>
      </c>
      <c r="AC63" s="21">
        <f t="shared" ca="1" si="41"/>
        <v>0</v>
      </c>
      <c r="AD63" s="21">
        <f t="shared" ca="1" si="41"/>
        <v>0</v>
      </c>
      <c r="AE63" s="21">
        <f t="shared" ca="1" si="45"/>
        <v>0</v>
      </c>
      <c r="AF63" s="21">
        <f t="shared" ca="1" si="45"/>
        <v>0</v>
      </c>
      <c r="AG63" s="21">
        <f t="shared" ca="1" si="45"/>
        <v>0</v>
      </c>
      <c r="AH63" s="21">
        <f t="shared" ca="1" si="45"/>
        <v>0</v>
      </c>
      <c r="AI63" s="21">
        <f t="shared" ca="1" si="45"/>
        <v>0</v>
      </c>
      <c r="AJ63" s="21">
        <f t="shared" ca="1" si="45"/>
        <v>0</v>
      </c>
      <c r="AK63" s="21">
        <f t="shared" ca="1" si="45"/>
        <v>0</v>
      </c>
      <c r="AL63" s="21">
        <f t="shared" ca="1" si="45"/>
        <v>0</v>
      </c>
      <c r="AM63" s="21">
        <f t="shared" ca="1" si="45"/>
        <v>0</v>
      </c>
      <c r="AN63" s="21">
        <f t="shared" ca="1" si="45"/>
        <v>0</v>
      </c>
      <c r="AO63" s="21">
        <f t="shared" ca="1" si="45"/>
        <v>0</v>
      </c>
      <c r="AP63" s="21">
        <f t="shared" ca="1" si="45"/>
        <v>0</v>
      </c>
      <c r="AQ63" s="21">
        <f t="shared" ca="1" si="45"/>
        <v>0</v>
      </c>
      <c r="AR63" s="21">
        <f t="shared" ca="1" si="45"/>
        <v>0</v>
      </c>
      <c r="AS63" s="21">
        <f t="shared" ca="1" si="42"/>
        <v>0</v>
      </c>
      <c r="AT63" s="21">
        <f t="shared" ca="1" si="42"/>
        <v>0</v>
      </c>
      <c r="AU63" s="21">
        <f t="shared" ca="1" si="42"/>
        <v>0</v>
      </c>
      <c r="AV63" s="21">
        <f t="shared" ca="1" si="42"/>
        <v>0</v>
      </c>
      <c r="AW63" s="21">
        <f t="shared" ca="1" si="42"/>
        <v>0</v>
      </c>
      <c r="AX63" s="21">
        <f t="shared" ca="1" si="42"/>
        <v>0</v>
      </c>
      <c r="AY63" s="21">
        <f t="shared" ca="1" si="42"/>
        <v>0</v>
      </c>
      <c r="AZ63" s="21">
        <f t="shared" ca="1" si="42"/>
        <v>0</v>
      </c>
      <c r="BA63" s="21">
        <f t="shared" ca="1" si="40"/>
        <v>0</v>
      </c>
      <c r="BB63" s="21">
        <f t="shared" ca="1" si="40"/>
        <v>0</v>
      </c>
      <c r="BC63" s="21">
        <f t="shared" ca="1" si="40"/>
        <v>0</v>
      </c>
      <c r="BD63" s="21">
        <f t="shared" ca="1" si="40"/>
        <v>0</v>
      </c>
      <c r="BE63" s="21">
        <f t="shared" ca="1" si="40"/>
        <v>0</v>
      </c>
      <c r="BF63" s="21">
        <f t="shared" ca="1" si="40"/>
        <v>0</v>
      </c>
      <c r="BG63" s="21">
        <f t="shared" ca="1" si="40"/>
        <v>0</v>
      </c>
      <c r="BH63" s="21">
        <f t="shared" ca="1" si="40"/>
        <v>0</v>
      </c>
      <c r="BI63" s="21">
        <f t="shared" ca="1" si="40"/>
        <v>0</v>
      </c>
      <c r="BJ63" s="21">
        <f t="shared" ca="1" si="40"/>
        <v>0</v>
      </c>
      <c r="BK63" s="21">
        <f t="shared" ca="1" si="40"/>
        <v>0</v>
      </c>
      <c r="BL63" s="21">
        <f t="shared" ca="1" si="40"/>
        <v>0</v>
      </c>
      <c r="BM63" s="21">
        <f t="shared" ca="1" si="40"/>
        <v>0</v>
      </c>
      <c r="BN63" s="21">
        <f t="shared" ca="1" si="40"/>
        <v>0</v>
      </c>
      <c r="BO63" s="21">
        <f t="shared" ca="1" si="40"/>
        <v>0</v>
      </c>
      <c r="BP63" s="21">
        <f t="shared" ca="1" si="40"/>
        <v>0</v>
      </c>
      <c r="BQ63" s="21">
        <f t="shared" ca="1" si="46"/>
        <v>0</v>
      </c>
      <c r="BR63" s="21">
        <f t="shared" ca="1" si="46"/>
        <v>0</v>
      </c>
      <c r="BS63" s="21">
        <f t="shared" ca="1" si="46"/>
        <v>0</v>
      </c>
      <c r="BT63" s="21">
        <f t="shared" ca="1" si="46"/>
        <v>0</v>
      </c>
      <c r="BU63" s="21">
        <f t="shared" ca="1" si="46"/>
        <v>0</v>
      </c>
      <c r="BV63" s="21">
        <f t="shared" ca="1" si="46"/>
        <v>0</v>
      </c>
      <c r="BW63" s="21">
        <f t="shared" ca="1" si="46"/>
        <v>0</v>
      </c>
      <c r="BX63" s="21">
        <f t="shared" ca="1" si="46"/>
        <v>0</v>
      </c>
      <c r="BY63" s="21">
        <f t="shared" ca="1" si="46"/>
        <v>0</v>
      </c>
      <c r="BZ63" s="21">
        <f t="shared" ca="1" si="46"/>
        <v>0</v>
      </c>
      <c r="CA63" s="21">
        <f t="shared" ca="1" si="46"/>
        <v>0</v>
      </c>
      <c r="CB63" s="21">
        <f t="shared" ca="1" si="46"/>
        <v>0</v>
      </c>
      <c r="CC63" s="21">
        <f t="shared" ca="1" si="46"/>
        <v>0</v>
      </c>
      <c r="CD63" s="21">
        <f t="shared" ca="1" si="46"/>
        <v>0</v>
      </c>
      <c r="CE63" s="21">
        <f t="shared" ca="1" si="46"/>
        <v>0</v>
      </c>
      <c r="CF63" s="21">
        <f t="shared" ca="1" si="46"/>
        <v>0</v>
      </c>
      <c r="CG63" s="21">
        <f t="shared" ca="1" si="43"/>
        <v>0</v>
      </c>
      <c r="CH63" s="21">
        <f t="shared" ca="1" si="43"/>
        <v>0</v>
      </c>
      <c r="CI63" s="21">
        <f t="shared" ca="1" si="43"/>
        <v>0</v>
      </c>
      <c r="CJ63" s="22">
        <f t="shared" ca="1" si="25"/>
        <v>0</v>
      </c>
      <c r="CK63" s="21">
        <f t="shared" ca="1" si="49"/>
        <v>0</v>
      </c>
      <c r="CL63" s="21">
        <f t="shared" ca="1" si="49"/>
        <v>0</v>
      </c>
      <c r="CM63" s="22">
        <f t="shared" ca="1" si="26"/>
        <v>0</v>
      </c>
      <c r="CN63" s="21">
        <f t="shared" ca="1" si="50"/>
        <v>0</v>
      </c>
      <c r="CO63" s="21">
        <f t="shared" ca="1" si="50"/>
        <v>0</v>
      </c>
      <c r="CP63" s="22">
        <f t="shared" ca="1" si="27"/>
        <v>0</v>
      </c>
      <c r="CQ63" s="21">
        <f t="shared" ca="1" si="47"/>
        <v>0</v>
      </c>
      <c r="CR63" s="21">
        <f t="shared" ca="1" si="47"/>
        <v>0</v>
      </c>
      <c r="CS63" s="21">
        <f t="shared" ca="1" si="47"/>
        <v>0</v>
      </c>
      <c r="CT63" s="21">
        <f t="shared" ca="1" si="47"/>
        <v>0</v>
      </c>
      <c r="CU63" s="21">
        <f t="shared" ca="1" si="47"/>
        <v>0</v>
      </c>
      <c r="CV63" s="22">
        <f t="shared" ca="1" si="51"/>
        <v>0</v>
      </c>
    </row>
    <row r="64" spans="1:100" ht="12.75" customHeight="1" x14ac:dyDescent="0.3">
      <c r="A64" s="64" t="s">
        <v>262</v>
      </c>
      <c r="B64" s="20">
        <v>3006</v>
      </c>
      <c r="C64" s="65" t="s">
        <v>246</v>
      </c>
      <c r="D64" s="22">
        <f t="shared" ca="1" si="24"/>
        <v>0</v>
      </c>
      <c r="E64" s="21">
        <f t="shared" ca="1" si="44"/>
        <v>0</v>
      </c>
      <c r="F64" s="21">
        <f t="shared" ca="1" si="44"/>
        <v>0</v>
      </c>
      <c r="G64" s="21">
        <f t="shared" ca="1" si="44"/>
        <v>0</v>
      </c>
      <c r="H64" s="21">
        <f t="shared" ca="1" si="44"/>
        <v>0</v>
      </c>
      <c r="I64" s="21">
        <f t="shared" ca="1" si="44"/>
        <v>0</v>
      </c>
      <c r="J64" s="21">
        <f t="shared" ca="1" si="44"/>
        <v>0</v>
      </c>
      <c r="K64" s="21">
        <f t="shared" ca="1" si="44"/>
        <v>0</v>
      </c>
      <c r="L64" s="21">
        <f t="shared" ca="1" si="44"/>
        <v>0</v>
      </c>
      <c r="M64" s="21">
        <f t="shared" ca="1" si="44"/>
        <v>0</v>
      </c>
      <c r="N64" s="21">
        <f t="shared" ca="1" si="44"/>
        <v>0</v>
      </c>
      <c r="O64" s="21">
        <f t="shared" ca="1" si="41"/>
        <v>0</v>
      </c>
      <c r="P64" s="21">
        <f t="shared" ca="1" si="41"/>
        <v>0</v>
      </c>
      <c r="Q64" s="21">
        <f t="shared" ca="1" si="41"/>
        <v>0</v>
      </c>
      <c r="R64" s="21">
        <f t="shared" ca="1" si="41"/>
        <v>0</v>
      </c>
      <c r="S64" s="21">
        <f t="shared" ca="1" si="41"/>
        <v>0</v>
      </c>
      <c r="T64" s="21">
        <f t="shared" ca="1" si="41"/>
        <v>0</v>
      </c>
      <c r="U64" s="21">
        <f t="shared" ca="1" si="41"/>
        <v>0</v>
      </c>
      <c r="V64" s="21">
        <f t="shared" ca="1" si="41"/>
        <v>0</v>
      </c>
      <c r="W64" s="21">
        <f t="shared" ca="1" si="41"/>
        <v>0</v>
      </c>
      <c r="X64" s="21">
        <f t="shared" ca="1" si="41"/>
        <v>0</v>
      </c>
      <c r="Y64" s="21">
        <f t="shared" ca="1" si="41"/>
        <v>0</v>
      </c>
      <c r="Z64" s="21">
        <f t="shared" ca="1" si="41"/>
        <v>0</v>
      </c>
      <c r="AA64" s="21">
        <f t="shared" ca="1" si="41"/>
        <v>0</v>
      </c>
      <c r="AB64" s="21">
        <f t="shared" ca="1" si="41"/>
        <v>0</v>
      </c>
      <c r="AC64" s="21">
        <f t="shared" ca="1" si="41"/>
        <v>0</v>
      </c>
      <c r="AD64" s="21">
        <f t="shared" ca="1" si="41"/>
        <v>0</v>
      </c>
      <c r="AE64" s="21">
        <f t="shared" ca="1" si="45"/>
        <v>0</v>
      </c>
      <c r="AF64" s="21">
        <f t="shared" ca="1" si="45"/>
        <v>0</v>
      </c>
      <c r="AG64" s="21">
        <f t="shared" ca="1" si="45"/>
        <v>0</v>
      </c>
      <c r="AH64" s="21">
        <f t="shared" ca="1" si="45"/>
        <v>0</v>
      </c>
      <c r="AI64" s="21">
        <f t="shared" ca="1" si="45"/>
        <v>0</v>
      </c>
      <c r="AJ64" s="21">
        <f t="shared" ca="1" si="45"/>
        <v>0</v>
      </c>
      <c r="AK64" s="21">
        <f t="shared" ca="1" si="45"/>
        <v>0</v>
      </c>
      <c r="AL64" s="21">
        <f t="shared" ca="1" si="45"/>
        <v>0</v>
      </c>
      <c r="AM64" s="21">
        <f t="shared" ca="1" si="45"/>
        <v>0</v>
      </c>
      <c r="AN64" s="21">
        <f t="shared" ca="1" si="45"/>
        <v>0</v>
      </c>
      <c r="AO64" s="21">
        <f t="shared" ca="1" si="45"/>
        <v>0</v>
      </c>
      <c r="AP64" s="21">
        <f t="shared" ca="1" si="45"/>
        <v>0</v>
      </c>
      <c r="AQ64" s="21">
        <f t="shared" ca="1" si="45"/>
        <v>0</v>
      </c>
      <c r="AR64" s="21">
        <f t="shared" ca="1" si="45"/>
        <v>0</v>
      </c>
      <c r="AS64" s="21">
        <f t="shared" ca="1" si="42"/>
        <v>0</v>
      </c>
      <c r="AT64" s="21">
        <f t="shared" ca="1" si="42"/>
        <v>0</v>
      </c>
      <c r="AU64" s="21">
        <f t="shared" ca="1" si="42"/>
        <v>0</v>
      </c>
      <c r="AV64" s="21">
        <f t="shared" ca="1" si="42"/>
        <v>0</v>
      </c>
      <c r="AW64" s="21">
        <f t="shared" ca="1" si="42"/>
        <v>0</v>
      </c>
      <c r="AX64" s="21">
        <f t="shared" ca="1" si="42"/>
        <v>0</v>
      </c>
      <c r="AY64" s="21">
        <f t="shared" ca="1" si="42"/>
        <v>0</v>
      </c>
      <c r="AZ64" s="21">
        <f t="shared" ca="1" si="42"/>
        <v>0</v>
      </c>
      <c r="BA64" s="21">
        <f t="shared" ca="1" si="40"/>
        <v>0</v>
      </c>
      <c r="BB64" s="21">
        <f t="shared" ca="1" si="40"/>
        <v>0</v>
      </c>
      <c r="BC64" s="21">
        <f t="shared" ca="1" si="40"/>
        <v>0</v>
      </c>
      <c r="BD64" s="21">
        <f t="shared" ca="1" si="40"/>
        <v>5374231.9300000006</v>
      </c>
      <c r="BE64" s="21">
        <f t="shared" ca="1" si="40"/>
        <v>0</v>
      </c>
      <c r="BF64" s="21">
        <f t="shared" ca="1" si="40"/>
        <v>0</v>
      </c>
      <c r="BG64" s="21">
        <f t="shared" ca="1" si="40"/>
        <v>0</v>
      </c>
      <c r="BH64" s="21">
        <f t="shared" ca="1" si="40"/>
        <v>0</v>
      </c>
      <c r="BI64" s="21">
        <f t="shared" ca="1" si="40"/>
        <v>0</v>
      </c>
      <c r="BJ64" s="21">
        <f t="shared" ca="1" si="40"/>
        <v>0</v>
      </c>
      <c r="BK64" s="21">
        <f t="shared" ca="1" si="40"/>
        <v>0</v>
      </c>
      <c r="BL64" s="21">
        <f t="shared" ca="1" si="40"/>
        <v>0</v>
      </c>
      <c r="BM64" s="21">
        <f t="shared" ca="1" si="40"/>
        <v>0</v>
      </c>
      <c r="BN64" s="21">
        <f t="shared" ca="1" si="40"/>
        <v>0</v>
      </c>
      <c r="BO64" s="21">
        <f t="shared" ca="1" si="40"/>
        <v>0</v>
      </c>
      <c r="BP64" s="21">
        <f t="shared" ca="1" si="40"/>
        <v>0</v>
      </c>
      <c r="BQ64" s="21">
        <f t="shared" ca="1" si="46"/>
        <v>0</v>
      </c>
      <c r="BR64" s="21">
        <f t="shared" ca="1" si="46"/>
        <v>0</v>
      </c>
      <c r="BS64" s="21">
        <f t="shared" ca="1" si="46"/>
        <v>0</v>
      </c>
      <c r="BT64" s="21">
        <f t="shared" ca="1" si="46"/>
        <v>0</v>
      </c>
      <c r="BU64" s="21">
        <f t="shared" ca="1" si="46"/>
        <v>0</v>
      </c>
      <c r="BV64" s="21">
        <f t="shared" ca="1" si="46"/>
        <v>0</v>
      </c>
      <c r="BW64" s="21">
        <f t="shared" ca="1" si="46"/>
        <v>0</v>
      </c>
      <c r="BX64" s="21">
        <f t="shared" ca="1" si="46"/>
        <v>0</v>
      </c>
      <c r="BY64" s="21">
        <f t="shared" ca="1" si="46"/>
        <v>0</v>
      </c>
      <c r="BZ64" s="21">
        <f t="shared" ca="1" si="46"/>
        <v>0</v>
      </c>
      <c r="CA64" s="21">
        <f t="shared" ca="1" si="46"/>
        <v>0</v>
      </c>
      <c r="CB64" s="21">
        <f t="shared" ca="1" si="46"/>
        <v>0</v>
      </c>
      <c r="CC64" s="21">
        <f t="shared" ca="1" si="46"/>
        <v>0</v>
      </c>
      <c r="CD64" s="21">
        <f t="shared" ca="1" si="46"/>
        <v>0</v>
      </c>
      <c r="CE64" s="21">
        <f t="shared" ca="1" si="46"/>
        <v>0</v>
      </c>
      <c r="CF64" s="21">
        <f t="shared" ca="1" si="46"/>
        <v>0</v>
      </c>
      <c r="CG64" s="21">
        <f t="shared" ca="1" si="43"/>
        <v>0</v>
      </c>
      <c r="CH64" s="21">
        <f t="shared" ca="1" si="43"/>
        <v>0</v>
      </c>
      <c r="CI64" s="21">
        <f t="shared" ca="1" si="43"/>
        <v>0</v>
      </c>
      <c r="CJ64" s="22">
        <f t="shared" ca="1" si="25"/>
        <v>73303644.890000001</v>
      </c>
      <c r="CK64" s="21">
        <f t="shared" ca="1" si="49"/>
        <v>0</v>
      </c>
      <c r="CL64" s="21">
        <f t="shared" ca="1" si="49"/>
        <v>0</v>
      </c>
      <c r="CM64" s="22">
        <f t="shared" ca="1" si="26"/>
        <v>73303644.890000001</v>
      </c>
      <c r="CN64" s="21">
        <f t="shared" ca="1" si="50"/>
        <v>2111034.9299999988</v>
      </c>
      <c r="CO64" s="21">
        <f t="shared" ca="1" si="50"/>
        <v>71192609.960000008</v>
      </c>
      <c r="CP64" s="22">
        <f t="shared" ca="1" si="27"/>
        <v>0</v>
      </c>
      <c r="CQ64" s="21">
        <f t="shared" ca="1" si="47"/>
        <v>0</v>
      </c>
      <c r="CR64" s="21">
        <f t="shared" ca="1" si="47"/>
        <v>0</v>
      </c>
      <c r="CS64" s="21">
        <f t="shared" ca="1" si="47"/>
        <v>0</v>
      </c>
      <c r="CT64" s="21">
        <f t="shared" ca="1" si="47"/>
        <v>0</v>
      </c>
      <c r="CU64" s="21">
        <f t="shared" ca="1" si="47"/>
        <v>0</v>
      </c>
      <c r="CV64" s="22">
        <f t="shared" ca="1" si="51"/>
        <v>78677876.820000008</v>
      </c>
    </row>
    <row r="65" spans="1:100" ht="12.75" customHeight="1" x14ac:dyDescent="0.3">
      <c r="A65" s="64" t="s">
        <v>264</v>
      </c>
      <c r="B65" s="20">
        <v>3007</v>
      </c>
      <c r="C65" s="65" t="s">
        <v>246</v>
      </c>
      <c r="D65" s="22">
        <f t="shared" ca="1" si="24"/>
        <v>0</v>
      </c>
      <c r="E65" s="21">
        <f t="shared" ca="1" si="44"/>
        <v>0</v>
      </c>
      <c r="F65" s="21">
        <f t="shared" ca="1" si="44"/>
        <v>0</v>
      </c>
      <c r="G65" s="21">
        <f t="shared" ca="1" si="44"/>
        <v>0</v>
      </c>
      <c r="H65" s="21">
        <f t="shared" ca="1" si="44"/>
        <v>0</v>
      </c>
      <c r="I65" s="21">
        <f t="shared" ca="1" si="44"/>
        <v>0</v>
      </c>
      <c r="J65" s="21">
        <f t="shared" ca="1" si="44"/>
        <v>0</v>
      </c>
      <c r="K65" s="21">
        <f t="shared" ca="1" si="44"/>
        <v>0</v>
      </c>
      <c r="L65" s="21">
        <f t="shared" ca="1" si="44"/>
        <v>0</v>
      </c>
      <c r="M65" s="21">
        <f t="shared" ca="1" si="44"/>
        <v>0</v>
      </c>
      <c r="N65" s="21">
        <f t="shared" ca="1" si="44"/>
        <v>0</v>
      </c>
      <c r="O65" s="21">
        <f t="shared" ca="1" si="41"/>
        <v>0</v>
      </c>
      <c r="P65" s="21">
        <f t="shared" ca="1" si="41"/>
        <v>0</v>
      </c>
      <c r="Q65" s="21">
        <f t="shared" ca="1" si="41"/>
        <v>0</v>
      </c>
      <c r="R65" s="21">
        <f t="shared" ca="1" si="41"/>
        <v>0</v>
      </c>
      <c r="S65" s="21">
        <f t="shared" ca="1" si="41"/>
        <v>0</v>
      </c>
      <c r="T65" s="21">
        <f t="shared" ca="1" si="41"/>
        <v>0</v>
      </c>
      <c r="U65" s="21">
        <f t="shared" ca="1" si="41"/>
        <v>0</v>
      </c>
      <c r="V65" s="21">
        <f t="shared" ca="1" si="41"/>
        <v>0</v>
      </c>
      <c r="W65" s="21">
        <f t="shared" ca="1" si="41"/>
        <v>0</v>
      </c>
      <c r="X65" s="21">
        <f t="shared" ca="1" si="41"/>
        <v>0</v>
      </c>
      <c r="Y65" s="21">
        <f t="shared" ca="1" si="41"/>
        <v>0</v>
      </c>
      <c r="Z65" s="21">
        <f t="shared" ca="1" si="41"/>
        <v>0</v>
      </c>
      <c r="AA65" s="21">
        <f t="shared" ca="1" si="41"/>
        <v>0</v>
      </c>
      <c r="AB65" s="21">
        <f t="shared" ca="1" si="41"/>
        <v>0</v>
      </c>
      <c r="AC65" s="21">
        <f t="shared" ca="1" si="41"/>
        <v>0</v>
      </c>
      <c r="AD65" s="21">
        <f t="shared" ca="1" si="41"/>
        <v>0</v>
      </c>
      <c r="AE65" s="21">
        <f t="shared" ca="1" si="45"/>
        <v>0</v>
      </c>
      <c r="AF65" s="21">
        <f t="shared" ca="1" si="45"/>
        <v>0</v>
      </c>
      <c r="AG65" s="21">
        <f t="shared" ca="1" si="45"/>
        <v>0</v>
      </c>
      <c r="AH65" s="21">
        <f t="shared" ca="1" si="45"/>
        <v>0</v>
      </c>
      <c r="AI65" s="21">
        <f t="shared" ca="1" si="45"/>
        <v>0</v>
      </c>
      <c r="AJ65" s="21">
        <f t="shared" ca="1" si="45"/>
        <v>0</v>
      </c>
      <c r="AK65" s="21">
        <f t="shared" ca="1" si="45"/>
        <v>0</v>
      </c>
      <c r="AL65" s="21">
        <f t="shared" ca="1" si="45"/>
        <v>0</v>
      </c>
      <c r="AM65" s="21">
        <f t="shared" ca="1" si="45"/>
        <v>0</v>
      </c>
      <c r="AN65" s="21">
        <f t="shared" ca="1" si="45"/>
        <v>0</v>
      </c>
      <c r="AO65" s="21">
        <f t="shared" ca="1" si="45"/>
        <v>0</v>
      </c>
      <c r="AP65" s="21">
        <f t="shared" ca="1" si="45"/>
        <v>0</v>
      </c>
      <c r="AQ65" s="21">
        <f t="shared" ca="1" si="45"/>
        <v>0</v>
      </c>
      <c r="AR65" s="21">
        <f t="shared" ca="1" si="45"/>
        <v>0</v>
      </c>
      <c r="AS65" s="21">
        <f t="shared" ca="1" si="42"/>
        <v>0</v>
      </c>
      <c r="AT65" s="21">
        <f t="shared" ca="1" si="42"/>
        <v>0</v>
      </c>
      <c r="AU65" s="21">
        <f t="shared" ca="1" si="42"/>
        <v>0</v>
      </c>
      <c r="AV65" s="21">
        <f t="shared" ca="1" si="42"/>
        <v>0</v>
      </c>
      <c r="AW65" s="21">
        <f t="shared" ca="1" si="42"/>
        <v>0</v>
      </c>
      <c r="AX65" s="21">
        <f t="shared" ca="1" si="42"/>
        <v>0</v>
      </c>
      <c r="AY65" s="21">
        <f t="shared" ca="1" si="42"/>
        <v>0</v>
      </c>
      <c r="AZ65" s="21">
        <f t="shared" ca="1" si="42"/>
        <v>0</v>
      </c>
      <c r="BA65" s="21">
        <f t="shared" ca="1" si="40"/>
        <v>0</v>
      </c>
      <c r="BB65" s="21">
        <f t="shared" ca="1" si="40"/>
        <v>0</v>
      </c>
      <c r="BC65" s="21">
        <f t="shared" ca="1" si="40"/>
        <v>0</v>
      </c>
      <c r="BD65" s="21">
        <f t="shared" ca="1" si="40"/>
        <v>345298.13</v>
      </c>
      <c r="BE65" s="21">
        <f t="shared" ca="1" si="40"/>
        <v>0</v>
      </c>
      <c r="BF65" s="21">
        <f t="shared" ca="1" si="40"/>
        <v>0</v>
      </c>
      <c r="BG65" s="21">
        <f t="shared" ca="1" si="40"/>
        <v>0</v>
      </c>
      <c r="BH65" s="21">
        <f t="shared" ca="1" si="40"/>
        <v>0</v>
      </c>
      <c r="BI65" s="21">
        <f t="shared" ca="1" si="40"/>
        <v>0</v>
      </c>
      <c r="BJ65" s="21">
        <f t="shared" ca="1" si="40"/>
        <v>0</v>
      </c>
      <c r="BK65" s="21">
        <f t="shared" ca="1" si="40"/>
        <v>0</v>
      </c>
      <c r="BL65" s="21">
        <f t="shared" ca="1" si="40"/>
        <v>0</v>
      </c>
      <c r="BM65" s="21">
        <f t="shared" ca="1" si="40"/>
        <v>0</v>
      </c>
      <c r="BN65" s="21">
        <f t="shared" ca="1" si="40"/>
        <v>0</v>
      </c>
      <c r="BO65" s="21">
        <f t="shared" ca="1" si="40"/>
        <v>0</v>
      </c>
      <c r="BP65" s="21">
        <f t="shared" ca="1" si="40"/>
        <v>0</v>
      </c>
      <c r="BQ65" s="21">
        <f t="shared" ca="1" si="46"/>
        <v>0</v>
      </c>
      <c r="BR65" s="21">
        <f t="shared" ca="1" si="46"/>
        <v>0</v>
      </c>
      <c r="BS65" s="21">
        <f t="shared" ca="1" si="46"/>
        <v>0</v>
      </c>
      <c r="BT65" s="21">
        <f t="shared" ca="1" si="46"/>
        <v>0</v>
      </c>
      <c r="BU65" s="21">
        <f t="shared" ca="1" si="46"/>
        <v>0</v>
      </c>
      <c r="BV65" s="21">
        <f t="shared" ca="1" si="46"/>
        <v>0</v>
      </c>
      <c r="BW65" s="21">
        <f t="shared" ca="1" si="46"/>
        <v>0</v>
      </c>
      <c r="BX65" s="21">
        <f t="shared" ca="1" si="46"/>
        <v>0</v>
      </c>
      <c r="BY65" s="21">
        <f t="shared" ca="1" si="46"/>
        <v>0</v>
      </c>
      <c r="BZ65" s="21">
        <f t="shared" ca="1" si="46"/>
        <v>0</v>
      </c>
      <c r="CA65" s="21">
        <f t="shared" ca="1" si="46"/>
        <v>0</v>
      </c>
      <c r="CB65" s="21">
        <f t="shared" ca="1" si="46"/>
        <v>0</v>
      </c>
      <c r="CC65" s="21">
        <f t="shared" ca="1" si="46"/>
        <v>0</v>
      </c>
      <c r="CD65" s="21">
        <f t="shared" ca="1" si="46"/>
        <v>0</v>
      </c>
      <c r="CE65" s="21">
        <f t="shared" ca="1" si="46"/>
        <v>0</v>
      </c>
      <c r="CF65" s="21">
        <f t="shared" ca="1" si="46"/>
        <v>0</v>
      </c>
      <c r="CG65" s="21">
        <f t="shared" ca="1" si="43"/>
        <v>0</v>
      </c>
      <c r="CH65" s="21">
        <f t="shared" ca="1" si="43"/>
        <v>0</v>
      </c>
      <c r="CI65" s="21">
        <f t="shared" ca="1" si="43"/>
        <v>0</v>
      </c>
      <c r="CJ65" s="22">
        <f t="shared" ca="1" si="25"/>
        <v>0</v>
      </c>
      <c r="CK65" s="21">
        <f t="shared" ca="1" si="49"/>
        <v>0</v>
      </c>
      <c r="CL65" s="21">
        <f t="shared" ca="1" si="49"/>
        <v>0</v>
      </c>
      <c r="CM65" s="22">
        <f t="shared" ca="1" si="26"/>
        <v>0</v>
      </c>
      <c r="CN65" s="21">
        <f t="shared" ca="1" si="50"/>
        <v>0</v>
      </c>
      <c r="CO65" s="21">
        <f t="shared" ca="1" si="50"/>
        <v>0</v>
      </c>
      <c r="CP65" s="22">
        <f t="shared" ca="1" si="27"/>
        <v>0</v>
      </c>
      <c r="CQ65" s="21">
        <f t="shared" ca="1" si="47"/>
        <v>0</v>
      </c>
      <c r="CR65" s="21">
        <f t="shared" ca="1" si="47"/>
        <v>0</v>
      </c>
      <c r="CS65" s="21">
        <f t="shared" ca="1" si="47"/>
        <v>0</v>
      </c>
      <c r="CT65" s="21">
        <f t="shared" ca="1" si="47"/>
        <v>0</v>
      </c>
      <c r="CU65" s="21">
        <f t="shared" ca="1" si="47"/>
        <v>0</v>
      </c>
      <c r="CV65" s="22">
        <f t="shared" ca="1" si="51"/>
        <v>345298.13</v>
      </c>
    </row>
    <row r="66" spans="1:100" ht="12.75" customHeight="1" x14ac:dyDescent="0.3">
      <c r="A66" s="64" t="s">
        <v>266</v>
      </c>
      <c r="B66" s="20">
        <v>3008</v>
      </c>
      <c r="C66" s="65" t="s">
        <v>246</v>
      </c>
      <c r="D66" s="22">
        <f t="shared" ca="1" si="24"/>
        <v>0</v>
      </c>
      <c r="E66" s="21">
        <f t="shared" ca="1" si="44"/>
        <v>0</v>
      </c>
      <c r="F66" s="21">
        <f t="shared" ca="1" si="44"/>
        <v>0</v>
      </c>
      <c r="G66" s="21">
        <f t="shared" ca="1" si="44"/>
        <v>0</v>
      </c>
      <c r="H66" s="21">
        <f t="shared" ca="1" si="44"/>
        <v>0</v>
      </c>
      <c r="I66" s="21">
        <f t="shared" ca="1" si="44"/>
        <v>0</v>
      </c>
      <c r="J66" s="21">
        <f t="shared" ca="1" si="44"/>
        <v>0</v>
      </c>
      <c r="K66" s="21">
        <f t="shared" ca="1" si="44"/>
        <v>0</v>
      </c>
      <c r="L66" s="21">
        <f t="shared" ca="1" si="44"/>
        <v>0</v>
      </c>
      <c r="M66" s="21">
        <f t="shared" ca="1" si="44"/>
        <v>0</v>
      </c>
      <c r="N66" s="21">
        <f t="shared" ca="1" si="44"/>
        <v>0</v>
      </c>
      <c r="O66" s="21">
        <f t="shared" ca="1" si="41"/>
        <v>0</v>
      </c>
      <c r="P66" s="21">
        <f t="shared" ca="1" si="41"/>
        <v>0</v>
      </c>
      <c r="Q66" s="21">
        <f t="shared" ca="1" si="41"/>
        <v>0</v>
      </c>
      <c r="R66" s="21">
        <f t="shared" ca="1" si="41"/>
        <v>0</v>
      </c>
      <c r="S66" s="21">
        <f t="shared" ca="1" si="41"/>
        <v>0</v>
      </c>
      <c r="T66" s="21">
        <f t="shared" ca="1" si="41"/>
        <v>0</v>
      </c>
      <c r="U66" s="21">
        <f t="shared" ca="1" si="41"/>
        <v>0</v>
      </c>
      <c r="V66" s="21">
        <f t="shared" ca="1" si="41"/>
        <v>0</v>
      </c>
      <c r="W66" s="21">
        <f t="shared" ca="1" si="41"/>
        <v>0</v>
      </c>
      <c r="X66" s="21">
        <f t="shared" ca="1" si="41"/>
        <v>0</v>
      </c>
      <c r="Y66" s="21">
        <f t="shared" ca="1" si="41"/>
        <v>0</v>
      </c>
      <c r="Z66" s="21">
        <f t="shared" ca="1" si="41"/>
        <v>0</v>
      </c>
      <c r="AA66" s="21">
        <f t="shared" ca="1" si="41"/>
        <v>0</v>
      </c>
      <c r="AB66" s="21">
        <f t="shared" ca="1" si="41"/>
        <v>0</v>
      </c>
      <c r="AC66" s="21">
        <f t="shared" ca="1" si="41"/>
        <v>0</v>
      </c>
      <c r="AD66" s="21">
        <f t="shared" ca="1" si="41"/>
        <v>0</v>
      </c>
      <c r="AE66" s="21">
        <f t="shared" ca="1" si="45"/>
        <v>0</v>
      </c>
      <c r="AF66" s="21">
        <f t="shared" ca="1" si="45"/>
        <v>0</v>
      </c>
      <c r="AG66" s="21">
        <f t="shared" ca="1" si="45"/>
        <v>0</v>
      </c>
      <c r="AH66" s="21">
        <f t="shared" ca="1" si="45"/>
        <v>0</v>
      </c>
      <c r="AI66" s="21">
        <f t="shared" ca="1" si="45"/>
        <v>0</v>
      </c>
      <c r="AJ66" s="21">
        <f t="shared" ca="1" si="45"/>
        <v>0</v>
      </c>
      <c r="AK66" s="21">
        <f t="shared" ca="1" si="45"/>
        <v>0</v>
      </c>
      <c r="AL66" s="21">
        <f t="shared" ca="1" si="45"/>
        <v>0</v>
      </c>
      <c r="AM66" s="21">
        <f t="shared" ca="1" si="45"/>
        <v>0</v>
      </c>
      <c r="AN66" s="21">
        <f t="shared" ca="1" si="45"/>
        <v>0</v>
      </c>
      <c r="AO66" s="21">
        <f t="shared" ca="1" si="45"/>
        <v>0</v>
      </c>
      <c r="AP66" s="21">
        <f t="shared" ca="1" si="45"/>
        <v>0</v>
      </c>
      <c r="AQ66" s="21">
        <f t="shared" ca="1" si="45"/>
        <v>0</v>
      </c>
      <c r="AR66" s="21">
        <f t="shared" ca="1" si="45"/>
        <v>0</v>
      </c>
      <c r="AS66" s="21">
        <f t="shared" ca="1" si="42"/>
        <v>0</v>
      </c>
      <c r="AT66" s="21">
        <f t="shared" ca="1" si="42"/>
        <v>0</v>
      </c>
      <c r="AU66" s="21">
        <f t="shared" ca="1" si="42"/>
        <v>0</v>
      </c>
      <c r="AV66" s="21">
        <f t="shared" ca="1" si="42"/>
        <v>0</v>
      </c>
      <c r="AW66" s="21">
        <f t="shared" ca="1" si="42"/>
        <v>0</v>
      </c>
      <c r="AX66" s="21">
        <f t="shared" ca="1" si="42"/>
        <v>0</v>
      </c>
      <c r="AY66" s="21">
        <f t="shared" ca="1" si="42"/>
        <v>0</v>
      </c>
      <c r="AZ66" s="21">
        <f t="shared" ca="1" si="42"/>
        <v>0</v>
      </c>
      <c r="BA66" s="21">
        <f t="shared" ca="1" si="40"/>
        <v>0</v>
      </c>
      <c r="BB66" s="21">
        <f t="shared" ca="1" si="40"/>
        <v>0</v>
      </c>
      <c r="BC66" s="21">
        <f t="shared" ca="1" si="40"/>
        <v>0</v>
      </c>
      <c r="BD66" s="21">
        <f t="shared" ca="1" si="40"/>
        <v>683330.91</v>
      </c>
      <c r="BE66" s="21">
        <f t="shared" ca="1" si="40"/>
        <v>0</v>
      </c>
      <c r="BF66" s="21">
        <f t="shared" ca="1" si="40"/>
        <v>0</v>
      </c>
      <c r="BG66" s="21">
        <f t="shared" ca="1" si="40"/>
        <v>0</v>
      </c>
      <c r="BH66" s="21">
        <f t="shared" ca="1" si="40"/>
        <v>0</v>
      </c>
      <c r="BI66" s="21">
        <f t="shared" ca="1" si="40"/>
        <v>0</v>
      </c>
      <c r="BJ66" s="21">
        <f t="shared" ca="1" si="40"/>
        <v>0</v>
      </c>
      <c r="BK66" s="21">
        <f t="shared" ca="1" si="40"/>
        <v>0</v>
      </c>
      <c r="BL66" s="21">
        <f t="shared" ca="1" si="40"/>
        <v>0</v>
      </c>
      <c r="BM66" s="21">
        <f t="shared" ca="1" si="40"/>
        <v>0</v>
      </c>
      <c r="BN66" s="21">
        <f t="shared" ca="1" si="40"/>
        <v>0</v>
      </c>
      <c r="BO66" s="21">
        <f t="shared" ca="1" si="40"/>
        <v>0</v>
      </c>
      <c r="BP66" s="21">
        <f t="shared" ca="1" si="40"/>
        <v>0</v>
      </c>
      <c r="BQ66" s="21">
        <f t="shared" ca="1" si="46"/>
        <v>0</v>
      </c>
      <c r="BR66" s="21">
        <f t="shared" ca="1" si="46"/>
        <v>0</v>
      </c>
      <c r="BS66" s="21">
        <f t="shared" ca="1" si="46"/>
        <v>0</v>
      </c>
      <c r="BT66" s="21">
        <f t="shared" ca="1" si="46"/>
        <v>0</v>
      </c>
      <c r="BU66" s="21">
        <f t="shared" ca="1" si="46"/>
        <v>0</v>
      </c>
      <c r="BV66" s="21">
        <f t="shared" ca="1" si="46"/>
        <v>0</v>
      </c>
      <c r="BW66" s="21">
        <f t="shared" ca="1" si="46"/>
        <v>0</v>
      </c>
      <c r="BX66" s="21">
        <f t="shared" ca="1" si="46"/>
        <v>0</v>
      </c>
      <c r="BY66" s="21">
        <f t="shared" ca="1" si="46"/>
        <v>0</v>
      </c>
      <c r="BZ66" s="21">
        <f t="shared" ca="1" si="46"/>
        <v>0</v>
      </c>
      <c r="CA66" s="21">
        <f t="shared" ca="1" si="46"/>
        <v>0</v>
      </c>
      <c r="CB66" s="21">
        <f t="shared" ca="1" si="46"/>
        <v>0</v>
      </c>
      <c r="CC66" s="21">
        <f t="shared" ca="1" si="46"/>
        <v>0</v>
      </c>
      <c r="CD66" s="21">
        <f t="shared" ca="1" si="46"/>
        <v>0</v>
      </c>
      <c r="CE66" s="21">
        <f t="shared" ca="1" si="46"/>
        <v>0</v>
      </c>
      <c r="CF66" s="21">
        <f t="shared" ca="1" si="46"/>
        <v>0</v>
      </c>
      <c r="CG66" s="21">
        <f t="shared" ca="1" si="43"/>
        <v>0</v>
      </c>
      <c r="CH66" s="21">
        <f t="shared" ca="1" si="43"/>
        <v>0</v>
      </c>
      <c r="CI66" s="21">
        <f t="shared" ca="1" si="43"/>
        <v>0</v>
      </c>
      <c r="CJ66" s="22">
        <f t="shared" ca="1" si="25"/>
        <v>0</v>
      </c>
      <c r="CK66" s="21">
        <f t="shared" ca="1" si="49"/>
        <v>0</v>
      </c>
      <c r="CL66" s="21">
        <f t="shared" ca="1" si="49"/>
        <v>0</v>
      </c>
      <c r="CM66" s="22">
        <f t="shared" ca="1" si="26"/>
        <v>0</v>
      </c>
      <c r="CN66" s="21">
        <f t="shared" ca="1" si="50"/>
        <v>0</v>
      </c>
      <c r="CO66" s="21">
        <f t="shared" ca="1" si="50"/>
        <v>0</v>
      </c>
      <c r="CP66" s="22">
        <f t="shared" ca="1" si="27"/>
        <v>0</v>
      </c>
      <c r="CQ66" s="21">
        <f t="shared" ca="1" si="47"/>
        <v>0</v>
      </c>
      <c r="CR66" s="21">
        <f t="shared" ca="1" si="47"/>
        <v>0</v>
      </c>
      <c r="CS66" s="21">
        <f t="shared" ca="1" si="47"/>
        <v>0</v>
      </c>
      <c r="CT66" s="21">
        <f t="shared" ca="1" si="47"/>
        <v>0</v>
      </c>
      <c r="CU66" s="21">
        <f t="shared" ca="1" si="47"/>
        <v>0</v>
      </c>
      <c r="CV66" s="22">
        <f t="shared" ca="1" si="51"/>
        <v>683330.91</v>
      </c>
    </row>
    <row r="67" spans="1:100" ht="12.75" customHeight="1" x14ac:dyDescent="0.3">
      <c r="A67" s="64" t="s">
        <v>268</v>
      </c>
      <c r="B67" s="20">
        <v>3009</v>
      </c>
      <c r="C67" s="65" t="s">
        <v>246</v>
      </c>
      <c r="D67" s="22">
        <f t="shared" ca="1" si="24"/>
        <v>0</v>
      </c>
      <c r="E67" s="21">
        <f t="shared" ca="1" si="44"/>
        <v>0</v>
      </c>
      <c r="F67" s="21">
        <f t="shared" ca="1" si="44"/>
        <v>0</v>
      </c>
      <c r="G67" s="21">
        <f t="shared" ca="1" si="44"/>
        <v>0</v>
      </c>
      <c r="H67" s="21">
        <f t="shared" ca="1" si="44"/>
        <v>0</v>
      </c>
      <c r="I67" s="21">
        <f t="shared" ca="1" si="44"/>
        <v>0</v>
      </c>
      <c r="J67" s="21">
        <f t="shared" ca="1" si="44"/>
        <v>0</v>
      </c>
      <c r="K67" s="21">
        <f t="shared" ca="1" si="44"/>
        <v>0</v>
      </c>
      <c r="L67" s="21">
        <f t="shared" ca="1" si="44"/>
        <v>0</v>
      </c>
      <c r="M67" s="21">
        <f t="shared" ca="1" si="44"/>
        <v>0</v>
      </c>
      <c r="N67" s="21">
        <f t="shared" ca="1" si="44"/>
        <v>0</v>
      </c>
      <c r="O67" s="21">
        <f t="shared" ca="1" si="41"/>
        <v>0</v>
      </c>
      <c r="P67" s="21">
        <f t="shared" ca="1" si="41"/>
        <v>0</v>
      </c>
      <c r="Q67" s="21">
        <f t="shared" ca="1" si="41"/>
        <v>0</v>
      </c>
      <c r="R67" s="21">
        <f t="shared" ca="1" si="41"/>
        <v>0</v>
      </c>
      <c r="S67" s="21">
        <f t="shared" ca="1" si="41"/>
        <v>0</v>
      </c>
      <c r="T67" s="21">
        <f t="shared" ca="1" si="41"/>
        <v>0</v>
      </c>
      <c r="U67" s="21">
        <f t="shared" ca="1" si="41"/>
        <v>0</v>
      </c>
      <c r="V67" s="21">
        <f t="shared" ca="1" si="41"/>
        <v>0</v>
      </c>
      <c r="W67" s="21">
        <f t="shared" ca="1" si="41"/>
        <v>0</v>
      </c>
      <c r="X67" s="21">
        <f t="shared" ca="1" si="41"/>
        <v>0</v>
      </c>
      <c r="Y67" s="21">
        <f t="shared" ca="1" si="41"/>
        <v>0</v>
      </c>
      <c r="Z67" s="21">
        <f t="shared" ca="1" si="41"/>
        <v>0</v>
      </c>
      <c r="AA67" s="21">
        <f t="shared" ca="1" si="41"/>
        <v>0</v>
      </c>
      <c r="AB67" s="21">
        <f t="shared" ca="1" si="41"/>
        <v>0</v>
      </c>
      <c r="AC67" s="21">
        <f t="shared" ca="1" si="41"/>
        <v>0</v>
      </c>
      <c r="AD67" s="21">
        <f t="shared" ca="1" si="41"/>
        <v>0</v>
      </c>
      <c r="AE67" s="21">
        <f t="shared" ca="1" si="45"/>
        <v>0</v>
      </c>
      <c r="AF67" s="21">
        <f t="shared" ca="1" si="45"/>
        <v>0</v>
      </c>
      <c r="AG67" s="21">
        <f t="shared" ca="1" si="45"/>
        <v>0</v>
      </c>
      <c r="AH67" s="21">
        <f t="shared" ca="1" si="45"/>
        <v>0</v>
      </c>
      <c r="AI67" s="21">
        <f t="shared" ca="1" si="45"/>
        <v>0</v>
      </c>
      <c r="AJ67" s="21">
        <f t="shared" ca="1" si="45"/>
        <v>0</v>
      </c>
      <c r="AK67" s="21">
        <f t="shared" ca="1" si="45"/>
        <v>0</v>
      </c>
      <c r="AL67" s="21">
        <f t="shared" ca="1" si="45"/>
        <v>0</v>
      </c>
      <c r="AM67" s="21">
        <f t="shared" ca="1" si="45"/>
        <v>0</v>
      </c>
      <c r="AN67" s="21">
        <f t="shared" ca="1" si="45"/>
        <v>0</v>
      </c>
      <c r="AO67" s="21">
        <f t="shared" ca="1" si="45"/>
        <v>0</v>
      </c>
      <c r="AP67" s="21">
        <f t="shared" ca="1" si="45"/>
        <v>0</v>
      </c>
      <c r="AQ67" s="21">
        <f t="shared" ca="1" si="45"/>
        <v>0</v>
      </c>
      <c r="AR67" s="21">
        <f t="shared" ca="1" si="45"/>
        <v>0</v>
      </c>
      <c r="AS67" s="21">
        <f t="shared" ca="1" si="42"/>
        <v>0</v>
      </c>
      <c r="AT67" s="21">
        <f t="shared" ca="1" si="42"/>
        <v>0</v>
      </c>
      <c r="AU67" s="21">
        <f t="shared" ca="1" si="42"/>
        <v>0</v>
      </c>
      <c r="AV67" s="21">
        <f t="shared" ca="1" si="42"/>
        <v>0</v>
      </c>
      <c r="AW67" s="21">
        <f t="shared" ca="1" si="42"/>
        <v>0</v>
      </c>
      <c r="AX67" s="21">
        <f t="shared" ca="1" si="42"/>
        <v>0</v>
      </c>
      <c r="AY67" s="21">
        <f t="shared" ca="1" si="42"/>
        <v>0</v>
      </c>
      <c r="AZ67" s="21">
        <f t="shared" ca="1" si="42"/>
        <v>0</v>
      </c>
      <c r="BA67" s="21">
        <f t="shared" ca="1" si="40"/>
        <v>0</v>
      </c>
      <c r="BB67" s="21">
        <f t="shared" ca="1" si="40"/>
        <v>0</v>
      </c>
      <c r="BC67" s="21">
        <f t="shared" ca="1" si="40"/>
        <v>0</v>
      </c>
      <c r="BD67" s="21">
        <f t="shared" ca="1" si="40"/>
        <v>2206590.6800000002</v>
      </c>
      <c r="BE67" s="21">
        <f t="shared" ca="1" si="40"/>
        <v>0</v>
      </c>
      <c r="BF67" s="21">
        <f t="shared" ca="1" si="40"/>
        <v>0</v>
      </c>
      <c r="BG67" s="21">
        <f t="shared" ca="1" si="40"/>
        <v>0</v>
      </c>
      <c r="BH67" s="21">
        <f t="shared" ca="1" si="40"/>
        <v>0</v>
      </c>
      <c r="BI67" s="21">
        <f t="shared" ca="1" si="40"/>
        <v>0</v>
      </c>
      <c r="BJ67" s="21">
        <f t="shared" ca="1" si="40"/>
        <v>0</v>
      </c>
      <c r="BK67" s="21">
        <f t="shared" ca="1" si="40"/>
        <v>0</v>
      </c>
      <c r="BL67" s="21">
        <f t="shared" ca="1" si="40"/>
        <v>0</v>
      </c>
      <c r="BM67" s="21">
        <f t="shared" ca="1" si="40"/>
        <v>0</v>
      </c>
      <c r="BN67" s="21">
        <f t="shared" ca="1" si="40"/>
        <v>0</v>
      </c>
      <c r="BO67" s="21">
        <f t="shared" ca="1" si="40"/>
        <v>0</v>
      </c>
      <c r="BP67" s="21">
        <f t="shared" ca="1" si="40"/>
        <v>0</v>
      </c>
      <c r="BQ67" s="21">
        <f t="shared" ca="1" si="46"/>
        <v>0</v>
      </c>
      <c r="BR67" s="21">
        <f t="shared" ca="1" si="46"/>
        <v>0</v>
      </c>
      <c r="BS67" s="21">
        <f t="shared" ca="1" si="46"/>
        <v>0</v>
      </c>
      <c r="BT67" s="21">
        <f t="shared" ca="1" si="46"/>
        <v>0</v>
      </c>
      <c r="BU67" s="21">
        <f t="shared" ca="1" si="46"/>
        <v>0</v>
      </c>
      <c r="BV67" s="21">
        <f t="shared" ca="1" si="46"/>
        <v>0</v>
      </c>
      <c r="BW67" s="21">
        <f t="shared" ca="1" si="46"/>
        <v>0</v>
      </c>
      <c r="BX67" s="21">
        <f t="shared" ca="1" si="46"/>
        <v>0</v>
      </c>
      <c r="BY67" s="21">
        <f t="shared" ca="1" si="46"/>
        <v>0</v>
      </c>
      <c r="BZ67" s="21">
        <f t="shared" ca="1" si="46"/>
        <v>0</v>
      </c>
      <c r="CA67" s="21">
        <f t="shared" ca="1" si="46"/>
        <v>0</v>
      </c>
      <c r="CB67" s="21">
        <f t="shared" ca="1" si="46"/>
        <v>0</v>
      </c>
      <c r="CC67" s="21">
        <f t="shared" ca="1" si="46"/>
        <v>0</v>
      </c>
      <c r="CD67" s="21">
        <f t="shared" ca="1" si="46"/>
        <v>0</v>
      </c>
      <c r="CE67" s="21">
        <f t="shared" ca="1" si="46"/>
        <v>0</v>
      </c>
      <c r="CF67" s="21">
        <f t="shared" ca="1" si="46"/>
        <v>0</v>
      </c>
      <c r="CG67" s="21">
        <f t="shared" ca="1" si="43"/>
        <v>0</v>
      </c>
      <c r="CH67" s="21">
        <f t="shared" ca="1" si="43"/>
        <v>0</v>
      </c>
      <c r="CI67" s="21">
        <f t="shared" ca="1" si="43"/>
        <v>0</v>
      </c>
      <c r="CJ67" s="22">
        <f t="shared" ca="1" si="25"/>
        <v>4434944.18</v>
      </c>
      <c r="CK67" s="21">
        <f t="shared" ca="1" si="49"/>
        <v>0</v>
      </c>
      <c r="CL67" s="21">
        <f t="shared" ca="1" si="49"/>
        <v>0</v>
      </c>
      <c r="CM67" s="22">
        <f t="shared" ca="1" si="26"/>
        <v>4434944.18</v>
      </c>
      <c r="CN67" s="21">
        <f t="shared" ca="1" si="50"/>
        <v>679969.09</v>
      </c>
      <c r="CO67" s="21">
        <f t="shared" ca="1" si="50"/>
        <v>3754975.09</v>
      </c>
      <c r="CP67" s="22">
        <f t="shared" ca="1" si="27"/>
        <v>0</v>
      </c>
      <c r="CQ67" s="21">
        <f t="shared" ca="1" si="47"/>
        <v>0</v>
      </c>
      <c r="CR67" s="21">
        <f t="shared" ca="1" si="47"/>
        <v>0</v>
      </c>
      <c r="CS67" s="21">
        <f t="shared" ca="1" si="47"/>
        <v>0</v>
      </c>
      <c r="CT67" s="21">
        <f t="shared" ca="1" si="47"/>
        <v>0</v>
      </c>
      <c r="CU67" s="21">
        <f t="shared" ca="1" si="47"/>
        <v>0</v>
      </c>
      <c r="CV67" s="22">
        <f t="shared" ca="1" si="51"/>
        <v>6641534.8599999994</v>
      </c>
    </row>
    <row r="68" spans="1:100" ht="12.75" customHeight="1" x14ac:dyDescent="0.3">
      <c r="A68" s="64" t="s">
        <v>270</v>
      </c>
      <c r="B68" s="20">
        <v>3011</v>
      </c>
      <c r="C68" s="65" t="s">
        <v>246</v>
      </c>
      <c r="D68" s="22">
        <f t="shared" ca="1" si="24"/>
        <v>0</v>
      </c>
      <c r="E68" s="21">
        <f t="shared" ca="1" si="44"/>
        <v>0</v>
      </c>
      <c r="F68" s="21">
        <f t="shared" ca="1" si="44"/>
        <v>0</v>
      </c>
      <c r="G68" s="21">
        <f t="shared" ca="1" si="44"/>
        <v>0</v>
      </c>
      <c r="H68" s="21">
        <f t="shared" ca="1" si="44"/>
        <v>0</v>
      </c>
      <c r="I68" s="21">
        <f t="shared" ca="1" si="44"/>
        <v>0</v>
      </c>
      <c r="J68" s="21">
        <f t="shared" ca="1" si="44"/>
        <v>0</v>
      </c>
      <c r="K68" s="21">
        <f t="shared" ca="1" si="44"/>
        <v>0</v>
      </c>
      <c r="L68" s="21">
        <f t="shared" ca="1" si="44"/>
        <v>0</v>
      </c>
      <c r="M68" s="21">
        <f t="shared" ca="1" si="44"/>
        <v>0</v>
      </c>
      <c r="N68" s="21">
        <f t="shared" ca="1" si="44"/>
        <v>0</v>
      </c>
      <c r="O68" s="21">
        <f t="shared" ca="1" si="41"/>
        <v>0</v>
      </c>
      <c r="P68" s="21">
        <f t="shared" ca="1" si="41"/>
        <v>0</v>
      </c>
      <c r="Q68" s="21">
        <f t="shared" ca="1" si="41"/>
        <v>0</v>
      </c>
      <c r="R68" s="21">
        <f t="shared" ca="1" si="41"/>
        <v>0</v>
      </c>
      <c r="S68" s="21">
        <f t="shared" ca="1" si="41"/>
        <v>0</v>
      </c>
      <c r="T68" s="21">
        <f t="shared" ca="1" si="41"/>
        <v>0</v>
      </c>
      <c r="U68" s="21">
        <f t="shared" ca="1" si="41"/>
        <v>0</v>
      </c>
      <c r="V68" s="21">
        <f t="shared" ca="1" si="41"/>
        <v>0</v>
      </c>
      <c r="W68" s="21">
        <f t="shared" ca="1" si="41"/>
        <v>0</v>
      </c>
      <c r="X68" s="21">
        <f t="shared" ca="1" si="41"/>
        <v>0</v>
      </c>
      <c r="Y68" s="21">
        <f t="shared" ca="1" si="41"/>
        <v>0</v>
      </c>
      <c r="Z68" s="21">
        <f t="shared" ca="1" si="41"/>
        <v>0</v>
      </c>
      <c r="AA68" s="21">
        <f t="shared" ca="1" si="41"/>
        <v>0</v>
      </c>
      <c r="AB68" s="21">
        <f t="shared" ca="1" si="41"/>
        <v>0</v>
      </c>
      <c r="AC68" s="21">
        <f t="shared" ca="1" si="41"/>
        <v>0</v>
      </c>
      <c r="AD68" s="21">
        <f t="shared" ca="1" si="41"/>
        <v>0</v>
      </c>
      <c r="AE68" s="21">
        <f t="shared" ca="1" si="45"/>
        <v>0</v>
      </c>
      <c r="AF68" s="21">
        <f t="shared" ca="1" si="45"/>
        <v>0</v>
      </c>
      <c r="AG68" s="21">
        <f t="shared" ca="1" si="45"/>
        <v>0</v>
      </c>
      <c r="AH68" s="21">
        <f t="shared" ca="1" si="45"/>
        <v>0</v>
      </c>
      <c r="AI68" s="21">
        <f t="shared" ca="1" si="45"/>
        <v>0</v>
      </c>
      <c r="AJ68" s="21">
        <f t="shared" ca="1" si="45"/>
        <v>0</v>
      </c>
      <c r="AK68" s="21">
        <f t="shared" ca="1" si="45"/>
        <v>0</v>
      </c>
      <c r="AL68" s="21">
        <f t="shared" ca="1" si="45"/>
        <v>0</v>
      </c>
      <c r="AM68" s="21">
        <f t="shared" ca="1" si="45"/>
        <v>0</v>
      </c>
      <c r="AN68" s="21">
        <f t="shared" ca="1" si="45"/>
        <v>0</v>
      </c>
      <c r="AO68" s="21">
        <f t="shared" ca="1" si="45"/>
        <v>0</v>
      </c>
      <c r="AP68" s="21">
        <f t="shared" ca="1" si="45"/>
        <v>0</v>
      </c>
      <c r="AQ68" s="21">
        <f t="shared" ca="1" si="45"/>
        <v>0</v>
      </c>
      <c r="AR68" s="21">
        <f t="shared" ca="1" si="45"/>
        <v>0</v>
      </c>
      <c r="AS68" s="21">
        <f t="shared" ca="1" si="42"/>
        <v>0</v>
      </c>
      <c r="AT68" s="21">
        <f t="shared" ca="1" si="42"/>
        <v>0</v>
      </c>
      <c r="AU68" s="21">
        <f t="shared" ca="1" si="42"/>
        <v>0</v>
      </c>
      <c r="AV68" s="21">
        <f t="shared" ca="1" si="42"/>
        <v>0</v>
      </c>
      <c r="AW68" s="21">
        <f t="shared" ca="1" si="42"/>
        <v>0</v>
      </c>
      <c r="AX68" s="21">
        <f t="shared" ca="1" si="42"/>
        <v>0</v>
      </c>
      <c r="AY68" s="21">
        <f t="shared" ca="1" si="42"/>
        <v>0</v>
      </c>
      <c r="AZ68" s="21">
        <f t="shared" ca="1" si="42"/>
        <v>0</v>
      </c>
      <c r="BA68" s="21">
        <f t="shared" ca="1" si="40"/>
        <v>0</v>
      </c>
      <c r="BB68" s="21">
        <f t="shared" ca="1" si="40"/>
        <v>0</v>
      </c>
      <c r="BC68" s="21">
        <f t="shared" ca="1" si="40"/>
        <v>0</v>
      </c>
      <c r="BD68" s="21">
        <f t="shared" ca="1" si="40"/>
        <v>296260.75623599999</v>
      </c>
      <c r="BE68" s="21">
        <f t="shared" ca="1" si="40"/>
        <v>0</v>
      </c>
      <c r="BF68" s="21">
        <f t="shared" ca="1" si="40"/>
        <v>0</v>
      </c>
      <c r="BG68" s="21">
        <f t="shared" ca="1" si="40"/>
        <v>0</v>
      </c>
      <c r="BH68" s="21">
        <f t="shared" ca="1" si="40"/>
        <v>0</v>
      </c>
      <c r="BI68" s="21">
        <f t="shared" ca="1" si="40"/>
        <v>0</v>
      </c>
      <c r="BJ68" s="21">
        <f t="shared" ca="1" si="40"/>
        <v>0</v>
      </c>
      <c r="BK68" s="21">
        <f t="shared" ca="1" si="40"/>
        <v>0</v>
      </c>
      <c r="BL68" s="21">
        <f t="shared" ca="1" si="40"/>
        <v>0</v>
      </c>
      <c r="BM68" s="21">
        <f t="shared" ca="1" si="40"/>
        <v>0</v>
      </c>
      <c r="BN68" s="21">
        <f t="shared" ca="1" si="40"/>
        <v>0</v>
      </c>
      <c r="BO68" s="21">
        <f t="shared" ca="1" si="40"/>
        <v>0</v>
      </c>
      <c r="BP68" s="21">
        <f t="shared" ref="BM68:CB72" ca="1" si="52">IFERROR(INDIRECT("'"&amp;$B$2&amp;"'!"&amp;ADDRESS(MATCH($B68,INDIRECT("'"&amp;$B$2&amp;"'!$B$1:$B$1095"),0),MATCH(BP$5,INDIRECT("'"&amp;$B$2&amp;"'!5:5"),0))),0)</f>
        <v>0</v>
      </c>
      <c r="BQ68" s="21">
        <f t="shared" ca="1" si="52"/>
        <v>0</v>
      </c>
      <c r="BR68" s="21">
        <f t="shared" ca="1" si="52"/>
        <v>0</v>
      </c>
      <c r="BS68" s="21">
        <f t="shared" ca="1" si="52"/>
        <v>0</v>
      </c>
      <c r="BT68" s="21">
        <f t="shared" ca="1" si="52"/>
        <v>0</v>
      </c>
      <c r="BU68" s="21">
        <f t="shared" ca="1" si="52"/>
        <v>0</v>
      </c>
      <c r="BV68" s="21">
        <f t="shared" ca="1" si="52"/>
        <v>0</v>
      </c>
      <c r="BW68" s="21">
        <f t="shared" ca="1" si="52"/>
        <v>0</v>
      </c>
      <c r="BX68" s="21">
        <f t="shared" ca="1" si="46"/>
        <v>0</v>
      </c>
      <c r="BY68" s="21">
        <f t="shared" ca="1" si="46"/>
        <v>0</v>
      </c>
      <c r="BZ68" s="21">
        <f t="shared" ca="1" si="46"/>
        <v>0</v>
      </c>
      <c r="CA68" s="21">
        <f t="shared" ca="1" si="46"/>
        <v>0</v>
      </c>
      <c r="CB68" s="21">
        <f t="shared" ca="1" si="46"/>
        <v>0</v>
      </c>
      <c r="CC68" s="21">
        <f t="shared" ca="1" si="46"/>
        <v>0</v>
      </c>
      <c r="CD68" s="21">
        <f t="shared" ca="1" si="46"/>
        <v>0</v>
      </c>
      <c r="CE68" s="21">
        <f t="shared" ca="1" si="46"/>
        <v>0</v>
      </c>
      <c r="CF68" s="21">
        <f t="shared" ca="1" si="46"/>
        <v>0</v>
      </c>
      <c r="CG68" s="21">
        <f t="shared" ca="1" si="43"/>
        <v>0</v>
      </c>
      <c r="CH68" s="21">
        <f t="shared" ca="1" si="43"/>
        <v>0</v>
      </c>
      <c r="CI68" s="21">
        <f t="shared" ca="1" si="43"/>
        <v>0</v>
      </c>
      <c r="CJ68" s="22">
        <f t="shared" ca="1" si="25"/>
        <v>428056657</v>
      </c>
      <c r="CK68" s="21">
        <f t="shared" ca="1" si="49"/>
        <v>0</v>
      </c>
      <c r="CL68" s="21">
        <f t="shared" ca="1" si="49"/>
        <v>0</v>
      </c>
      <c r="CM68" s="22">
        <f t="shared" ca="1" si="26"/>
        <v>428056657</v>
      </c>
      <c r="CN68" s="21">
        <f t="shared" ca="1" si="50"/>
        <v>0</v>
      </c>
      <c r="CO68" s="21">
        <f t="shared" ca="1" si="50"/>
        <v>428056657</v>
      </c>
      <c r="CP68" s="22">
        <f t="shared" ca="1" si="27"/>
        <v>0</v>
      </c>
      <c r="CQ68" s="21">
        <f t="shared" ca="1" si="47"/>
        <v>0</v>
      </c>
      <c r="CR68" s="21">
        <f t="shared" ca="1" si="47"/>
        <v>0</v>
      </c>
      <c r="CS68" s="21">
        <f t="shared" ca="1" si="47"/>
        <v>0</v>
      </c>
      <c r="CT68" s="21">
        <f t="shared" ca="1" si="47"/>
        <v>0</v>
      </c>
      <c r="CU68" s="21">
        <f t="shared" ca="1" si="47"/>
        <v>0</v>
      </c>
      <c r="CV68" s="22">
        <f t="shared" ca="1" si="51"/>
        <v>428352917.75623602</v>
      </c>
    </row>
    <row r="69" spans="1:100" ht="12.75" customHeight="1" x14ac:dyDescent="0.3">
      <c r="A69" s="64" t="s">
        <v>272</v>
      </c>
      <c r="B69" s="20">
        <v>3012</v>
      </c>
      <c r="C69" s="65" t="s">
        <v>246</v>
      </c>
      <c r="D69" s="22">
        <f t="shared" ca="1" si="24"/>
        <v>0</v>
      </c>
      <c r="E69" s="21">
        <f t="shared" ca="1" si="44"/>
        <v>0</v>
      </c>
      <c r="F69" s="21">
        <f t="shared" ca="1" si="44"/>
        <v>0</v>
      </c>
      <c r="G69" s="21">
        <f t="shared" ca="1" si="44"/>
        <v>0</v>
      </c>
      <c r="H69" s="21">
        <f t="shared" ca="1" si="44"/>
        <v>0</v>
      </c>
      <c r="I69" s="21">
        <f t="shared" ca="1" si="44"/>
        <v>0</v>
      </c>
      <c r="J69" s="21">
        <f t="shared" ca="1" si="44"/>
        <v>0</v>
      </c>
      <c r="K69" s="21">
        <f t="shared" ca="1" si="44"/>
        <v>0</v>
      </c>
      <c r="L69" s="21">
        <f t="shared" ca="1" si="44"/>
        <v>0</v>
      </c>
      <c r="M69" s="21">
        <f t="shared" ca="1" si="44"/>
        <v>0</v>
      </c>
      <c r="N69" s="21">
        <f t="shared" ca="1" si="44"/>
        <v>0</v>
      </c>
      <c r="O69" s="21">
        <f t="shared" ca="1" si="41"/>
        <v>0</v>
      </c>
      <c r="P69" s="21">
        <f t="shared" ca="1" si="41"/>
        <v>0</v>
      </c>
      <c r="Q69" s="21">
        <f t="shared" ca="1" si="41"/>
        <v>0</v>
      </c>
      <c r="R69" s="21">
        <f t="shared" ca="1" si="41"/>
        <v>0</v>
      </c>
      <c r="S69" s="21">
        <f t="shared" ca="1" si="41"/>
        <v>0</v>
      </c>
      <c r="T69" s="21">
        <f t="shared" ca="1" si="41"/>
        <v>0</v>
      </c>
      <c r="U69" s="21">
        <f t="shared" ca="1" si="41"/>
        <v>0</v>
      </c>
      <c r="V69" s="21">
        <f t="shared" ca="1" si="41"/>
        <v>0</v>
      </c>
      <c r="W69" s="21">
        <f t="shared" ca="1" si="41"/>
        <v>0</v>
      </c>
      <c r="X69" s="21">
        <f t="shared" ca="1" si="41"/>
        <v>0</v>
      </c>
      <c r="Y69" s="21">
        <f t="shared" ca="1" si="41"/>
        <v>0</v>
      </c>
      <c r="Z69" s="21">
        <f t="shared" ca="1" si="41"/>
        <v>0</v>
      </c>
      <c r="AA69" s="21">
        <f t="shared" ca="1" si="41"/>
        <v>0</v>
      </c>
      <c r="AB69" s="21">
        <f t="shared" ca="1" si="41"/>
        <v>0</v>
      </c>
      <c r="AC69" s="21">
        <f t="shared" ca="1" si="41"/>
        <v>0</v>
      </c>
      <c r="AD69" s="21">
        <f t="shared" ca="1" si="41"/>
        <v>0</v>
      </c>
      <c r="AE69" s="21">
        <f t="shared" ca="1" si="45"/>
        <v>0</v>
      </c>
      <c r="AF69" s="21">
        <f t="shared" ca="1" si="45"/>
        <v>0</v>
      </c>
      <c r="AG69" s="21">
        <f t="shared" ca="1" si="45"/>
        <v>0</v>
      </c>
      <c r="AH69" s="21">
        <f t="shared" ca="1" si="45"/>
        <v>0</v>
      </c>
      <c r="AI69" s="21">
        <f t="shared" ca="1" si="45"/>
        <v>0</v>
      </c>
      <c r="AJ69" s="21">
        <f t="shared" ca="1" si="45"/>
        <v>0</v>
      </c>
      <c r="AK69" s="21">
        <f t="shared" ca="1" si="45"/>
        <v>0</v>
      </c>
      <c r="AL69" s="21">
        <f t="shared" ca="1" si="45"/>
        <v>0</v>
      </c>
      <c r="AM69" s="21">
        <f t="shared" ca="1" si="45"/>
        <v>0</v>
      </c>
      <c r="AN69" s="21">
        <f t="shared" ca="1" si="45"/>
        <v>0</v>
      </c>
      <c r="AO69" s="21">
        <f t="shared" ca="1" si="45"/>
        <v>0</v>
      </c>
      <c r="AP69" s="21">
        <f t="shared" ca="1" si="45"/>
        <v>0</v>
      </c>
      <c r="AQ69" s="21">
        <f t="shared" ca="1" si="45"/>
        <v>0</v>
      </c>
      <c r="AR69" s="21">
        <f t="shared" ca="1" si="45"/>
        <v>0</v>
      </c>
      <c r="AS69" s="21">
        <f t="shared" ca="1" si="42"/>
        <v>0</v>
      </c>
      <c r="AT69" s="21">
        <f t="shared" ca="1" si="42"/>
        <v>0</v>
      </c>
      <c r="AU69" s="21">
        <f t="shared" ca="1" si="42"/>
        <v>0</v>
      </c>
      <c r="AV69" s="21">
        <f t="shared" ca="1" si="42"/>
        <v>0</v>
      </c>
      <c r="AW69" s="21">
        <f t="shared" ca="1" si="42"/>
        <v>0</v>
      </c>
      <c r="AX69" s="21">
        <f t="shared" ca="1" si="42"/>
        <v>0</v>
      </c>
      <c r="AY69" s="21">
        <f t="shared" ca="1" si="42"/>
        <v>0</v>
      </c>
      <c r="AZ69" s="21">
        <f t="shared" ca="1" si="42"/>
        <v>0</v>
      </c>
      <c r="BA69" s="21">
        <f t="shared" ref="BA69:BL72" ca="1" si="53">IFERROR(INDIRECT("'"&amp;$B$2&amp;"'!"&amp;ADDRESS(MATCH($B69,INDIRECT("'"&amp;$B$2&amp;"'!$B$1:$B$1095"),0),MATCH(BA$5,INDIRECT("'"&amp;$B$2&amp;"'!5:5"),0))),0)</f>
        <v>0</v>
      </c>
      <c r="BB69" s="21">
        <f t="shared" ca="1" si="53"/>
        <v>0</v>
      </c>
      <c r="BC69" s="21">
        <f t="shared" ca="1" si="53"/>
        <v>0</v>
      </c>
      <c r="BD69" s="21">
        <f t="shared" ca="1" si="53"/>
        <v>38881.919999999998</v>
      </c>
      <c r="BE69" s="21">
        <f t="shared" ca="1" si="53"/>
        <v>0</v>
      </c>
      <c r="BF69" s="21">
        <f t="shared" ca="1" si="53"/>
        <v>0</v>
      </c>
      <c r="BG69" s="21">
        <f t="shared" ca="1" si="53"/>
        <v>0</v>
      </c>
      <c r="BH69" s="21">
        <f t="shared" ca="1" si="53"/>
        <v>0</v>
      </c>
      <c r="BI69" s="21">
        <f t="shared" ca="1" si="53"/>
        <v>0</v>
      </c>
      <c r="BJ69" s="21">
        <f t="shared" ca="1" si="53"/>
        <v>0</v>
      </c>
      <c r="BK69" s="21">
        <f t="shared" ca="1" si="53"/>
        <v>0</v>
      </c>
      <c r="BL69" s="21">
        <f t="shared" ca="1" si="53"/>
        <v>0</v>
      </c>
      <c r="BM69" s="21">
        <f t="shared" ca="1" si="52"/>
        <v>0</v>
      </c>
      <c r="BN69" s="21">
        <f t="shared" ca="1" si="52"/>
        <v>0</v>
      </c>
      <c r="BO69" s="21">
        <f t="shared" ca="1" si="52"/>
        <v>0</v>
      </c>
      <c r="BP69" s="21">
        <f t="shared" ca="1" si="52"/>
        <v>0</v>
      </c>
      <c r="BQ69" s="21">
        <f t="shared" ca="1" si="52"/>
        <v>0</v>
      </c>
      <c r="BR69" s="21">
        <f t="shared" ca="1" si="52"/>
        <v>0</v>
      </c>
      <c r="BS69" s="21">
        <f t="shared" ca="1" si="52"/>
        <v>0</v>
      </c>
      <c r="BT69" s="21">
        <f t="shared" ca="1" si="52"/>
        <v>0</v>
      </c>
      <c r="BU69" s="21">
        <f t="shared" ca="1" si="52"/>
        <v>0</v>
      </c>
      <c r="BV69" s="21">
        <f t="shared" ca="1" si="52"/>
        <v>0</v>
      </c>
      <c r="BW69" s="21">
        <f t="shared" ca="1" si="52"/>
        <v>0</v>
      </c>
      <c r="BX69" s="21">
        <f t="shared" ca="1" si="46"/>
        <v>0</v>
      </c>
      <c r="BY69" s="21">
        <f t="shared" ca="1" si="46"/>
        <v>0</v>
      </c>
      <c r="BZ69" s="21">
        <f t="shared" ca="1" si="46"/>
        <v>0</v>
      </c>
      <c r="CA69" s="21">
        <f t="shared" ca="1" si="46"/>
        <v>0</v>
      </c>
      <c r="CB69" s="21">
        <f t="shared" ca="1" si="46"/>
        <v>0</v>
      </c>
      <c r="CC69" s="21">
        <f t="shared" ca="1" si="46"/>
        <v>0</v>
      </c>
      <c r="CD69" s="21">
        <f t="shared" ca="1" si="46"/>
        <v>0</v>
      </c>
      <c r="CE69" s="21">
        <f t="shared" ca="1" si="46"/>
        <v>0</v>
      </c>
      <c r="CF69" s="21">
        <f t="shared" ca="1" si="46"/>
        <v>0</v>
      </c>
      <c r="CG69" s="21">
        <f t="shared" ca="1" si="43"/>
        <v>0</v>
      </c>
      <c r="CH69" s="21">
        <f t="shared" ca="1" si="43"/>
        <v>0</v>
      </c>
      <c r="CI69" s="21">
        <f t="shared" ca="1" si="43"/>
        <v>0</v>
      </c>
      <c r="CJ69" s="22">
        <f t="shared" ca="1" si="25"/>
        <v>5901005.8799999999</v>
      </c>
      <c r="CK69" s="21">
        <f t="shared" ca="1" si="49"/>
        <v>0</v>
      </c>
      <c r="CL69" s="21">
        <f t="shared" ca="1" si="49"/>
        <v>0</v>
      </c>
      <c r="CM69" s="22">
        <f t="shared" ca="1" si="26"/>
        <v>5901005.8799999999</v>
      </c>
      <c r="CN69" s="21">
        <f t="shared" ca="1" si="50"/>
        <v>171905.56000000003</v>
      </c>
      <c r="CO69" s="21">
        <f t="shared" ca="1" si="50"/>
        <v>5729100.3200000003</v>
      </c>
      <c r="CP69" s="22">
        <f t="shared" ca="1" si="27"/>
        <v>0</v>
      </c>
      <c r="CQ69" s="21">
        <f t="shared" ca="1" si="47"/>
        <v>0</v>
      </c>
      <c r="CR69" s="21">
        <f t="shared" ca="1" si="47"/>
        <v>0</v>
      </c>
      <c r="CS69" s="21">
        <f t="shared" ca="1" si="47"/>
        <v>0</v>
      </c>
      <c r="CT69" s="21">
        <f t="shared" ca="1" si="47"/>
        <v>0</v>
      </c>
      <c r="CU69" s="21">
        <f t="shared" ca="1" si="47"/>
        <v>0</v>
      </c>
      <c r="CV69" s="22">
        <f t="shared" ca="1" si="51"/>
        <v>5939887.7999999998</v>
      </c>
    </row>
    <row r="70" spans="1:100" ht="12.75" customHeight="1" x14ac:dyDescent="0.3">
      <c r="A70" s="64" t="s">
        <v>274</v>
      </c>
      <c r="B70" s="20">
        <v>3016</v>
      </c>
      <c r="C70" s="65" t="s">
        <v>246</v>
      </c>
      <c r="D70" s="22">
        <f t="shared" ca="1" si="24"/>
        <v>0</v>
      </c>
      <c r="E70" s="21">
        <f t="shared" ca="1" si="44"/>
        <v>0</v>
      </c>
      <c r="F70" s="21">
        <f t="shared" ca="1" si="44"/>
        <v>0</v>
      </c>
      <c r="G70" s="21">
        <f t="shared" ca="1" si="44"/>
        <v>0</v>
      </c>
      <c r="H70" s="21">
        <f t="shared" ca="1" si="44"/>
        <v>0</v>
      </c>
      <c r="I70" s="21">
        <f t="shared" ca="1" si="44"/>
        <v>0</v>
      </c>
      <c r="J70" s="21">
        <f t="shared" ca="1" si="44"/>
        <v>0</v>
      </c>
      <c r="K70" s="21">
        <f t="shared" ca="1" si="44"/>
        <v>0</v>
      </c>
      <c r="L70" s="21">
        <f t="shared" ca="1" si="44"/>
        <v>0</v>
      </c>
      <c r="M70" s="21">
        <f t="shared" ca="1" si="44"/>
        <v>0</v>
      </c>
      <c r="N70" s="21">
        <f t="shared" ca="1" si="44"/>
        <v>0</v>
      </c>
      <c r="O70" s="21">
        <f t="shared" ca="1" si="44"/>
        <v>0</v>
      </c>
      <c r="P70" s="21">
        <f t="shared" ca="1" si="44"/>
        <v>0</v>
      </c>
      <c r="Q70" s="21">
        <f t="shared" ca="1" si="44"/>
        <v>0</v>
      </c>
      <c r="R70" s="21">
        <f t="shared" ca="1" si="44"/>
        <v>0</v>
      </c>
      <c r="S70" s="21">
        <f t="shared" ca="1" si="44"/>
        <v>0</v>
      </c>
      <c r="T70" s="21">
        <f t="shared" ca="1" si="44"/>
        <v>0</v>
      </c>
      <c r="U70" s="21">
        <f t="shared" ref="U70:AJ72" ca="1" si="54">IFERROR(INDIRECT("'"&amp;$B$2&amp;"'!"&amp;ADDRESS(MATCH($B70,INDIRECT("'"&amp;$B$2&amp;"'!$B$1:$B$1095"),0),MATCH(U$5,INDIRECT("'"&amp;$B$2&amp;"'!5:5"),0))),0)</f>
        <v>0</v>
      </c>
      <c r="V70" s="21">
        <f t="shared" ca="1" si="54"/>
        <v>0</v>
      </c>
      <c r="W70" s="21">
        <f t="shared" ca="1" si="54"/>
        <v>0</v>
      </c>
      <c r="X70" s="21">
        <f t="shared" ca="1" si="54"/>
        <v>0</v>
      </c>
      <c r="Y70" s="21">
        <f t="shared" ca="1" si="54"/>
        <v>0</v>
      </c>
      <c r="Z70" s="21">
        <f t="shared" ca="1" si="54"/>
        <v>0</v>
      </c>
      <c r="AA70" s="21">
        <f t="shared" ca="1" si="54"/>
        <v>0</v>
      </c>
      <c r="AB70" s="21">
        <f t="shared" ca="1" si="54"/>
        <v>0</v>
      </c>
      <c r="AC70" s="21">
        <f t="shared" ca="1" si="54"/>
        <v>0</v>
      </c>
      <c r="AD70" s="21">
        <f t="shared" ca="1" si="54"/>
        <v>0</v>
      </c>
      <c r="AE70" s="21">
        <f t="shared" ca="1" si="54"/>
        <v>0</v>
      </c>
      <c r="AF70" s="21">
        <f t="shared" ca="1" si="54"/>
        <v>0</v>
      </c>
      <c r="AG70" s="21">
        <f t="shared" ca="1" si="54"/>
        <v>0</v>
      </c>
      <c r="AH70" s="21">
        <f t="shared" ca="1" si="54"/>
        <v>0</v>
      </c>
      <c r="AI70" s="21">
        <f t="shared" ca="1" si="45"/>
        <v>0</v>
      </c>
      <c r="AJ70" s="21">
        <f t="shared" ca="1" si="45"/>
        <v>0</v>
      </c>
      <c r="AK70" s="21">
        <f t="shared" ca="1" si="45"/>
        <v>0</v>
      </c>
      <c r="AL70" s="21">
        <f t="shared" ca="1" si="45"/>
        <v>0</v>
      </c>
      <c r="AM70" s="21">
        <f t="shared" ca="1" si="45"/>
        <v>0</v>
      </c>
      <c r="AN70" s="21">
        <f t="shared" ca="1" si="45"/>
        <v>0</v>
      </c>
      <c r="AO70" s="21">
        <f t="shared" ca="1" si="45"/>
        <v>0</v>
      </c>
      <c r="AP70" s="21">
        <f t="shared" ca="1" si="45"/>
        <v>0</v>
      </c>
      <c r="AQ70" s="21">
        <f t="shared" ca="1" si="45"/>
        <v>0</v>
      </c>
      <c r="AR70" s="21">
        <f t="shared" ca="1" si="45"/>
        <v>0</v>
      </c>
      <c r="AS70" s="21">
        <f t="shared" ca="1" si="45"/>
        <v>0</v>
      </c>
      <c r="AT70" s="21">
        <f t="shared" ca="1" si="45"/>
        <v>0</v>
      </c>
      <c r="AU70" s="21">
        <f t="shared" ref="AS70:BB72" ca="1" si="55">IFERROR(INDIRECT("'"&amp;$B$2&amp;"'!"&amp;ADDRESS(MATCH($B70,INDIRECT("'"&amp;$B$2&amp;"'!$B$1:$B$1095"),0),MATCH(AU$5,INDIRECT("'"&amp;$B$2&amp;"'!5:5"),0))),0)</f>
        <v>0</v>
      </c>
      <c r="AV70" s="21">
        <f t="shared" ca="1" si="55"/>
        <v>0</v>
      </c>
      <c r="AW70" s="21">
        <f t="shared" ca="1" si="55"/>
        <v>0</v>
      </c>
      <c r="AX70" s="21">
        <f t="shared" ca="1" si="55"/>
        <v>0</v>
      </c>
      <c r="AY70" s="21">
        <f t="shared" ca="1" si="55"/>
        <v>0</v>
      </c>
      <c r="AZ70" s="21">
        <f t="shared" ca="1" si="55"/>
        <v>0</v>
      </c>
      <c r="BA70" s="21">
        <f t="shared" ca="1" si="55"/>
        <v>0</v>
      </c>
      <c r="BB70" s="21">
        <f t="shared" ca="1" si="55"/>
        <v>0</v>
      </c>
      <c r="BC70" s="21">
        <f t="shared" ca="1" si="53"/>
        <v>0</v>
      </c>
      <c r="BD70" s="21">
        <f t="shared" ca="1" si="53"/>
        <v>1579895.32999975</v>
      </c>
      <c r="BE70" s="21">
        <f t="shared" ca="1" si="53"/>
        <v>0</v>
      </c>
      <c r="BF70" s="21">
        <f t="shared" ca="1" si="53"/>
        <v>0</v>
      </c>
      <c r="BG70" s="21">
        <f t="shared" ca="1" si="53"/>
        <v>0</v>
      </c>
      <c r="BH70" s="21">
        <f t="shared" ca="1" si="53"/>
        <v>0</v>
      </c>
      <c r="BI70" s="21">
        <f t="shared" ca="1" si="53"/>
        <v>0</v>
      </c>
      <c r="BJ70" s="21">
        <f t="shared" ca="1" si="53"/>
        <v>0</v>
      </c>
      <c r="BK70" s="21">
        <f t="shared" ca="1" si="53"/>
        <v>0</v>
      </c>
      <c r="BL70" s="21">
        <f t="shared" ca="1" si="53"/>
        <v>0</v>
      </c>
      <c r="BM70" s="21">
        <f t="shared" ca="1" si="52"/>
        <v>0</v>
      </c>
      <c r="BN70" s="21">
        <f t="shared" ca="1" si="52"/>
        <v>0</v>
      </c>
      <c r="BO70" s="21">
        <f t="shared" ca="1" si="52"/>
        <v>0</v>
      </c>
      <c r="BP70" s="21">
        <f t="shared" ca="1" si="52"/>
        <v>0</v>
      </c>
      <c r="BQ70" s="21">
        <f t="shared" ca="1" si="52"/>
        <v>0</v>
      </c>
      <c r="BR70" s="21">
        <f t="shared" ca="1" si="52"/>
        <v>0</v>
      </c>
      <c r="BS70" s="21">
        <f t="shared" ca="1" si="52"/>
        <v>0</v>
      </c>
      <c r="BT70" s="21">
        <f t="shared" ca="1" si="52"/>
        <v>0</v>
      </c>
      <c r="BU70" s="21">
        <f t="shared" ca="1" si="52"/>
        <v>0</v>
      </c>
      <c r="BV70" s="21">
        <f t="shared" ca="1" si="52"/>
        <v>0</v>
      </c>
      <c r="BW70" s="21">
        <f t="shared" ca="1" si="52"/>
        <v>0</v>
      </c>
      <c r="BX70" s="21">
        <f t="shared" ca="1" si="46"/>
        <v>0</v>
      </c>
      <c r="BY70" s="21">
        <f t="shared" ca="1" si="46"/>
        <v>0</v>
      </c>
      <c r="BZ70" s="21">
        <f t="shared" ca="1" si="46"/>
        <v>0</v>
      </c>
      <c r="CA70" s="21">
        <f t="shared" ca="1" si="46"/>
        <v>0</v>
      </c>
      <c r="CB70" s="21">
        <f t="shared" ca="1" si="46"/>
        <v>0</v>
      </c>
      <c r="CC70" s="21">
        <f t="shared" ca="1" si="46"/>
        <v>0</v>
      </c>
      <c r="CD70" s="21">
        <f t="shared" ca="1" si="46"/>
        <v>0</v>
      </c>
      <c r="CE70" s="21">
        <f t="shared" ca="1" si="46"/>
        <v>0</v>
      </c>
      <c r="CF70" s="21">
        <f t="shared" ca="1" si="46"/>
        <v>0</v>
      </c>
      <c r="CG70" s="21">
        <f t="shared" ref="CG70:CI70" ca="1" si="56">IFERROR(INDIRECT("'"&amp;$B$2&amp;"'!"&amp;ADDRESS(MATCH($B70,INDIRECT("'"&amp;$B$2&amp;"'!$B$1:$B$1095"),0),MATCH(CG$5,INDIRECT("'"&amp;$B$2&amp;"'!5:5"),0))),0)</f>
        <v>0</v>
      </c>
      <c r="CH70" s="21">
        <f t="shared" ca="1" si="56"/>
        <v>0</v>
      </c>
      <c r="CI70" s="21">
        <f t="shared" ca="1" si="56"/>
        <v>0</v>
      </c>
      <c r="CJ70" s="22">
        <f t="shared" ca="1" si="25"/>
        <v>995664575.35001004</v>
      </c>
      <c r="CK70" s="21">
        <f t="shared" ca="1" si="49"/>
        <v>0</v>
      </c>
      <c r="CL70" s="21">
        <f t="shared" ca="1" si="49"/>
        <v>0</v>
      </c>
      <c r="CM70" s="22">
        <f t="shared" ca="1" si="26"/>
        <v>30992352.620000012</v>
      </c>
      <c r="CN70" s="21">
        <f t="shared" ca="1" si="50"/>
        <v>237911.83000000005</v>
      </c>
      <c r="CO70" s="21">
        <f t="shared" ca="1" si="50"/>
        <v>30754440.790000014</v>
      </c>
      <c r="CP70" s="22">
        <f t="shared" ca="1" si="27"/>
        <v>964672222.73001003</v>
      </c>
      <c r="CQ70" s="21">
        <f t="shared" ca="1" si="47"/>
        <v>524857.49999999988</v>
      </c>
      <c r="CR70" s="21">
        <f t="shared" ca="1" si="47"/>
        <v>964147365.23001003</v>
      </c>
      <c r="CS70" s="21">
        <f t="shared" ca="1" si="47"/>
        <v>108023.22999999995</v>
      </c>
      <c r="CT70" s="21">
        <f t="shared" ca="1" si="47"/>
        <v>0</v>
      </c>
      <c r="CU70" s="21">
        <f t="shared" ca="1" si="47"/>
        <v>0</v>
      </c>
      <c r="CV70" s="22">
        <f t="shared" ca="1" si="51"/>
        <v>997352493.91000986</v>
      </c>
    </row>
    <row r="71" spans="1:100" ht="12.75" customHeight="1" x14ac:dyDescent="0.3">
      <c r="A71" s="64" t="s">
        <v>276</v>
      </c>
      <c r="B71" s="20">
        <v>3017</v>
      </c>
      <c r="C71" s="65" t="s">
        <v>246</v>
      </c>
      <c r="D71" s="22">
        <f t="shared" ca="1" si="24"/>
        <v>0</v>
      </c>
      <c r="E71" s="21">
        <f t="shared" ref="E71:T72" ca="1" si="57">IFERROR(INDIRECT("'"&amp;$B$2&amp;"'!"&amp;ADDRESS(MATCH($B71,INDIRECT("'"&amp;$B$2&amp;"'!$B$1:$B$1095"),0),MATCH(E$5,INDIRECT("'"&amp;$B$2&amp;"'!5:5"),0))),0)</f>
        <v>0</v>
      </c>
      <c r="F71" s="21">
        <f t="shared" ca="1" si="57"/>
        <v>0</v>
      </c>
      <c r="G71" s="21">
        <f t="shared" ca="1" si="57"/>
        <v>0</v>
      </c>
      <c r="H71" s="21">
        <f t="shared" ca="1" si="57"/>
        <v>0</v>
      </c>
      <c r="I71" s="21">
        <f t="shared" ca="1" si="57"/>
        <v>0</v>
      </c>
      <c r="J71" s="21">
        <f t="shared" ca="1" si="57"/>
        <v>0</v>
      </c>
      <c r="K71" s="21">
        <f t="shared" ca="1" si="57"/>
        <v>0</v>
      </c>
      <c r="L71" s="21">
        <f t="shared" ca="1" si="57"/>
        <v>0</v>
      </c>
      <c r="M71" s="21">
        <f t="shared" ca="1" si="57"/>
        <v>0</v>
      </c>
      <c r="N71" s="21">
        <f t="shared" ca="1" si="57"/>
        <v>0</v>
      </c>
      <c r="O71" s="21">
        <f t="shared" ca="1" si="57"/>
        <v>0</v>
      </c>
      <c r="P71" s="21">
        <f t="shared" ca="1" si="57"/>
        <v>0</v>
      </c>
      <c r="Q71" s="21">
        <f t="shared" ca="1" si="57"/>
        <v>0</v>
      </c>
      <c r="R71" s="21">
        <f t="shared" ca="1" si="57"/>
        <v>0</v>
      </c>
      <c r="S71" s="21">
        <f t="shared" ca="1" si="57"/>
        <v>0</v>
      </c>
      <c r="T71" s="21">
        <f t="shared" ca="1" si="57"/>
        <v>0</v>
      </c>
      <c r="U71" s="21">
        <f t="shared" ca="1" si="54"/>
        <v>0</v>
      </c>
      <c r="V71" s="21">
        <f t="shared" ca="1" si="54"/>
        <v>0</v>
      </c>
      <c r="W71" s="21">
        <f t="shared" ca="1" si="54"/>
        <v>0</v>
      </c>
      <c r="X71" s="21">
        <f t="shared" ca="1" si="54"/>
        <v>0</v>
      </c>
      <c r="Y71" s="21">
        <f t="shared" ca="1" si="54"/>
        <v>0</v>
      </c>
      <c r="Z71" s="21">
        <f t="shared" ca="1" si="54"/>
        <v>0</v>
      </c>
      <c r="AA71" s="21">
        <f t="shared" ca="1" si="54"/>
        <v>0</v>
      </c>
      <c r="AB71" s="21">
        <f t="shared" ca="1" si="54"/>
        <v>0</v>
      </c>
      <c r="AC71" s="21">
        <f t="shared" ca="1" si="54"/>
        <v>0</v>
      </c>
      <c r="AD71" s="21">
        <f t="shared" ca="1" si="54"/>
        <v>0</v>
      </c>
      <c r="AE71" s="21">
        <f t="shared" ca="1" si="54"/>
        <v>0</v>
      </c>
      <c r="AF71" s="21">
        <f t="shared" ca="1" si="54"/>
        <v>0</v>
      </c>
      <c r="AG71" s="21">
        <f t="shared" ca="1" si="54"/>
        <v>0</v>
      </c>
      <c r="AH71" s="21">
        <f t="shared" ca="1" si="54"/>
        <v>0</v>
      </c>
      <c r="AI71" s="21">
        <f t="shared" ca="1" si="54"/>
        <v>0</v>
      </c>
      <c r="AJ71" s="21">
        <f t="shared" ca="1" si="54"/>
        <v>0</v>
      </c>
      <c r="AK71" s="21">
        <f t="shared" ref="AI71:AR72" ca="1" si="58">IFERROR(INDIRECT("'"&amp;$B$2&amp;"'!"&amp;ADDRESS(MATCH($B71,INDIRECT("'"&amp;$B$2&amp;"'!$B$1:$B$1095"),0),MATCH(AK$5,INDIRECT("'"&amp;$B$2&amp;"'!5:5"),0))),0)</f>
        <v>0</v>
      </c>
      <c r="AL71" s="21">
        <f t="shared" ca="1" si="58"/>
        <v>0</v>
      </c>
      <c r="AM71" s="21">
        <f t="shared" ca="1" si="58"/>
        <v>0</v>
      </c>
      <c r="AN71" s="21">
        <f t="shared" ca="1" si="58"/>
        <v>0</v>
      </c>
      <c r="AO71" s="21">
        <f t="shared" ca="1" si="58"/>
        <v>0</v>
      </c>
      <c r="AP71" s="21">
        <f t="shared" ca="1" si="58"/>
        <v>0</v>
      </c>
      <c r="AQ71" s="21">
        <f t="shared" ca="1" si="58"/>
        <v>0</v>
      </c>
      <c r="AR71" s="21">
        <f t="shared" ca="1" si="58"/>
        <v>0</v>
      </c>
      <c r="AS71" s="21">
        <f t="shared" ca="1" si="55"/>
        <v>0</v>
      </c>
      <c r="AT71" s="21">
        <f t="shared" ca="1" si="55"/>
        <v>0</v>
      </c>
      <c r="AU71" s="21">
        <f t="shared" ca="1" si="55"/>
        <v>0</v>
      </c>
      <c r="AV71" s="21">
        <f t="shared" ca="1" si="55"/>
        <v>0</v>
      </c>
      <c r="AW71" s="21">
        <f t="shared" ca="1" si="55"/>
        <v>0</v>
      </c>
      <c r="AX71" s="21">
        <f t="shared" ca="1" si="55"/>
        <v>0</v>
      </c>
      <c r="AY71" s="21">
        <f t="shared" ca="1" si="55"/>
        <v>0</v>
      </c>
      <c r="AZ71" s="21">
        <f t="shared" ca="1" si="55"/>
        <v>0</v>
      </c>
      <c r="BA71" s="21">
        <f t="shared" ca="1" si="55"/>
        <v>0</v>
      </c>
      <c r="BB71" s="21">
        <f t="shared" ca="1" si="55"/>
        <v>0</v>
      </c>
      <c r="BC71" s="21">
        <f t="shared" ca="1" si="53"/>
        <v>0</v>
      </c>
      <c r="BD71" s="21">
        <f t="shared" ca="1" si="53"/>
        <v>268993.85000000009</v>
      </c>
      <c r="BE71" s="21">
        <f t="shared" ca="1" si="53"/>
        <v>0</v>
      </c>
      <c r="BF71" s="21">
        <f t="shared" ca="1" si="53"/>
        <v>0</v>
      </c>
      <c r="BG71" s="21">
        <f t="shared" ca="1" si="53"/>
        <v>0</v>
      </c>
      <c r="BH71" s="21">
        <f t="shared" ca="1" si="53"/>
        <v>0</v>
      </c>
      <c r="BI71" s="21">
        <f t="shared" ca="1" si="53"/>
        <v>0</v>
      </c>
      <c r="BJ71" s="21">
        <f t="shared" ca="1" si="53"/>
        <v>0</v>
      </c>
      <c r="BK71" s="21">
        <f t="shared" ca="1" si="53"/>
        <v>0</v>
      </c>
      <c r="BL71" s="21">
        <f t="shared" ca="1" si="53"/>
        <v>0</v>
      </c>
      <c r="BM71" s="21">
        <f t="shared" ca="1" si="52"/>
        <v>0</v>
      </c>
      <c r="BN71" s="21">
        <f t="shared" ca="1" si="52"/>
        <v>0</v>
      </c>
      <c r="BO71" s="21">
        <f t="shared" ca="1" si="52"/>
        <v>0</v>
      </c>
      <c r="BP71" s="21">
        <f t="shared" ca="1" si="52"/>
        <v>0</v>
      </c>
      <c r="BQ71" s="21">
        <f t="shared" ca="1" si="52"/>
        <v>0</v>
      </c>
      <c r="BR71" s="21">
        <f t="shared" ca="1" si="52"/>
        <v>0</v>
      </c>
      <c r="BS71" s="21">
        <f t="shared" ca="1" si="52"/>
        <v>0</v>
      </c>
      <c r="BT71" s="21">
        <f t="shared" ca="1" si="52"/>
        <v>0</v>
      </c>
      <c r="BU71" s="21">
        <f t="shared" ca="1" si="52"/>
        <v>0</v>
      </c>
      <c r="BV71" s="21">
        <f t="shared" ca="1" si="52"/>
        <v>0</v>
      </c>
      <c r="BW71" s="21">
        <f t="shared" ca="1" si="52"/>
        <v>0</v>
      </c>
      <c r="BX71" s="21">
        <f t="shared" ca="1" si="52"/>
        <v>0</v>
      </c>
      <c r="BY71" s="21">
        <f t="shared" ca="1" si="52"/>
        <v>0</v>
      </c>
      <c r="BZ71" s="21">
        <f t="shared" ca="1" si="52"/>
        <v>0</v>
      </c>
      <c r="CA71" s="21">
        <f t="shared" ca="1" si="52"/>
        <v>0</v>
      </c>
      <c r="CB71" s="21">
        <f t="shared" ca="1" si="52"/>
        <v>0</v>
      </c>
      <c r="CC71" s="21">
        <f t="shared" ref="CC71:CI72" ca="1" si="59">IFERROR(INDIRECT("'"&amp;$B$2&amp;"'!"&amp;ADDRESS(MATCH($B71,INDIRECT("'"&amp;$B$2&amp;"'!$B$1:$B$1095"),0),MATCH(CC$5,INDIRECT("'"&amp;$B$2&amp;"'!5:5"),0))),0)</f>
        <v>0</v>
      </c>
      <c r="CD71" s="21">
        <f t="shared" ca="1" si="59"/>
        <v>0</v>
      </c>
      <c r="CE71" s="21">
        <f t="shared" ca="1" si="59"/>
        <v>0</v>
      </c>
      <c r="CF71" s="21">
        <f t="shared" ca="1" si="59"/>
        <v>0</v>
      </c>
      <c r="CG71" s="21">
        <f t="shared" ca="1" si="59"/>
        <v>0</v>
      </c>
      <c r="CH71" s="21">
        <f t="shared" ca="1" si="59"/>
        <v>0</v>
      </c>
      <c r="CI71" s="21">
        <f t="shared" ca="1" si="59"/>
        <v>0</v>
      </c>
      <c r="CJ71" s="22">
        <f t="shared" ca="1" si="25"/>
        <v>5756490.5600000005</v>
      </c>
      <c r="CK71" s="21">
        <f t="shared" ca="1" si="49"/>
        <v>0</v>
      </c>
      <c r="CL71" s="21">
        <f t="shared" ca="1" si="49"/>
        <v>0</v>
      </c>
      <c r="CM71" s="22">
        <f t="shared" ca="1" si="26"/>
        <v>5756490.5600000005</v>
      </c>
      <c r="CN71" s="21">
        <f t="shared" ca="1" si="50"/>
        <v>8980.32</v>
      </c>
      <c r="CO71" s="21">
        <f t="shared" ca="1" si="50"/>
        <v>5747510.2400000002</v>
      </c>
      <c r="CP71" s="22">
        <f t="shared" ca="1" si="27"/>
        <v>0</v>
      </c>
      <c r="CQ71" s="21">
        <f t="shared" ref="CQ71:CU72" ca="1" si="60">IFERROR(INDIRECT("'"&amp;$B$2&amp;"'!"&amp;ADDRESS(MATCH($B71,INDIRECT("'"&amp;$B$2&amp;"'!$B$1:$B$1095"),0),MATCH(CQ$5,INDIRECT("'"&amp;$B$2&amp;"'!5:5"),0))),0)</f>
        <v>0</v>
      </c>
      <c r="CR71" s="21">
        <f t="shared" ca="1" si="60"/>
        <v>0</v>
      </c>
      <c r="CS71" s="21">
        <f t="shared" ca="1" si="60"/>
        <v>0</v>
      </c>
      <c r="CT71" s="21">
        <f t="shared" ca="1" si="60"/>
        <v>0</v>
      </c>
      <c r="CU71" s="21">
        <f t="shared" ca="1" si="60"/>
        <v>0</v>
      </c>
      <c r="CV71" s="22">
        <f t="shared" ca="1" si="51"/>
        <v>6025484.4100000001</v>
      </c>
    </row>
    <row r="72" spans="1:100" ht="13.8" x14ac:dyDescent="0.3">
      <c r="A72" s="64" t="s">
        <v>278</v>
      </c>
      <c r="B72" s="20">
        <v>3018</v>
      </c>
      <c r="C72" s="65" t="s">
        <v>246</v>
      </c>
      <c r="D72" s="22">
        <f t="shared" ca="1" si="24"/>
        <v>0</v>
      </c>
      <c r="E72" s="21">
        <f t="shared" ca="1" si="57"/>
        <v>0</v>
      </c>
      <c r="F72" s="21">
        <f t="shared" ca="1" si="57"/>
        <v>0</v>
      </c>
      <c r="G72" s="21">
        <f t="shared" ca="1" si="57"/>
        <v>0</v>
      </c>
      <c r="H72" s="21">
        <f t="shared" ca="1" si="57"/>
        <v>0</v>
      </c>
      <c r="I72" s="21">
        <f t="shared" ca="1" si="57"/>
        <v>0</v>
      </c>
      <c r="J72" s="21">
        <f t="shared" ca="1" si="57"/>
        <v>0</v>
      </c>
      <c r="K72" s="21">
        <f t="shared" ca="1" si="57"/>
        <v>0</v>
      </c>
      <c r="L72" s="21">
        <f t="shared" ca="1" si="57"/>
        <v>0</v>
      </c>
      <c r="M72" s="21">
        <f t="shared" ca="1" si="57"/>
        <v>0</v>
      </c>
      <c r="N72" s="21">
        <f t="shared" ca="1" si="57"/>
        <v>0</v>
      </c>
      <c r="O72" s="21">
        <f t="shared" ca="1" si="57"/>
        <v>0</v>
      </c>
      <c r="P72" s="21">
        <f t="shared" ca="1" si="57"/>
        <v>0</v>
      </c>
      <c r="Q72" s="21">
        <f t="shared" ca="1" si="57"/>
        <v>0</v>
      </c>
      <c r="R72" s="21">
        <f t="shared" ca="1" si="57"/>
        <v>0</v>
      </c>
      <c r="S72" s="21">
        <f t="shared" ca="1" si="57"/>
        <v>0</v>
      </c>
      <c r="T72" s="21">
        <f t="shared" ca="1" si="57"/>
        <v>0</v>
      </c>
      <c r="U72" s="21">
        <f t="shared" ca="1" si="54"/>
        <v>0</v>
      </c>
      <c r="V72" s="21">
        <f t="shared" ca="1" si="54"/>
        <v>0</v>
      </c>
      <c r="W72" s="21">
        <f t="shared" ca="1" si="54"/>
        <v>0</v>
      </c>
      <c r="X72" s="21">
        <f t="shared" ca="1" si="54"/>
        <v>0</v>
      </c>
      <c r="Y72" s="21">
        <f t="shared" ca="1" si="54"/>
        <v>0</v>
      </c>
      <c r="Z72" s="21">
        <f t="shared" ca="1" si="54"/>
        <v>0</v>
      </c>
      <c r="AA72" s="21">
        <f t="shared" ca="1" si="54"/>
        <v>0</v>
      </c>
      <c r="AB72" s="21">
        <f t="shared" ca="1" si="54"/>
        <v>0</v>
      </c>
      <c r="AC72" s="21">
        <f t="shared" ca="1" si="54"/>
        <v>0</v>
      </c>
      <c r="AD72" s="21">
        <f t="shared" ca="1" si="54"/>
        <v>0</v>
      </c>
      <c r="AE72" s="21">
        <f t="shared" ca="1" si="54"/>
        <v>0</v>
      </c>
      <c r="AF72" s="21">
        <f t="shared" ca="1" si="54"/>
        <v>0</v>
      </c>
      <c r="AG72" s="21">
        <f t="shared" ca="1" si="54"/>
        <v>0</v>
      </c>
      <c r="AH72" s="21">
        <f t="shared" ca="1" si="54"/>
        <v>0</v>
      </c>
      <c r="AI72" s="21">
        <f t="shared" ca="1" si="58"/>
        <v>0</v>
      </c>
      <c r="AJ72" s="21">
        <f t="shared" ca="1" si="58"/>
        <v>0</v>
      </c>
      <c r="AK72" s="21">
        <f t="shared" ca="1" si="58"/>
        <v>0</v>
      </c>
      <c r="AL72" s="21">
        <f t="shared" ca="1" si="58"/>
        <v>0</v>
      </c>
      <c r="AM72" s="21">
        <f t="shared" ca="1" si="58"/>
        <v>0</v>
      </c>
      <c r="AN72" s="21">
        <f t="shared" ca="1" si="58"/>
        <v>0</v>
      </c>
      <c r="AO72" s="21">
        <f t="shared" ca="1" si="58"/>
        <v>0</v>
      </c>
      <c r="AP72" s="21">
        <f t="shared" ca="1" si="58"/>
        <v>0</v>
      </c>
      <c r="AQ72" s="21">
        <f t="shared" ca="1" si="58"/>
        <v>0</v>
      </c>
      <c r="AR72" s="21">
        <f t="shared" ca="1" si="58"/>
        <v>0</v>
      </c>
      <c r="AS72" s="21">
        <f t="shared" ca="1" si="55"/>
        <v>0</v>
      </c>
      <c r="AT72" s="21">
        <f t="shared" ca="1" si="55"/>
        <v>0</v>
      </c>
      <c r="AU72" s="21">
        <f t="shared" ca="1" si="55"/>
        <v>0</v>
      </c>
      <c r="AV72" s="21">
        <f t="shared" ca="1" si="55"/>
        <v>0</v>
      </c>
      <c r="AW72" s="21">
        <f t="shared" ca="1" si="55"/>
        <v>0</v>
      </c>
      <c r="AX72" s="21">
        <f t="shared" ca="1" si="55"/>
        <v>0</v>
      </c>
      <c r="AY72" s="21">
        <f t="shared" ca="1" si="55"/>
        <v>0</v>
      </c>
      <c r="AZ72" s="21">
        <f t="shared" ca="1" si="55"/>
        <v>0</v>
      </c>
      <c r="BA72" s="21">
        <f t="shared" ca="1" si="55"/>
        <v>0</v>
      </c>
      <c r="BB72" s="21">
        <f t="shared" ca="1" si="55"/>
        <v>0</v>
      </c>
      <c r="BC72" s="21">
        <f t="shared" ca="1" si="53"/>
        <v>0</v>
      </c>
      <c r="BD72" s="21">
        <f t="shared" ca="1" si="53"/>
        <v>990383.23000000219</v>
      </c>
      <c r="BE72" s="21">
        <f t="shared" ca="1" si="53"/>
        <v>0</v>
      </c>
      <c r="BF72" s="21">
        <f t="shared" ca="1" si="53"/>
        <v>0</v>
      </c>
      <c r="BG72" s="21">
        <f t="shared" ca="1" si="53"/>
        <v>0</v>
      </c>
      <c r="BH72" s="21">
        <f t="shared" ca="1" si="53"/>
        <v>0</v>
      </c>
      <c r="BI72" s="21">
        <f t="shared" ca="1" si="53"/>
        <v>0</v>
      </c>
      <c r="BJ72" s="21">
        <f t="shared" ca="1" si="53"/>
        <v>0</v>
      </c>
      <c r="BK72" s="21">
        <f t="shared" ca="1" si="53"/>
        <v>0</v>
      </c>
      <c r="BL72" s="21">
        <f t="shared" ca="1" si="53"/>
        <v>0</v>
      </c>
      <c r="BM72" s="21">
        <f t="shared" ca="1" si="52"/>
        <v>0</v>
      </c>
      <c r="BN72" s="21">
        <f t="shared" ca="1" si="52"/>
        <v>0</v>
      </c>
      <c r="BO72" s="21">
        <f t="shared" ca="1" si="52"/>
        <v>0</v>
      </c>
      <c r="BP72" s="21">
        <f t="shared" ca="1" si="52"/>
        <v>0</v>
      </c>
      <c r="BQ72" s="21">
        <f t="shared" ca="1" si="52"/>
        <v>0</v>
      </c>
      <c r="BR72" s="21">
        <f t="shared" ca="1" si="52"/>
        <v>0</v>
      </c>
      <c r="BS72" s="21">
        <f t="shared" ca="1" si="52"/>
        <v>0</v>
      </c>
      <c r="BT72" s="21">
        <f t="shared" ca="1" si="52"/>
        <v>0</v>
      </c>
      <c r="BU72" s="21">
        <f t="shared" ca="1" si="52"/>
        <v>0</v>
      </c>
      <c r="BV72" s="21">
        <f t="shared" ca="1" si="52"/>
        <v>0</v>
      </c>
      <c r="BW72" s="21">
        <f t="shared" ca="1" si="52"/>
        <v>0</v>
      </c>
      <c r="BX72" s="21">
        <f t="shared" ca="1" si="52"/>
        <v>0</v>
      </c>
      <c r="BY72" s="21">
        <f t="shared" ca="1" si="52"/>
        <v>0</v>
      </c>
      <c r="BZ72" s="21">
        <f t="shared" ca="1" si="52"/>
        <v>0</v>
      </c>
      <c r="CA72" s="21">
        <f t="shared" ca="1" si="52"/>
        <v>0</v>
      </c>
      <c r="CB72" s="21">
        <f t="shared" ca="1" si="52"/>
        <v>0</v>
      </c>
      <c r="CC72" s="21">
        <f t="shared" ca="1" si="59"/>
        <v>0</v>
      </c>
      <c r="CD72" s="21">
        <f t="shared" ca="1" si="59"/>
        <v>0</v>
      </c>
      <c r="CE72" s="21">
        <f t="shared" ca="1" si="59"/>
        <v>0</v>
      </c>
      <c r="CF72" s="21">
        <f t="shared" ca="1" si="59"/>
        <v>0</v>
      </c>
      <c r="CG72" s="21">
        <f t="shared" ca="1" si="59"/>
        <v>0</v>
      </c>
      <c r="CH72" s="21">
        <f t="shared" ca="1" si="59"/>
        <v>0</v>
      </c>
      <c r="CI72" s="21">
        <f t="shared" ca="1" si="59"/>
        <v>0</v>
      </c>
      <c r="CJ72" s="22">
        <f t="shared" ca="1" si="25"/>
        <v>0</v>
      </c>
      <c r="CK72" s="21">
        <f t="shared" ca="1" si="49"/>
        <v>0</v>
      </c>
      <c r="CL72" s="21">
        <f t="shared" ca="1" si="49"/>
        <v>0</v>
      </c>
      <c r="CM72" s="22">
        <f t="shared" ca="1" si="26"/>
        <v>0</v>
      </c>
      <c r="CN72" s="21">
        <f t="shared" ca="1" si="50"/>
        <v>0</v>
      </c>
      <c r="CO72" s="21">
        <f t="shared" ca="1" si="50"/>
        <v>0</v>
      </c>
      <c r="CP72" s="22">
        <f t="shared" ca="1" si="27"/>
        <v>0</v>
      </c>
      <c r="CQ72" s="21">
        <f t="shared" ca="1" si="60"/>
        <v>0</v>
      </c>
      <c r="CR72" s="21">
        <f t="shared" ca="1" si="60"/>
        <v>0</v>
      </c>
      <c r="CS72" s="21">
        <f t="shared" ca="1" si="60"/>
        <v>0</v>
      </c>
      <c r="CT72" s="21">
        <f t="shared" ca="1" si="60"/>
        <v>0</v>
      </c>
      <c r="CU72" s="21">
        <f t="shared" ca="1" si="60"/>
        <v>0</v>
      </c>
      <c r="CV72" s="22">
        <f t="shared" ca="1" si="51"/>
        <v>990383.23000000219</v>
      </c>
    </row>
    <row r="73" spans="1:100" ht="13.8" x14ac:dyDescent="0.3">
      <c r="A73" s="66" t="s">
        <v>280</v>
      </c>
      <c r="B73" s="55">
        <v>9000</v>
      </c>
      <c r="C73" s="65" t="s">
        <v>281</v>
      </c>
      <c r="D73" s="56">
        <f t="shared" ref="D73:BO73" ca="1" si="61">SUMIF($C$7:$C$72,"HD",D$7:D$72)</f>
        <v>9545113079.4396763</v>
      </c>
      <c r="E73" s="56">
        <f t="shared" ca="1" si="61"/>
        <v>614870809.19899905</v>
      </c>
      <c r="F73" s="56">
        <f t="shared" ca="1" si="61"/>
        <v>3948097476.6978354</v>
      </c>
      <c r="G73" s="56">
        <f t="shared" ca="1" si="61"/>
        <v>4982144793.5428391</v>
      </c>
      <c r="H73" s="56">
        <f t="shared" ca="1" si="61"/>
        <v>731156083.61037326</v>
      </c>
      <c r="I73" s="56">
        <f t="shared" ca="1" si="61"/>
        <v>44546412.899750665</v>
      </c>
      <c r="J73" s="56">
        <f t="shared" ca="1" si="61"/>
        <v>205008.34999999509</v>
      </c>
      <c r="K73" s="56">
        <f t="shared" ca="1" si="61"/>
        <v>34896209.599999994</v>
      </c>
      <c r="L73" s="56">
        <f t="shared" ca="1" si="61"/>
        <v>6218276.709999999</v>
      </c>
      <c r="M73" s="56">
        <f t="shared" ca="1" si="61"/>
        <v>0</v>
      </c>
      <c r="N73" s="56">
        <f t="shared" ca="1" si="61"/>
        <v>1634285.71</v>
      </c>
      <c r="O73" s="56">
        <f t="shared" ca="1" si="61"/>
        <v>906141067.92232966</v>
      </c>
      <c r="P73" s="56">
        <f t="shared" ca="1" si="61"/>
        <v>9889585.0700000003</v>
      </c>
      <c r="Q73" s="56">
        <f t="shared" ca="1" si="61"/>
        <v>1211865581.0865419</v>
      </c>
      <c r="R73" s="56">
        <f t="shared" ca="1" si="61"/>
        <v>0</v>
      </c>
      <c r="S73" s="56">
        <f t="shared" ca="1" si="61"/>
        <v>0</v>
      </c>
      <c r="T73" s="56">
        <f t="shared" ca="1" si="61"/>
        <v>8996927577.3161812</v>
      </c>
      <c r="U73" s="56">
        <f t="shared" ca="1" si="61"/>
        <v>752595340.0173651</v>
      </c>
      <c r="V73" s="56">
        <f t="shared" ca="1" si="61"/>
        <v>443218932.4582665</v>
      </c>
      <c r="W73" s="56">
        <f t="shared" ca="1" si="61"/>
        <v>1263186226.038862</v>
      </c>
      <c r="X73" s="56">
        <f t="shared" ca="1" si="61"/>
        <v>2770605.7399999993</v>
      </c>
      <c r="Y73" s="56">
        <f t="shared" ca="1" si="61"/>
        <v>234339580.62853616</v>
      </c>
      <c r="Z73" s="56">
        <f t="shared" ca="1" si="61"/>
        <v>987952446.99215829</v>
      </c>
      <c r="AA73" s="56">
        <f t="shared" ca="1" si="61"/>
        <v>3870.019999999844</v>
      </c>
      <c r="AB73" s="56">
        <f t="shared" ca="1" si="61"/>
        <v>0</v>
      </c>
      <c r="AC73" s="56">
        <f t="shared" ca="1" si="61"/>
        <v>21806507.748216592</v>
      </c>
      <c r="AD73" s="56">
        <f t="shared" ca="1" si="61"/>
        <v>104007308.52865154</v>
      </c>
      <c r="AE73" s="56">
        <f t="shared" ca="1" si="61"/>
        <v>0</v>
      </c>
      <c r="AF73" s="56">
        <f t="shared" ca="1" si="61"/>
        <v>18608465.77011</v>
      </c>
      <c r="AG73" s="56">
        <f t="shared" ca="1" si="61"/>
        <v>727943118.67000008</v>
      </c>
      <c r="AH73" s="56">
        <f t="shared" ca="1" si="61"/>
        <v>256262224.36000001</v>
      </c>
      <c r="AI73" s="56">
        <f t="shared" ca="1" si="61"/>
        <v>22099604.349999998</v>
      </c>
      <c r="AJ73" s="56">
        <f t="shared" ca="1" si="61"/>
        <v>98845880.853387043</v>
      </c>
      <c r="AK73" s="56">
        <f t="shared" ca="1" si="61"/>
        <v>319358.92</v>
      </c>
      <c r="AL73" s="56">
        <f t="shared" ca="1" si="61"/>
        <v>0</v>
      </c>
      <c r="AM73" s="56">
        <f t="shared" ca="1" si="61"/>
        <v>210955572.48605496</v>
      </c>
      <c r="AN73" s="56">
        <f t="shared" ca="1" si="61"/>
        <v>21435699.629999999</v>
      </c>
      <c r="AO73" s="56">
        <f t="shared" ca="1" si="61"/>
        <v>87589998.790000007</v>
      </c>
      <c r="AP73" s="56">
        <f t="shared" ca="1" si="61"/>
        <v>11392743.757469097</v>
      </c>
      <c r="AQ73" s="56">
        <f t="shared" ca="1" si="61"/>
        <v>0</v>
      </c>
      <c r="AR73" s="56">
        <f t="shared" ca="1" si="61"/>
        <v>0</v>
      </c>
      <c r="AS73" s="56">
        <f t="shared" ca="1" si="61"/>
        <v>0</v>
      </c>
      <c r="AT73" s="56">
        <f t="shared" ca="1" si="61"/>
        <v>1051953474.1038421</v>
      </c>
      <c r="AU73" s="56">
        <f t="shared" ca="1" si="61"/>
        <v>448418340.97195512</v>
      </c>
      <c r="AV73" s="56">
        <f t="shared" ca="1" si="61"/>
        <v>36942522.304591</v>
      </c>
      <c r="AW73" s="56">
        <f t="shared" ca="1" si="61"/>
        <v>0</v>
      </c>
      <c r="AX73" s="56">
        <f t="shared" ca="1" si="61"/>
        <v>19474205.963448003</v>
      </c>
      <c r="AY73" s="56">
        <f t="shared" ca="1" si="61"/>
        <v>0</v>
      </c>
      <c r="AZ73" s="56">
        <f t="shared" ca="1" si="61"/>
        <v>0</v>
      </c>
      <c r="BA73" s="56">
        <f t="shared" ca="1" si="61"/>
        <v>139458.06</v>
      </c>
      <c r="BB73" s="56">
        <f t="shared" ca="1" si="61"/>
        <v>0</v>
      </c>
      <c r="BC73" s="56">
        <f t="shared" ca="1" si="61"/>
        <v>0</v>
      </c>
      <c r="BD73" s="56">
        <f t="shared" ca="1" si="61"/>
        <v>133156854.57832509</v>
      </c>
      <c r="BE73" s="56">
        <f t="shared" ca="1" si="61"/>
        <v>96</v>
      </c>
      <c r="BF73" s="56">
        <f t="shared" ca="1" si="61"/>
        <v>0</v>
      </c>
      <c r="BG73" s="56">
        <f t="shared" ca="1" si="61"/>
        <v>0</v>
      </c>
      <c r="BH73" s="56">
        <f t="shared" ca="1" si="61"/>
        <v>7816.5</v>
      </c>
      <c r="BI73" s="56">
        <f t="shared" ca="1" si="61"/>
        <v>364420764.24397397</v>
      </c>
      <c r="BJ73" s="56">
        <f t="shared" ca="1" si="61"/>
        <v>61207847.021706991</v>
      </c>
      <c r="BK73" s="56">
        <f t="shared" ca="1" si="61"/>
        <v>0</v>
      </c>
      <c r="BL73" s="56">
        <f t="shared" ca="1" si="61"/>
        <v>8854.9400850000002</v>
      </c>
      <c r="BM73" s="56">
        <f t="shared" ca="1" si="61"/>
        <v>100252753.94</v>
      </c>
      <c r="BN73" s="56">
        <f t="shared" ca="1" si="61"/>
        <v>181763012.17730266</v>
      </c>
      <c r="BO73" s="56">
        <f t="shared" ca="1" si="61"/>
        <v>0</v>
      </c>
      <c r="BP73" s="56">
        <f t="shared" ref="BP73:CV73" ca="1" si="62">SUMIF($C$7:$C$72,"HD",BP$7:BP$72)</f>
        <v>2543441026.3967505</v>
      </c>
      <c r="BQ73" s="56">
        <f t="shared" ca="1" si="62"/>
        <v>132453710.49522519</v>
      </c>
      <c r="BR73" s="56">
        <f t="shared" ca="1" si="62"/>
        <v>4396884629.3659248</v>
      </c>
      <c r="BS73" s="56">
        <f t="shared" ca="1" si="62"/>
        <v>6472802616.1972313</v>
      </c>
      <c r="BT73" s="56">
        <f t="shared" ca="1" si="62"/>
        <v>0</v>
      </c>
      <c r="BU73" s="56">
        <f t="shared" ca="1" si="62"/>
        <v>0</v>
      </c>
      <c r="BV73" s="56">
        <f t="shared" ca="1" si="62"/>
        <v>187135250.87310398</v>
      </c>
      <c r="BW73" s="56">
        <f t="shared" ca="1" si="62"/>
        <v>0</v>
      </c>
      <c r="BX73" s="56">
        <f t="shared" ca="1" si="62"/>
        <v>26500503.168949995</v>
      </c>
      <c r="BY73" s="56">
        <f t="shared" ca="1" si="62"/>
        <v>0</v>
      </c>
      <c r="BZ73" s="56">
        <f t="shared" ca="1" si="62"/>
        <v>205267256</v>
      </c>
      <c r="CA73" s="56">
        <f t="shared" ca="1" si="62"/>
        <v>255136905.04545</v>
      </c>
      <c r="CB73" s="56">
        <f t="shared" ca="1" si="62"/>
        <v>7384188943.1093025</v>
      </c>
      <c r="CC73" s="56">
        <f t="shared" ca="1" si="62"/>
        <v>42447996.291000001</v>
      </c>
      <c r="CD73" s="56">
        <f t="shared" ca="1" si="62"/>
        <v>2435995571.3833032</v>
      </c>
      <c r="CE73" s="56">
        <f t="shared" ca="1" si="62"/>
        <v>5338204.240000031</v>
      </c>
      <c r="CF73" s="56">
        <f t="shared" ca="1" si="62"/>
        <v>2594807.4300000002</v>
      </c>
      <c r="CG73" s="56">
        <f t="shared" ca="1" si="62"/>
        <v>160869108.63525</v>
      </c>
      <c r="CH73" s="56">
        <f t="shared" ca="1" si="62"/>
        <v>445414356.6607002</v>
      </c>
      <c r="CI73" s="56">
        <f t="shared" ca="1" si="62"/>
        <v>6386775.8004761897</v>
      </c>
      <c r="CJ73" s="56">
        <f t="shared" ca="1" si="62"/>
        <v>21356549292.884476</v>
      </c>
      <c r="CK73" s="56">
        <f t="shared" ca="1" si="62"/>
        <v>367474.47000040056</v>
      </c>
      <c r="CL73" s="56">
        <f t="shared" ca="1" si="62"/>
        <v>162901.01000000004</v>
      </c>
      <c r="CM73" s="56">
        <f t="shared" ca="1" si="62"/>
        <v>6958757360.2050266</v>
      </c>
      <c r="CN73" s="56">
        <f t="shared" ca="1" si="62"/>
        <v>344530557.54549783</v>
      </c>
      <c r="CO73" s="56">
        <f t="shared" ca="1" si="62"/>
        <v>6614226802.6595297</v>
      </c>
      <c r="CP73" s="56">
        <f t="shared" ca="1" si="62"/>
        <v>14397261557.19945</v>
      </c>
      <c r="CQ73" s="56">
        <f t="shared" ca="1" si="62"/>
        <v>1195427332.7882106</v>
      </c>
      <c r="CR73" s="56">
        <f t="shared" ca="1" si="62"/>
        <v>13201834224.41124</v>
      </c>
      <c r="CS73" s="56">
        <f t="shared" ca="1" si="62"/>
        <v>104746113.31533991</v>
      </c>
      <c r="CT73" s="56">
        <f t="shared" ca="1" si="62"/>
        <v>1695470.6499999997</v>
      </c>
      <c r="CU73" s="56">
        <f t="shared" ca="1" si="62"/>
        <v>1550.08</v>
      </c>
      <c r="CV73" s="56">
        <f t="shared" ca="1" si="62"/>
        <v>75317522742.301636</v>
      </c>
    </row>
    <row r="74" spans="1:100" ht="13.8" x14ac:dyDescent="0.3">
      <c r="A74" s="66" t="s">
        <v>283</v>
      </c>
      <c r="B74" s="55">
        <v>9001</v>
      </c>
      <c r="C74" s="65" t="s">
        <v>284</v>
      </c>
      <c r="D74" s="56">
        <f t="shared" ref="D74:BO74" ca="1" si="63">SUMIF($C$7:$C$72,"H",D$7:D$72)+SUMIF($C$7:$C$72,"E",D$7:D$72)</f>
        <v>0</v>
      </c>
      <c r="E74" s="56">
        <f t="shared" ca="1" si="63"/>
        <v>0</v>
      </c>
      <c r="F74" s="56">
        <f t="shared" ca="1" si="63"/>
        <v>0</v>
      </c>
      <c r="G74" s="56">
        <f t="shared" ca="1" si="63"/>
        <v>0</v>
      </c>
      <c r="H74" s="56">
        <f t="shared" ca="1" si="63"/>
        <v>0</v>
      </c>
      <c r="I74" s="56">
        <f t="shared" ca="1" si="63"/>
        <v>0</v>
      </c>
      <c r="J74" s="56">
        <f t="shared" ca="1" si="63"/>
        <v>0</v>
      </c>
      <c r="K74" s="56">
        <f t="shared" ca="1" si="63"/>
        <v>0</v>
      </c>
      <c r="L74" s="56">
        <f t="shared" ca="1" si="63"/>
        <v>0</v>
      </c>
      <c r="M74" s="56">
        <f t="shared" ca="1" si="63"/>
        <v>0</v>
      </c>
      <c r="N74" s="56">
        <f t="shared" ca="1" si="63"/>
        <v>0</v>
      </c>
      <c r="O74" s="56">
        <f t="shared" ca="1" si="63"/>
        <v>0</v>
      </c>
      <c r="P74" s="56">
        <f t="shared" ca="1" si="63"/>
        <v>0</v>
      </c>
      <c r="Q74" s="56">
        <f t="shared" ca="1" si="63"/>
        <v>0</v>
      </c>
      <c r="R74" s="56">
        <f t="shared" ca="1" si="63"/>
        <v>0</v>
      </c>
      <c r="S74" s="56">
        <f t="shared" ca="1" si="63"/>
        <v>0</v>
      </c>
      <c r="T74" s="56">
        <f t="shared" ca="1" si="63"/>
        <v>0</v>
      </c>
      <c r="U74" s="56">
        <f t="shared" ca="1" si="63"/>
        <v>0</v>
      </c>
      <c r="V74" s="56">
        <f t="shared" ca="1" si="63"/>
        <v>0</v>
      </c>
      <c r="W74" s="56">
        <f t="shared" ca="1" si="63"/>
        <v>0</v>
      </c>
      <c r="X74" s="56">
        <f t="shared" ca="1" si="63"/>
        <v>0</v>
      </c>
      <c r="Y74" s="56">
        <f t="shared" ca="1" si="63"/>
        <v>0</v>
      </c>
      <c r="Z74" s="56">
        <f t="shared" ca="1" si="63"/>
        <v>0</v>
      </c>
      <c r="AA74" s="56">
        <f t="shared" ca="1" si="63"/>
        <v>0</v>
      </c>
      <c r="AB74" s="56">
        <f t="shared" ca="1" si="63"/>
        <v>0</v>
      </c>
      <c r="AC74" s="56">
        <f t="shared" ca="1" si="63"/>
        <v>0</v>
      </c>
      <c r="AD74" s="56">
        <f t="shared" ca="1" si="63"/>
        <v>0</v>
      </c>
      <c r="AE74" s="56">
        <f t="shared" ca="1" si="63"/>
        <v>0</v>
      </c>
      <c r="AF74" s="56">
        <f t="shared" ca="1" si="63"/>
        <v>0</v>
      </c>
      <c r="AG74" s="56">
        <f t="shared" ca="1" si="63"/>
        <v>0</v>
      </c>
      <c r="AH74" s="56">
        <f t="shared" ca="1" si="63"/>
        <v>0</v>
      </c>
      <c r="AI74" s="56">
        <f t="shared" ca="1" si="63"/>
        <v>0</v>
      </c>
      <c r="AJ74" s="56">
        <f t="shared" ca="1" si="63"/>
        <v>0</v>
      </c>
      <c r="AK74" s="56">
        <f t="shared" ca="1" si="63"/>
        <v>0</v>
      </c>
      <c r="AL74" s="56">
        <f t="shared" ca="1" si="63"/>
        <v>0</v>
      </c>
      <c r="AM74" s="56">
        <f t="shared" ca="1" si="63"/>
        <v>0</v>
      </c>
      <c r="AN74" s="56">
        <f t="shared" ca="1" si="63"/>
        <v>0</v>
      </c>
      <c r="AO74" s="56">
        <f t="shared" ca="1" si="63"/>
        <v>0</v>
      </c>
      <c r="AP74" s="56">
        <f t="shared" ca="1" si="63"/>
        <v>0</v>
      </c>
      <c r="AQ74" s="56">
        <f t="shared" ca="1" si="63"/>
        <v>0</v>
      </c>
      <c r="AR74" s="56">
        <f t="shared" ca="1" si="63"/>
        <v>0</v>
      </c>
      <c r="AS74" s="56">
        <f t="shared" ca="1" si="63"/>
        <v>0</v>
      </c>
      <c r="AT74" s="56">
        <f t="shared" ca="1" si="63"/>
        <v>0</v>
      </c>
      <c r="AU74" s="56">
        <f t="shared" ca="1" si="63"/>
        <v>0</v>
      </c>
      <c r="AV74" s="56">
        <f t="shared" ca="1" si="63"/>
        <v>0</v>
      </c>
      <c r="AW74" s="56">
        <f t="shared" ca="1" si="63"/>
        <v>0</v>
      </c>
      <c r="AX74" s="56">
        <f t="shared" ca="1" si="63"/>
        <v>0</v>
      </c>
      <c r="AY74" s="56">
        <f t="shared" ca="1" si="63"/>
        <v>0</v>
      </c>
      <c r="AZ74" s="56">
        <f t="shared" ca="1" si="63"/>
        <v>0</v>
      </c>
      <c r="BA74" s="56">
        <f t="shared" ca="1" si="63"/>
        <v>0</v>
      </c>
      <c r="BB74" s="56">
        <f t="shared" ca="1" si="63"/>
        <v>0</v>
      </c>
      <c r="BC74" s="56">
        <f t="shared" ca="1" si="63"/>
        <v>0</v>
      </c>
      <c r="BD74" s="56">
        <f t="shared" ca="1" si="63"/>
        <v>20693619.076235712</v>
      </c>
      <c r="BE74" s="56">
        <f t="shared" ca="1" si="63"/>
        <v>0</v>
      </c>
      <c r="BF74" s="56">
        <f t="shared" ca="1" si="63"/>
        <v>0</v>
      </c>
      <c r="BG74" s="56">
        <f t="shared" ca="1" si="63"/>
        <v>0</v>
      </c>
      <c r="BH74" s="56">
        <f t="shared" ca="1" si="63"/>
        <v>0</v>
      </c>
      <c r="BI74" s="56">
        <f t="shared" ca="1" si="63"/>
        <v>0</v>
      </c>
      <c r="BJ74" s="56">
        <f t="shared" ca="1" si="63"/>
        <v>0</v>
      </c>
      <c r="BK74" s="56">
        <f t="shared" ca="1" si="63"/>
        <v>0</v>
      </c>
      <c r="BL74" s="56">
        <f t="shared" ca="1" si="63"/>
        <v>0</v>
      </c>
      <c r="BM74" s="56">
        <f t="shared" ca="1" si="63"/>
        <v>0</v>
      </c>
      <c r="BN74" s="56">
        <f t="shared" ca="1" si="63"/>
        <v>0</v>
      </c>
      <c r="BO74" s="56">
        <f t="shared" ca="1" si="63"/>
        <v>0</v>
      </c>
      <c r="BP74" s="56">
        <f t="shared" ref="BP74:CV74" ca="1" si="64">SUMIF($C$7:$C$72,"H",BP$7:BP$72)+SUMIF($C$7:$C$72,"E",BP$7:BP$72)</f>
        <v>0</v>
      </c>
      <c r="BQ74" s="56">
        <f t="shared" ca="1" si="64"/>
        <v>0</v>
      </c>
      <c r="BR74" s="56">
        <f t="shared" ca="1" si="64"/>
        <v>0</v>
      </c>
      <c r="BS74" s="56">
        <f t="shared" ca="1" si="64"/>
        <v>0</v>
      </c>
      <c r="BT74" s="56">
        <f t="shared" ca="1" si="64"/>
        <v>0</v>
      </c>
      <c r="BU74" s="56">
        <f t="shared" ca="1" si="64"/>
        <v>0</v>
      </c>
      <c r="BV74" s="56">
        <f t="shared" ca="1" si="64"/>
        <v>0</v>
      </c>
      <c r="BW74" s="56">
        <f t="shared" ca="1" si="64"/>
        <v>0</v>
      </c>
      <c r="BX74" s="56">
        <f t="shared" ca="1" si="64"/>
        <v>0</v>
      </c>
      <c r="BY74" s="56">
        <f t="shared" ca="1" si="64"/>
        <v>0</v>
      </c>
      <c r="BZ74" s="56">
        <f t="shared" ca="1" si="64"/>
        <v>0</v>
      </c>
      <c r="CA74" s="56">
        <f t="shared" ca="1" si="64"/>
        <v>0</v>
      </c>
      <c r="CB74" s="56">
        <f t="shared" ca="1" si="64"/>
        <v>0</v>
      </c>
      <c r="CC74" s="56">
        <f t="shared" ca="1" si="64"/>
        <v>0</v>
      </c>
      <c r="CD74" s="56">
        <f t="shared" ca="1" si="64"/>
        <v>0</v>
      </c>
      <c r="CE74" s="56">
        <f t="shared" ca="1" si="64"/>
        <v>0</v>
      </c>
      <c r="CF74" s="56">
        <f t="shared" ca="1" si="64"/>
        <v>0</v>
      </c>
      <c r="CG74" s="56">
        <f t="shared" ca="1" si="64"/>
        <v>0</v>
      </c>
      <c r="CH74" s="56">
        <f t="shared" ca="1" si="64"/>
        <v>0</v>
      </c>
      <c r="CI74" s="56">
        <f t="shared" ca="1" si="64"/>
        <v>363.48571428571427</v>
      </c>
      <c r="CJ74" s="56">
        <f t="shared" ca="1" si="64"/>
        <v>2116111864.5540099</v>
      </c>
      <c r="CK74" s="56">
        <f t="shared" ca="1" si="64"/>
        <v>0</v>
      </c>
      <c r="CL74" s="56">
        <f t="shared" ca="1" si="64"/>
        <v>1350</v>
      </c>
      <c r="CM74" s="56">
        <f t="shared" ca="1" si="64"/>
        <v>929964548.45000005</v>
      </c>
      <c r="CN74" s="56">
        <f t="shared" ca="1" si="64"/>
        <v>4277839.4699999988</v>
      </c>
      <c r="CO74" s="56">
        <f t="shared" ca="1" si="64"/>
        <v>925686708.98000002</v>
      </c>
      <c r="CP74" s="56">
        <f t="shared" ca="1" si="64"/>
        <v>1186145966.1040099</v>
      </c>
      <c r="CQ74" s="56">
        <f t="shared" ca="1" si="64"/>
        <v>13455360.26</v>
      </c>
      <c r="CR74" s="56">
        <f t="shared" ca="1" si="64"/>
        <v>1172690605.8440099</v>
      </c>
      <c r="CS74" s="56">
        <f t="shared" ca="1" si="64"/>
        <v>14921523.520000001</v>
      </c>
      <c r="CT74" s="56">
        <f t="shared" ca="1" si="64"/>
        <v>0</v>
      </c>
      <c r="CU74" s="56">
        <f t="shared" ca="1" si="64"/>
        <v>0</v>
      </c>
      <c r="CV74" s="56">
        <f t="shared" ca="1" si="64"/>
        <v>2151727370.6359601</v>
      </c>
    </row>
    <row r="75" spans="1:100" ht="13.8" x14ac:dyDescent="0.3">
      <c r="A75" s="66" t="s">
        <v>286</v>
      </c>
      <c r="B75" s="55">
        <v>9003</v>
      </c>
      <c r="C75" s="65" t="s">
        <v>287</v>
      </c>
      <c r="D75" s="56">
        <f t="shared" ref="D75:BO75" ca="1" si="65">D73+D74</f>
        <v>9545113079.4396763</v>
      </c>
      <c r="E75" s="56">
        <f t="shared" ca="1" si="65"/>
        <v>614870809.19899905</v>
      </c>
      <c r="F75" s="56">
        <f t="shared" ca="1" si="65"/>
        <v>3948097476.6978354</v>
      </c>
      <c r="G75" s="56">
        <f t="shared" ca="1" si="65"/>
        <v>4982144793.5428391</v>
      </c>
      <c r="H75" s="56">
        <f t="shared" ca="1" si="65"/>
        <v>731156083.61037326</v>
      </c>
      <c r="I75" s="56">
        <f t="shared" ca="1" si="65"/>
        <v>44546412.899750665</v>
      </c>
      <c r="J75" s="56">
        <f t="shared" ca="1" si="65"/>
        <v>205008.34999999509</v>
      </c>
      <c r="K75" s="56">
        <f t="shared" ca="1" si="65"/>
        <v>34896209.599999994</v>
      </c>
      <c r="L75" s="56">
        <f t="shared" ca="1" si="65"/>
        <v>6218276.709999999</v>
      </c>
      <c r="M75" s="56">
        <f t="shared" ca="1" si="65"/>
        <v>0</v>
      </c>
      <c r="N75" s="56">
        <f t="shared" ca="1" si="65"/>
        <v>1634285.71</v>
      </c>
      <c r="O75" s="56">
        <f t="shared" ca="1" si="65"/>
        <v>906141067.92232966</v>
      </c>
      <c r="P75" s="56">
        <f t="shared" ca="1" si="65"/>
        <v>9889585.0700000003</v>
      </c>
      <c r="Q75" s="56">
        <f t="shared" ca="1" si="65"/>
        <v>1211865581.0865419</v>
      </c>
      <c r="R75" s="56">
        <f t="shared" ca="1" si="65"/>
        <v>0</v>
      </c>
      <c r="S75" s="56">
        <f t="shared" ca="1" si="65"/>
        <v>0</v>
      </c>
      <c r="T75" s="56">
        <f t="shared" ca="1" si="65"/>
        <v>8996927577.3161812</v>
      </c>
      <c r="U75" s="56">
        <f t="shared" ca="1" si="65"/>
        <v>752595340.0173651</v>
      </c>
      <c r="V75" s="56">
        <f t="shared" ca="1" si="65"/>
        <v>443218932.4582665</v>
      </c>
      <c r="W75" s="56">
        <f t="shared" ca="1" si="65"/>
        <v>1263186226.038862</v>
      </c>
      <c r="X75" s="56">
        <f t="shared" ca="1" si="65"/>
        <v>2770605.7399999993</v>
      </c>
      <c r="Y75" s="56">
        <f t="shared" ca="1" si="65"/>
        <v>234339580.62853616</v>
      </c>
      <c r="Z75" s="56">
        <f t="shared" ca="1" si="65"/>
        <v>987952446.99215829</v>
      </c>
      <c r="AA75" s="56">
        <f t="shared" ca="1" si="65"/>
        <v>3870.019999999844</v>
      </c>
      <c r="AB75" s="56">
        <f t="shared" ca="1" si="65"/>
        <v>0</v>
      </c>
      <c r="AC75" s="56">
        <f t="shared" ca="1" si="65"/>
        <v>21806507.748216592</v>
      </c>
      <c r="AD75" s="56">
        <f t="shared" ca="1" si="65"/>
        <v>104007308.52865154</v>
      </c>
      <c r="AE75" s="56">
        <f t="shared" ca="1" si="65"/>
        <v>0</v>
      </c>
      <c r="AF75" s="56">
        <f t="shared" ca="1" si="65"/>
        <v>18608465.77011</v>
      </c>
      <c r="AG75" s="56">
        <f t="shared" ca="1" si="65"/>
        <v>727943118.67000008</v>
      </c>
      <c r="AH75" s="56">
        <f t="shared" ca="1" si="65"/>
        <v>256262224.36000001</v>
      </c>
      <c r="AI75" s="56">
        <f t="shared" ca="1" si="65"/>
        <v>22099604.349999998</v>
      </c>
      <c r="AJ75" s="56">
        <f t="shared" ca="1" si="65"/>
        <v>98845880.853387043</v>
      </c>
      <c r="AK75" s="56">
        <f t="shared" ca="1" si="65"/>
        <v>319358.92</v>
      </c>
      <c r="AL75" s="56">
        <f t="shared" ca="1" si="65"/>
        <v>0</v>
      </c>
      <c r="AM75" s="56">
        <f t="shared" ca="1" si="65"/>
        <v>210955572.48605496</v>
      </c>
      <c r="AN75" s="56">
        <f t="shared" ca="1" si="65"/>
        <v>21435699.629999999</v>
      </c>
      <c r="AO75" s="56">
        <f t="shared" ca="1" si="65"/>
        <v>87589998.790000007</v>
      </c>
      <c r="AP75" s="56">
        <f t="shared" ca="1" si="65"/>
        <v>11392743.757469097</v>
      </c>
      <c r="AQ75" s="56">
        <f t="shared" ca="1" si="65"/>
        <v>0</v>
      </c>
      <c r="AR75" s="56">
        <f t="shared" ca="1" si="65"/>
        <v>0</v>
      </c>
      <c r="AS75" s="56">
        <f t="shared" ca="1" si="65"/>
        <v>0</v>
      </c>
      <c r="AT75" s="56">
        <f t="shared" ca="1" si="65"/>
        <v>1051953474.1038421</v>
      </c>
      <c r="AU75" s="56">
        <f t="shared" ca="1" si="65"/>
        <v>448418340.97195512</v>
      </c>
      <c r="AV75" s="56">
        <f t="shared" ca="1" si="65"/>
        <v>36942522.304591</v>
      </c>
      <c r="AW75" s="56">
        <f t="shared" ca="1" si="65"/>
        <v>0</v>
      </c>
      <c r="AX75" s="56">
        <f t="shared" ca="1" si="65"/>
        <v>19474205.963448003</v>
      </c>
      <c r="AY75" s="56">
        <f t="shared" ca="1" si="65"/>
        <v>0</v>
      </c>
      <c r="AZ75" s="56">
        <f t="shared" ca="1" si="65"/>
        <v>0</v>
      </c>
      <c r="BA75" s="56">
        <f t="shared" ca="1" si="65"/>
        <v>139458.06</v>
      </c>
      <c r="BB75" s="56">
        <f t="shared" ca="1" si="65"/>
        <v>0</v>
      </c>
      <c r="BC75" s="56">
        <f t="shared" ca="1" si="65"/>
        <v>0</v>
      </c>
      <c r="BD75" s="56">
        <f t="shared" ca="1" si="65"/>
        <v>153850473.6545608</v>
      </c>
      <c r="BE75" s="56">
        <f t="shared" ca="1" si="65"/>
        <v>96</v>
      </c>
      <c r="BF75" s="56">
        <f t="shared" ca="1" si="65"/>
        <v>0</v>
      </c>
      <c r="BG75" s="56">
        <f t="shared" ca="1" si="65"/>
        <v>0</v>
      </c>
      <c r="BH75" s="56">
        <f t="shared" ca="1" si="65"/>
        <v>7816.5</v>
      </c>
      <c r="BI75" s="56">
        <f t="shared" ca="1" si="65"/>
        <v>364420764.24397397</v>
      </c>
      <c r="BJ75" s="56">
        <f t="shared" ca="1" si="65"/>
        <v>61207847.021706991</v>
      </c>
      <c r="BK75" s="56">
        <f t="shared" ca="1" si="65"/>
        <v>0</v>
      </c>
      <c r="BL75" s="56">
        <f t="shared" ca="1" si="65"/>
        <v>8854.9400850000002</v>
      </c>
      <c r="BM75" s="56">
        <f t="shared" ca="1" si="65"/>
        <v>100252753.94</v>
      </c>
      <c r="BN75" s="56">
        <f t="shared" ca="1" si="65"/>
        <v>181763012.17730266</v>
      </c>
      <c r="BO75" s="56">
        <f t="shared" ca="1" si="65"/>
        <v>0</v>
      </c>
      <c r="BP75" s="56">
        <f t="shared" ref="BP75:BT75" ca="1" si="66">BP73+BP74</f>
        <v>2543441026.3967505</v>
      </c>
      <c r="BQ75" s="56">
        <f t="shared" ca="1" si="66"/>
        <v>132453710.49522519</v>
      </c>
      <c r="BR75" s="56">
        <f t="shared" ca="1" si="66"/>
        <v>4396884629.3659248</v>
      </c>
      <c r="BS75" s="56">
        <f t="shared" ca="1" si="66"/>
        <v>6472802616.1972313</v>
      </c>
      <c r="BT75" s="56">
        <f t="shared" ca="1" si="66"/>
        <v>0</v>
      </c>
      <c r="BU75" s="56">
        <f ca="1">BU73+BU74</f>
        <v>0</v>
      </c>
      <c r="BV75" s="56">
        <f ca="1">BV73+BV74</f>
        <v>187135250.87310398</v>
      </c>
      <c r="BW75" s="56">
        <f ca="1">BW73+BW74</f>
        <v>0</v>
      </c>
      <c r="BX75" s="56">
        <f t="shared" ref="BX75:CV75" ca="1" si="67">BX73+BX74</f>
        <v>26500503.168949995</v>
      </c>
      <c r="BY75" s="56">
        <f t="shared" ca="1" si="67"/>
        <v>0</v>
      </c>
      <c r="BZ75" s="56">
        <f t="shared" ca="1" si="67"/>
        <v>205267256</v>
      </c>
      <c r="CA75" s="56">
        <f t="shared" ca="1" si="67"/>
        <v>255136905.04545</v>
      </c>
      <c r="CB75" s="56">
        <f t="shared" ca="1" si="67"/>
        <v>7384188943.1093025</v>
      </c>
      <c r="CC75" s="56">
        <f t="shared" ca="1" si="67"/>
        <v>42447996.291000001</v>
      </c>
      <c r="CD75" s="56">
        <f t="shared" ca="1" si="67"/>
        <v>2435995571.3833032</v>
      </c>
      <c r="CE75" s="56">
        <f t="shared" ca="1" si="67"/>
        <v>5338204.240000031</v>
      </c>
      <c r="CF75" s="56">
        <f t="shared" ca="1" si="67"/>
        <v>2594807.4300000002</v>
      </c>
      <c r="CG75" s="56">
        <f t="shared" ca="1" si="67"/>
        <v>160869108.63525</v>
      </c>
      <c r="CH75" s="56">
        <f t="shared" ca="1" si="67"/>
        <v>445414356.6607002</v>
      </c>
      <c r="CI75" s="56">
        <f t="shared" ca="1" si="67"/>
        <v>6387139.2861904753</v>
      </c>
      <c r="CJ75" s="56">
        <f t="shared" ca="1" si="67"/>
        <v>23472661157.438484</v>
      </c>
      <c r="CK75" s="56">
        <f t="shared" ca="1" si="67"/>
        <v>367474.47000040056</v>
      </c>
      <c r="CL75" s="56">
        <f t="shared" ca="1" si="67"/>
        <v>164251.01000000004</v>
      </c>
      <c r="CM75" s="56">
        <f t="shared" ca="1" si="67"/>
        <v>7888721908.6550264</v>
      </c>
      <c r="CN75" s="56">
        <f t="shared" ca="1" si="67"/>
        <v>348808397.0154978</v>
      </c>
      <c r="CO75" s="56">
        <f t="shared" ca="1" si="67"/>
        <v>7539913511.6395302</v>
      </c>
      <c r="CP75" s="56">
        <f t="shared" ca="1" si="67"/>
        <v>15583407523.303459</v>
      </c>
      <c r="CQ75" s="56">
        <f t="shared" ca="1" si="67"/>
        <v>1208882693.0482106</v>
      </c>
      <c r="CR75" s="56">
        <f t="shared" ca="1" si="67"/>
        <v>14374524830.255249</v>
      </c>
      <c r="CS75" s="56">
        <f t="shared" ca="1" si="67"/>
        <v>119667636.8353399</v>
      </c>
      <c r="CT75" s="56">
        <f t="shared" ca="1" si="67"/>
        <v>1695470.6499999997</v>
      </c>
      <c r="CU75" s="56">
        <f t="shared" ca="1" si="67"/>
        <v>1550.08</v>
      </c>
      <c r="CV75" s="56">
        <f t="shared" ca="1" si="67"/>
        <v>77469250112.937592</v>
      </c>
    </row>
  </sheetData>
  <mergeCells count="1">
    <mergeCell ref="E2:G2"/>
  </mergeCells>
  <dataValidations count="1">
    <dataValidation type="list" allowBlank="1" showInputMessage="1" showErrorMessage="1" sqref="B2" xr:uid="{93E671D7-754F-4347-8854-593DB98B072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9DF8-B252-4115-A87E-172A116BF445}">
  <dimension ref="A1:U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21" width="15.6640625" style="3" customWidth="1"/>
    <col min="22" max="22" width="4" style="3" customWidth="1"/>
    <col min="23" max="16384" width="9.109375" style="3"/>
  </cols>
  <sheetData>
    <row r="1" spans="1:21" ht="15" customHeight="1" x14ac:dyDescent="0.3">
      <c r="A1" s="1" t="s">
        <v>0</v>
      </c>
      <c r="B1" s="2"/>
      <c r="C1" s="2"/>
    </row>
    <row r="2" spans="1:21" ht="15" customHeight="1" x14ac:dyDescent="0.3">
      <c r="A2" s="1" t="s">
        <v>314</v>
      </c>
      <c r="B2" s="68" t="s">
        <v>8</v>
      </c>
      <c r="C2" s="2"/>
      <c r="E2" s="81" t="s">
        <v>1</v>
      </c>
      <c r="F2" s="82"/>
      <c r="G2" s="83"/>
      <c r="O2" s="5"/>
    </row>
    <row r="3" spans="1:21" ht="15" customHeight="1" x14ac:dyDescent="0.3">
      <c r="A3" s="4" t="s">
        <v>354</v>
      </c>
      <c r="B3" s="2"/>
      <c r="C3" s="2"/>
    </row>
    <row r="4" spans="1:21" ht="22.5" customHeight="1" x14ac:dyDescent="0.25"/>
    <row r="5" spans="1:21" ht="22.5" customHeight="1" x14ac:dyDescent="0.25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796</v>
      </c>
      <c r="K5" s="10">
        <v>797</v>
      </c>
      <c r="L5" s="10">
        <v>908</v>
      </c>
      <c r="M5" s="10">
        <v>909</v>
      </c>
      <c r="N5" s="10">
        <v>910</v>
      </c>
      <c r="O5" s="10">
        <v>91001</v>
      </c>
      <c r="P5" s="10">
        <v>91002</v>
      </c>
      <c r="Q5" s="10">
        <v>911</v>
      </c>
      <c r="R5" s="10">
        <v>91101</v>
      </c>
      <c r="S5" s="10">
        <v>91102</v>
      </c>
      <c r="T5" s="10">
        <v>799</v>
      </c>
      <c r="U5" s="69"/>
    </row>
    <row r="6" spans="1:21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7" t="s">
        <v>128</v>
      </c>
      <c r="G6" s="7" t="s">
        <v>129</v>
      </c>
      <c r="H6" s="7" t="s">
        <v>130</v>
      </c>
      <c r="I6" s="7" t="s">
        <v>131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24</v>
      </c>
      <c r="O6" s="7" t="s">
        <v>25</v>
      </c>
      <c r="P6" s="7" t="s">
        <v>26</v>
      </c>
      <c r="Q6" s="7" t="s">
        <v>27</v>
      </c>
      <c r="R6" s="7" t="s">
        <v>25</v>
      </c>
      <c r="S6" s="7" t="s">
        <v>26</v>
      </c>
      <c r="T6" s="7" t="s">
        <v>132</v>
      </c>
      <c r="U6" s="69" t="s">
        <v>315</v>
      </c>
    </row>
    <row r="7" spans="1:21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ca="1">L7+M7+N7+Q7</f>
        <v>0</v>
      </c>
      <c r="L7" s="21">
        <f t="shared" ref="L7:M22" ca="1" si="1">IFERROR(INDIRECT("'"&amp;$B$2&amp;"'!"&amp;ADDRESS(MATCH($B7,INDIRECT("'"&amp;$B$2&amp;"'!$B$1:$B$1095"),0),MATCH(L$5,INDIRECT("'"&amp;$B$2&amp;"'!5:5"),0))),0)</f>
        <v>0</v>
      </c>
      <c r="M7" s="21">
        <f t="shared" ca="1" si="1"/>
        <v>0</v>
      </c>
      <c r="N7" s="22">
        <f ca="1">+O7+P7</f>
        <v>0</v>
      </c>
      <c r="O7" s="21">
        <f t="shared" ref="O7:P22" ca="1" si="2">IFERROR(INDIRECT("'"&amp;$B$2&amp;"'!"&amp;ADDRESS(MATCH($B7,INDIRECT("'"&amp;$B$2&amp;"'!$B$1:$B$1095"),0),MATCH(O$5,INDIRECT("'"&amp;$B$2&amp;"'!5:5"),0))),0)</f>
        <v>0</v>
      </c>
      <c r="P7" s="21">
        <f t="shared" ca="1" si="2"/>
        <v>0</v>
      </c>
      <c r="Q7" s="22">
        <f ca="1">+R7+S7</f>
        <v>0</v>
      </c>
      <c r="R7" s="21">
        <f t="shared" ref="R7:T22" ca="1" si="3">IFERROR(INDIRECT("'"&amp;$B$2&amp;"'!"&amp;ADDRESS(MATCH($B7,INDIRECT("'"&amp;$B$2&amp;"'!$B$1:$B$1095"),0),MATCH(R$5,INDIRECT("'"&amp;$B$2&amp;"'!5:5"),0))),0)</f>
        <v>0</v>
      </c>
      <c r="S7" s="21">
        <f t="shared" ca="1" si="3"/>
        <v>0</v>
      </c>
      <c r="T7" s="21">
        <f t="shared" ca="1" si="3"/>
        <v>0</v>
      </c>
      <c r="U7" s="22">
        <f ca="1">SUM(D7:K7)+T7</f>
        <v>0</v>
      </c>
    </row>
    <row r="8" spans="1:21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ref="K8:K71" ca="1" si="4">L8+M8+N8+Q8</f>
        <v>0</v>
      </c>
      <c r="L8" s="21">
        <f t="shared" ca="1" si="1"/>
        <v>0</v>
      </c>
      <c r="M8" s="21">
        <f t="shared" ca="1" si="1"/>
        <v>0</v>
      </c>
      <c r="N8" s="22">
        <f t="shared" ref="N8:N71" ca="1" si="5">+O8+P8</f>
        <v>0</v>
      </c>
      <c r="O8" s="21">
        <f t="shared" ca="1" si="2"/>
        <v>0</v>
      </c>
      <c r="P8" s="21">
        <f t="shared" ca="1" si="2"/>
        <v>0</v>
      </c>
      <c r="Q8" s="22">
        <f t="shared" ref="Q8:Q71" ca="1" si="6">+R8+S8</f>
        <v>0</v>
      </c>
      <c r="R8" s="21">
        <f t="shared" ca="1" si="3"/>
        <v>0</v>
      </c>
      <c r="S8" s="21">
        <f t="shared" ca="1" si="3"/>
        <v>0</v>
      </c>
      <c r="T8" s="21">
        <f t="shared" ca="1" si="3"/>
        <v>0</v>
      </c>
      <c r="U8" s="22">
        <f t="shared" ref="U8:U18" ca="1" si="7">SUM(D8:K8)+T8</f>
        <v>0</v>
      </c>
    </row>
    <row r="9" spans="1:21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4"/>
        <v>0</v>
      </c>
      <c r="L9" s="21">
        <f t="shared" ca="1" si="1"/>
        <v>0</v>
      </c>
      <c r="M9" s="21">
        <f t="shared" ca="1" si="1"/>
        <v>0</v>
      </c>
      <c r="N9" s="22">
        <f t="shared" ca="1" si="5"/>
        <v>0</v>
      </c>
      <c r="O9" s="21">
        <f t="shared" ca="1" si="2"/>
        <v>0</v>
      </c>
      <c r="P9" s="21">
        <f t="shared" ca="1" si="2"/>
        <v>0</v>
      </c>
      <c r="Q9" s="22">
        <f t="shared" ca="1" si="6"/>
        <v>0</v>
      </c>
      <c r="R9" s="21">
        <f t="shared" ca="1" si="3"/>
        <v>0</v>
      </c>
      <c r="S9" s="21">
        <f t="shared" ca="1" si="3"/>
        <v>0</v>
      </c>
      <c r="T9" s="21">
        <f t="shared" ca="1" si="3"/>
        <v>0</v>
      </c>
      <c r="U9" s="22">
        <f t="shared" ca="1" si="7"/>
        <v>0</v>
      </c>
    </row>
    <row r="10" spans="1:21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4"/>
        <v>0</v>
      </c>
      <c r="L10" s="21">
        <f t="shared" ca="1" si="1"/>
        <v>0</v>
      </c>
      <c r="M10" s="21">
        <f t="shared" ca="1" si="1"/>
        <v>0</v>
      </c>
      <c r="N10" s="22">
        <f t="shared" ca="1" si="5"/>
        <v>0</v>
      </c>
      <c r="O10" s="21">
        <f t="shared" ca="1" si="2"/>
        <v>0</v>
      </c>
      <c r="P10" s="21">
        <f t="shared" ca="1" si="2"/>
        <v>0</v>
      </c>
      <c r="Q10" s="22">
        <f t="shared" ca="1" si="6"/>
        <v>0</v>
      </c>
      <c r="R10" s="21">
        <f t="shared" ca="1" si="3"/>
        <v>0</v>
      </c>
      <c r="S10" s="21">
        <f t="shared" ca="1" si="3"/>
        <v>0</v>
      </c>
      <c r="T10" s="21">
        <f t="shared" ca="1" si="3"/>
        <v>0</v>
      </c>
      <c r="U10" s="22">
        <f t="shared" ca="1" si="7"/>
        <v>0</v>
      </c>
    </row>
    <row r="11" spans="1:21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4"/>
        <v>0</v>
      </c>
      <c r="L11" s="21">
        <f t="shared" ca="1" si="1"/>
        <v>0</v>
      </c>
      <c r="M11" s="21">
        <f t="shared" ca="1" si="1"/>
        <v>0</v>
      </c>
      <c r="N11" s="22">
        <f t="shared" ca="1" si="5"/>
        <v>0</v>
      </c>
      <c r="O11" s="21">
        <f t="shared" ca="1" si="2"/>
        <v>0</v>
      </c>
      <c r="P11" s="21">
        <f t="shared" ca="1" si="2"/>
        <v>0</v>
      </c>
      <c r="Q11" s="22">
        <f t="shared" ca="1" si="6"/>
        <v>0</v>
      </c>
      <c r="R11" s="21">
        <f t="shared" ca="1" si="3"/>
        <v>0</v>
      </c>
      <c r="S11" s="21">
        <f t="shared" ca="1" si="3"/>
        <v>0</v>
      </c>
      <c r="T11" s="21">
        <f t="shared" ca="1" si="3"/>
        <v>0</v>
      </c>
      <c r="U11" s="22">
        <f t="shared" ca="1" si="7"/>
        <v>0</v>
      </c>
    </row>
    <row r="12" spans="1:21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4"/>
        <v>0</v>
      </c>
      <c r="L12" s="21">
        <f t="shared" ca="1" si="1"/>
        <v>0</v>
      </c>
      <c r="M12" s="21">
        <f t="shared" ca="1" si="1"/>
        <v>0</v>
      </c>
      <c r="N12" s="22">
        <f t="shared" ca="1" si="5"/>
        <v>0</v>
      </c>
      <c r="O12" s="21">
        <f t="shared" ca="1" si="2"/>
        <v>0</v>
      </c>
      <c r="P12" s="21">
        <f t="shared" ca="1" si="2"/>
        <v>0</v>
      </c>
      <c r="Q12" s="22">
        <f t="shared" ca="1" si="6"/>
        <v>0</v>
      </c>
      <c r="R12" s="21">
        <f t="shared" ca="1" si="3"/>
        <v>0</v>
      </c>
      <c r="S12" s="21">
        <f t="shared" ca="1" si="3"/>
        <v>0</v>
      </c>
      <c r="T12" s="21">
        <f t="shared" ca="1" si="3"/>
        <v>0</v>
      </c>
      <c r="U12" s="22">
        <f t="shared" ca="1" si="7"/>
        <v>0</v>
      </c>
    </row>
    <row r="13" spans="1:21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4"/>
        <v>0</v>
      </c>
      <c r="L13" s="21">
        <f t="shared" ca="1" si="1"/>
        <v>0</v>
      </c>
      <c r="M13" s="21">
        <f t="shared" ca="1" si="1"/>
        <v>0</v>
      </c>
      <c r="N13" s="22">
        <f t="shared" ca="1" si="5"/>
        <v>0</v>
      </c>
      <c r="O13" s="21">
        <f t="shared" ca="1" si="2"/>
        <v>0</v>
      </c>
      <c r="P13" s="21">
        <f t="shared" ca="1" si="2"/>
        <v>0</v>
      </c>
      <c r="Q13" s="22">
        <f t="shared" ca="1" si="6"/>
        <v>0</v>
      </c>
      <c r="R13" s="21">
        <f t="shared" ca="1" si="3"/>
        <v>0</v>
      </c>
      <c r="S13" s="21">
        <f t="shared" ca="1" si="3"/>
        <v>0</v>
      </c>
      <c r="T13" s="21">
        <f t="shared" ca="1" si="3"/>
        <v>0</v>
      </c>
      <c r="U13" s="22">
        <f t="shared" ca="1" si="7"/>
        <v>0</v>
      </c>
    </row>
    <row r="14" spans="1:21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4"/>
        <v>0</v>
      </c>
      <c r="L14" s="21">
        <f t="shared" ca="1" si="1"/>
        <v>0</v>
      </c>
      <c r="M14" s="21">
        <f t="shared" ca="1" si="1"/>
        <v>0</v>
      </c>
      <c r="N14" s="22">
        <f t="shared" ca="1" si="5"/>
        <v>0</v>
      </c>
      <c r="O14" s="21">
        <f t="shared" ca="1" si="2"/>
        <v>0</v>
      </c>
      <c r="P14" s="21">
        <f t="shared" ca="1" si="2"/>
        <v>0</v>
      </c>
      <c r="Q14" s="22">
        <f t="shared" ca="1" si="6"/>
        <v>0</v>
      </c>
      <c r="R14" s="21">
        <f t="shared" ca="1" si="3"/>
        <v>0</v>
      </c>
      <c r="S14" s="21">
        <f t="shared" ca="1" si="3"/>
        <v>0</v>
      </c>
      <c r="T14" s="21">
        <f t="shared" ca="1" si="3"/>
        <v>0</v>
      </c>
      <c r="U14" s="22">
        <f t="shared" ca="1" si="7"/>
        <v>0</v>
      </c>
    </row>
    <row r="15" spans="1:21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4"/>
        <v>0</v>
      </c>
      <c r="L15" s="21">
        <f t="shared" ca="1" si="1"/>
        <v>0</v>
      </c>
      <c r="M15" s="21">
        <f t="shared" ca="1" si="1"/>
        <v>0</v>
      </c>
      <c r="N15" s="22">
        <f t="shared" ca="1" si="5"/>
        <v>0</v>
      </c>
      <c r="O15" s="21">
        <f t="shared" ca="1" si="2"/>
        <v>0</v>
      </c>
      <c r="P15" s="21">
        <f t="shared" ca="1" si="2"/>
        <v>0</v>
      </c>
      <c r="Q15" s="22">
        <f t="shared" ca="1" si="6"/>
        <v>0</v>
      </c>
      <c r="R15" s="21">
        <f t="shared" ca="1" si="3"/>
        <v>0</v>
      </c>
      <c r="S15" s="21">
        <f t="shared" ca="1" si="3"/>
        <v>0</v>
      </c>
      <c r="T15" s="21">
        <f t="shared" ca="1" si="3"/>
        <v>0</v>
      </c>
      <c r="U15" s="22">
        <f t="shared" ca="1" si="7"/>
        <v>0</v>
      </c>
    </row>
    <row r="16" spans="1:21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4"/>
        <v>0</v>
      </c>
      <c r="L16" s="21">
        <f t="shared" ca="1" si="1"/>
        <v>0</v>
      </c>
      <c r="M16" s="21">
        <f t="shared" ca="1" si="1"/>
        <v>0</v>
      </c>
      <c r="N16" s="22">
        <f t="shared" ca="1" si="5"/>
        <v>0</v>
      </c>
      <c r="O16" s="21">
        <f t="shared" ca="1" si="2"/>
        <v>0</v>
      </c>
      <c r="P16" s="21">
        <f t="shared" ca="1" si="2"/>
        <v>0</v>
      </c>
      <c r="Q16" s="22">
        <f t="shared" ca="1" si="6"/>
        <v>0</v>
      </c>
      <c r="R16" s="21">
        <f t="shared" ca="1" si="3"/>
        <v>0</v>
      </c>
      <c r="S16" s="21">
        <f t="shared" ca="1" si="3"/>
        <v>0</v>
      </c>
      <c r="T16" s="21">
        <f t="shared" ca="1" si="3"/>
        <v>0</v>
      </c>
      <c r="U16" s="22">
        <f t="shared" ca="1" si="7"/>
        <v>0</v>
      </c>
    </row>
    <row r="17" spans="1:21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4"/>
        <v>0</v>
      </c>
      <c r="L17" s="21">
        <f t="shared" ca="1" si="1"/>
        <v>0</v>
      </c>
      <c r="M17" s="21">
        <f t="shared" ca="1" si="1"/>
        <v>0</v>
      </c>
      <c r="N17" s="22">
        <f t="shared" ca="1" si="5"/>
        <v>0</v>
      </c>
      <c r="O17" s="21">
        <f t="shared" ca="1" si="2"/>
        <v>0</v>
      </c>
      <c r="P17" s="21">
        <f t="shared" ca="1" si="2"/>
        <v>0</v>
      </c>
      <c r="Q17" s="22">
        <f t="shared" ca="1" si="6"/>
        <v>0</v>
      </c>
      <c r="R17" s="21">
        <f t="shared" ca="1" si="3"/>
        <v>0</v>
      </c>
      <c r="S17" s="21">
        <f t="shared" ca="1" si="3"/>
        <v>0</v>
      </c>
      <c r="T17" s="21">
        <f t="shared" ca="1" si="3"/>
        <v>0</v>
      </c>
      <c r="U17" s="22">
        <f t="shared" ca="1" si="7"/>
        <v>0</v>
      </c>
    </row>
    <row r="18" spans="1:21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4"/>
        <v>0</v>
      </c>
      <c r="L18" s="21">
        <f t="shared" ca="1" si="1"/>
        <v>0</v>
      </c>
      <c r="M18" s="21">
        <f t="shared" ca="1" si="1"/>
        <v>0</v>
      </c>
      <c r="N18" s="22">
        <f t="shared" ca="1" si="5"/>
        <v>0</v>
      </c>
      <c r="O18" s="21">
        <f t="shared" ca="1" si="2"/>
        <v>0</v>
      </c>
      <c r="P18" s="21">
        <f t="shared" ca="1" si="2"/>
        <v>0</v>
      </c>
      <c r="Q18" s="22">
        <f t="shared" ca="1" si="6"/>
        <v>0</v>
      </c>
      <c r="R18" s="21">
        <f t="shared" ca="1" si="3"/>
        <v>0</v>
      </c>
      <c r="S18" s="21">
        <f t="shared" ca="1" si="3"/>
        <v>0</v>
      </c>
      <c r="T18" s="21">
        <f t="shared" ca="1" si="3"/>
        <v>0</v>
      </c>
      <c r="U18" s="22">
        <f t="shared" ca="1" si="7"/>
        <v>0</v>
      </c>
    </row>
    <row r="19" spans="1:21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4"/>
        <v>0</v>
      </c>
      <c r="L19" s="21">
        <f t="shared" ca="1" si="1"/>
        <v>0</v>
      </c>
      <c r="M19" s="21">
        <f t="shared" ca="1" si="1"/>
        <v>0</v>
      </c>
      <c r="N19" s="22">
        <f t="shared" ca="1" si="5"/>
        <v>0</v>
      </c>
      <c r="O19" s="21">
        <f t="shared" ca="1" si="2"/>
        <v>0</v>
      </c>
      <c r="P19" s="21">
        <f t="shared" ca="1" si="2"/>
        <v>0</v>
      </c>
      <c r="Q19" s="22">
        <f t="shared" ca="1" si="6"/>
        <v>0</v>
      </c>
      <c r="R19" s="21">
        <f t="shared" ca="1" si="3"/>
        <v>0</v>
      </c>
      <c r="S19" s="21">
        <f t="shared" ca="1" si="3"/>
        <v>0</v>
      </c>
      <c r="T19" s="21">
        <f t="shared" ca="1" si="3"/>
        <v>0</v>
      </c>
      <c r="U19" s="22">
        <f t="shared" ref="U19:U24" ca="1" si="8">SUM(D19:K19)+T19</f>
        <v>0</v>
      </c>
    </row>
    <row r="20" spans="1:21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4"/>
        <v>0</v>
      </c>
      <c r="L20" s="21">
        <f t="shared" ca="1" si="1"/>
        <v>0</v>
      </c>
      <c r="M20" s="21">
        <f t="shared" ca="1" si="1"/>
        <v>0</v>
      </c>
      <c r="N20" s="22">
        <f t="shared" ca="1" si="5"/>
        <v>0</v>
      </c>
      <c r="O20" s="21">
        <f t="shared" ca="1" si="2"/>
        <v>0</v>
      </c>
      <c r="P20" s="21">
        <f t="shared" ca="1" si="2"/>
        <v>0</v>
      </c>
      <c r="Q20" s="22">
        <f t="shared" ca="1" si="6"/>
        <v>0</v>
      </c>
      <c r="R20" s="21">
        <f t="shared" ca="1" si="3"/>
        <v>0</v>
      </c>
      <c r="S20" s="21">
        <f t="shared" ca="1" si="3"/>
        <v>0</v>
      </c>
      <c r="T20" s="21">
        <f t="shared" ca="1" si="3"/>
        <v>0</v>
      </c>
      <c r="U20" s="22">
        <f t="shared" ca="1" si="8"/>
        <v>0</v>
      </c>
    </row>
    <row r="21" spans="1:21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4"/>
        <v>0</v>
      </c>
      <c r="L21" s="21">
        <f t="shared" ca="1" si="1"/>
        <v>0</v>
      </c>
      <c r="M21" s="21">
        <f t="shared" ca="1" si="1"/>
        <v>0</v>
      </c>
      <c r="N21" s="22">
        <f t="shared" ca="1" si="5"/>
        <v>0</v>
      </c>
      <c r="O21" s="21">
        <f t="shared" ca="1" si="2"/>
        <v>0</v>
      </c>
      <c r="P21" s="21">
        <f t="shared" ca="1" si="2"/>
        <v>0</v>
      </c>
      <c r="Q21" s="22">
        <f t="shared" ca="1" si="6"/>
        <v>0</v>
      </c>
      <c r="R21" s="21">
        <f t="shared" ca="1" si="3"/>
        <v>0</v>
      </c>
      <c r="S21" s="21">
        <f t="shared" ca="1" si="3"/>
        <v>0</v>
      </c>
      <c r="T21" s="21">
        <f t="shared" ca="1" si="3"/>
        <v>0</v>
      </c>
      <c r="U21" s="22">
        <f t="shared" ca="1" si="8"/>
        <v>0</v>
      </c>
    </row>
    <row r="22" spans="1:21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4"/>
        <v>0</v>
      </c>
      <c r="L22" s="21">
        <f t="shared" ca="1" si="1"/>
        <v>0</v>
      </c>
      <c r="M22" s="21">
        <f t="shared" ca="1" si="1"/>
        <v>0</v>
      </c>
      <c r="N22" s="22">
        <f t="shared" ca="1" si="5"/>
        <v>0</v>
      </c>
      <c r="O22" s="21">
        <f t="shared" ca="1" si="2"/>
        <v>0</v>
      </c>
      <c r="P22" s="21">
        <f t="shared" ca="1" si="2"/>
        <v>0</v>
      </c>
      <c r="Q22" s="22">
        <f t="shared" ca="1" si="6"/>
        <v>0</v>
      </c>
      <c r="R22" s="21">
        <f t="shared" ca="1" si="3"/>
        <v>0</v>
      </c>
      <c r="S22" s="21">
        <f t="shared" ca="1" si="3"/>
        <v>0</v>
      </c>
      <c r="T22" s="21">
        <f t="shared" ca="1" si="3"/>
        <v>0</v>
      </c>
      <c r="U22" s="22">
        <f t="shared" ca="1" si="8"/>
        <v>0</v>
      </c>
    </row>
    <row r="23" spans="1:21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J38" ca="1" si="9">IFERROR(INDIRECT("'"&amp;$B$2&amp;"'!"&amp;ADDRESS(MATCH($B23,INDIRECT("'"&amp;$B$2&amp;"'!$B$1:$B$1095"),0),MATCH(D$5,INDIRECT("'"&amp;$B$2&amp;"'!5:5"),0))),0)</f>
        <v>0</v>
      </c>
      <c r="E23" s="21">
        <f t="shared" ca="1" si="9"/>
        <v>0</v>
      </c>
      <c r="F23" s="21">
        <f t="shared" ca="1" si="9"/>
        <v>0</v>
      </c>
      <c r="G23" s="21">
        <f t="shared" ca="1" si="9"/>
        <v>0</v>
      </c>
      <c r="H23" s="21">
        <f t="shared" ca="1" si="9"/>
        <v>0</v>
      </c>
      <c r="I23" s="21">
        <f t="shared" ca="1" si="9"/>
        <v>0</v>
      </c>
      <c r="J23" s="21">
        <f t="shared" ca="1" si="9"/>
        <v>0</v>
      </c>
      <c r="K23" s="22">
        <f t="shared" ca="1" si="4"/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t="shared" ca="1" si="5"/>
        <v>0</v>
      </c>
      <c r="O23" s="21">
        <f t="shared" ref="O23:P42" ca="1" si="11">IFERROR(INDIRECT("'"&amp;$B$2&amp;"'!"&amp;ADDRESS(MATCH($B23,INDIRECT("'"&amp;$B$2&amp;"'!$B$1:$B$1095"),0),MATCH(O$5,INDIRECT("'"&amp;$B$2&amp;"'!5:5"),0))),0)</f>
        <v>0</v>
      </c>
      <c r="P23" s="21">
        <f t="shared" ca="1" si="11"/>
        <v>0</v>
      </c>
      <c r="Q23" s="22">
        <f t="shared" ca="1" si="6"/>
        <v>0</v>
      </c>
      <c r="R23" s="21">
        <f t="shared" ref="R23:T38" ca="1" si="12">IFERROR(INDIRECT("'"&amp;$B$2&amp;"'!"&amp;ADDRESS(MATCH($B23,INDIRECT("'"&amp;$B$2&amp;"'!$B$1:$B$1095"),0),MATCH(R$5,INDIRECT("'"&amp;$B$2&amp;"'!5:5"),0))),0)</f>
        <v>0</v>
      </c>
      <c r="S23" s="21">
        <f t="shared" ca="1" si="12"/>
        <v>0</v>
      </c>
      <c r="T23" s="21">
        <f t="shared" ca="1" si="12"/>
        <v>0</v>
      </c>
      <c r="U23" s="22">
        <f t="shared" ca="1" si="8"/>
        <v>0</v>
      </c>
    </row>
    <row r="24" spans="1:21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9"/>
        <v>0</v>
      </c>
      <c r="E24" s="21">
        <f t="shared" ca="1" si="9"/>
        <v>0</v>
      </c>
      <c r="F24" s="21">
        <f t="shared" ca="1" si="9"/>
        <v>0</v>
      </c>
      <c r="G24" s="21">
        <f t="shared" ca="1" si="9"/>
        <v>0</v>
      </c>
      <c r="H24" s="21">
        <f t="shared" ca="1" si="9"/>
        <v>0</v>
      </c>
      <c r="I24" s="21">
        <f t="shared" ca="1" si="9"/>
        <v>0</v>
      </c>
      <c r="J24" s="21">
        <f t="shared" ca="1" si="9"/>
        <v>0</v>
      </c>
      <c r="K24" s="22">
        <f t="shared" ca="1" si="4"/>
        <v>0</v>
      </c>
      <c r="L24" s="21">
        <f t="shared" ca="1" si="10"/>
        <v>0</v>
      </c>
      <c r="M24" s="21">
        <f t="shared" ca="1" si="10"/>
        <v>0</v>
      </c>
      <c r="N24" s="22">
        <f t="shared" ca="1" si="5"/>
        <v>0</v>
      </c>
      <c r="O24" s="21">
        <f t="shared" ca="1" si="11"/>
        <v>0</v>
      </c>
      <c r="P24" s="21">
        <f t="shared" ca="1" si="11"/>
        <v>0</v>
      </c>
      <c r="Q24" s="22">
        <f t="shared" ca="1" si="6"/>
        <v>0</v>
      </c>
      <c r="R24" s="21">
        <f t="shared" ca="1" si="12"/>
        <v>0</v>
      </c>
      <c r="S24" s="21">
        <f t="shared" ca="1" si="12"/>
        <v>0</v>
      </c>
      <c r="T24" s="21">
        <f t="shared" ca="1" si="12"/>
        <v>0</v>
      </c>
      <c r="U24" s="22">
        <f t="shared" ca="1" si="8"/>
        <v>0</v>
      </c>
    </row>
    <row r="25" spans="1:21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9"/>
        <v>0</v>
      </c>
      <c r="E25" s="21">
        <f t="shared" ca="1" si="9"/>
        <v>0</v>
      </c>
      <c r="F25" s="21">
        <f t="shared" ca="1" si="9"/>
        <v>0</v>
      </c>
      <c r="G25" s="21">
        <f t="shared" ca="1" si="9"/>
        <v>0</v>
      </c>
      <c r="H25" s="21">
        <f t="shared" ca="1" si="9"/>
        <v>0</v>
      </c>
      <c r="I25" s="21">
        <f t="shared" ca="1" si="9"/>
        <v>0</v>
      </c>
      <c r="J25" s="21">
        <f t="shared" ca="1" si="9"/>
        <v>0</v>
      </c>
      <c r="K25" s="22">
        <f t="shared" ca="1" si="4"/>
        <v>0</v>
      </c>
      <c r="L25" s="21">
        <f t="shared" ca="1" si="10"/>
        <v>0</v>
      </c>
      <c r="M25" s="21">
        <f t="shared" ca="1" si="10"/>
        <v>0</v>
      </c>
      <c r="N25" s="22">
        <f t="shared" ca="1" si="5"/>
        <v>0</v>
      </c>
      <c r="O25" s="21">
        <f t="shared" ca="1" si="11"/>
        <v>0</v>
      </c>
      <c r="P25" s="21">
        <f t="shared" ca="1" si="11"/>
        <v>0</v>
      </c>
      <c r="Q25" s="22">
        <f t="shared" ca="1" si="6"/>
        <v>0</v>
      </c>
      <c r="R25" s="21">
        <f t="shared" ca="1" si="12"/>
        <v>0</v>
      </c>
      <c r="S25" s="21">
        <f t="shared" ca="1" si="12"/>
        <v>0</v>
      </c>
      <c r="T25" s="21">
        <f t="shared" ca="1" si="12"/>
        <v>0</v>
      </c>
      <c r="U25" s="22">
        <f t="shared" ref="U25:U36" ca="1" si="13">SUM(D25:K25)+T25</f>
        <v>0</v>
      </c>
    </row>
    <row r="26" spans="1:21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9"/>
        <v>0</v>
      </c>
      <c r="E26" s="21">
        <f t="shared" ca="1" si="9"/>
        <v>0</v>
      </c>
      <c r="F26" s="21">
        <f t="shared" ca="1" si="9"/>
        <v>0</v>
      </c>
      <c r="G26" s="21">
        <f t="shared" ca="1" si="9"/>
        <v>0</v>
      </c>
      <c r="H26" s="21">
        <f t="shared" ca="1" si="9"/>
        <v>0</v>
      </c>
      <c r="I26" s="21">
        <f t="shared" ca="1" si="9"/>
        <v>0</v>
      </c>
      <c r="J26" s="21">
        <f t="shared" ca="1" si="9"/>
        <v>0</v>
      </c>
      <c r="K26" s="22">
        <f t="shared" ca="1" si="4"/>
        <v>0</v>
      </c>
      <c r="L26" s="21">
        <f t="shared" ca="1" si="10"/>
        <v>0</v>
      </c>
      <c r="M26" s="21">
        <f t="shared" ca="1" si="10"/>
        <v>0</v>
      </c>
      <c r="N26" s="22">
        <f t="shared" ca="1" si="5"/>
        <v>0</v>
      </c>
      <c r="O26" s="21">
        <f t="shared" ca="1" si="11"/>
        <v>0</v>
      </c>
      <c r="P26" s="21">
        <f t="shared" ca="1" si="11"/>
        <v>0</v>
      </c>
      <c r="Q26" s="22">
        <f t="shared" ca="1" si="6"/>
        <v>0</v>
      </c>
      <c r="R26" s="21">
        <f t="shared" ca="1" si="12"/>
        <v>0</v>
      </c>
      <c r="S26" s="21">
        <f t="shared" ca="1" si="12"/>
        <v>0</v>
      </c>
      <c r="T26" s="21">
        <f t="shared" ca="1" si="12"/>
        <v>0</v>
      </c>
      <c r="U26" s="22">
        <f t="shared" ca="1" si="13"/>
        <v>0</v>
      </c>
    </row>
    <row r="27" spans="1:21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9"/>
        <v>0</v>
      </c>
      <c r="E27" s="21">
        <f t="shared" ca="1" si="9"/>
        <v>0</v>
      </c>
      <c r="F27" s="21">
        <f t="shared" ca="1" si="9"/>
        <v>0</v>
      </c>
      <c r="G27" s="21">
        <f t="shared" ca="1" si="9"/>
        <v>0</v>
      </c>
      <c r="H27" s="21">
        <f t="shared" ca="1" si="9"/>
        <v>0</v>
      </c>
      <c r="I27" s="21">
        <f t="shared" ca="1" si="9"/>
        <v>0</v>
      </c>
      <c r="J27" s="21">
        <f t="shared" ca="1" si="9"/>
        <v>0</v>
      </c>
      <c r="K27" s="22">
        <f t="shared" ca="1" si="4"/>
        <v>0</v>
      </c>
      <c r="L27" s="21">
        <f t="shared" ca="1" si="10"/>
        <v>0</v>
      </c>
      <c r="M27" s="21">
        <f t="shared" ca="1" si="10"/>
        <v>0</v>
      </c>
      <c r="N27" s="22">
        <f t="shared" ca="1" si="5"/>
        <v>0</v>
      </c>
      <c r="O27" s="21">
        <f t="shared" ca="1" si="11"/>
        <v>0</v>
      </c>
      <c r="P27" s="21">
        <f t="shared" ca="1" si="11"/>
        <v>0</v>
      </c>
      <c r="Q27" s="22">
        <f t="shared" ca="1" si="6"/>
        <v>0</v>
      </c>
      <c r="R27" s="21">
        <f t="shared" ca="1" si="12"/>
        <v>0</v>
      </c>
      <c r="S27" s="21">
        <f t="shared" ca="1" si="12"/>
        <v>0</v>
      </c>
      <c r="T27" s="21">
        <f t="shared" ca="1" si="12"/>
        <v>0</v>
      </c>
      <c r="U27" s="22">
        <f t="shared" ca="1" si="13"/>
        <v>0</v>
      </c>
    </row>
    <row r="28" spans="1:21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9"/>
        <v>0</v>
      </c>
      <c r="E28" s="21">
        <f t="shared" ca="1" si="9"/>
        <v>0</v>
      </c>
      <c r="F28" s="21">
        <f t="shared" ca="1" si="9"/>
        <v>0</v>
      </c>
      <c r="G28" s="21">
        <f t="shared" ca="1" si="9"/>
        <v>0</v>
      </c>
      <c r="H28" s="21">
        <f t="shared" ca="1" si="9"/>
        <v>0</v>
      </c>
      <c r="I28" s="21">
        <f t="shared" ca="1" si="9"/>
        <v>0</v>
      </c>
      <c r="J28" s="21">
        <f t="shared" ca="1" si="9"/>
        <v>0</v>
      </c>
      <c r="K28" s="22">
        <f t="shared" ca="1" si="4"/>
        <v>0</v>
      </c>
      <c r="L28" s="21">
        <f t="shared" ca="1" si="10"/>
        <v>0</v>
      </c>
      <c r="M28" s="21">
        <f t="shared" ca="1" si="10"/>
        <v>0</v>
      </c>
      <c r="N28" s="22">
        <f t="shared" ca="1" si="5"/>
        <v>0</v>
      </c>
      <c r="O28" s="21">
        <f t="shared" ca="1" si="11"/>
        <v>0</v>
      </c>
      <c r="P28" s="21">
        <f t="shared" ca="1" si="11"/>
        <v>0</v>
      </c>
      <c r="Q28" s="22">
        <f t="shared" ca="1" si="6"/>
        <v>0</v>
      </c>
      <c r="R28" s="21">
        <f t="shared" ca="1" si="12"/>
        <v>0</v>
      </c>
      <c r="S28" s="21">
        <f t="shared" ca="1" si="12"/>
        <v>0</v>
      </c>
      <c r="T28" s="21">
        <f t="shared" ca="1" si="12"/>
        <v>0</v>
      </c>
      <c r="U28" s="22">
        <f t="shared" ca="1" si="13"/>
        <v>0</v>
      </c>
    </row>
    <row r="29" spans="1:21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9"/>
        <v>0</v>
      </c>
      <c r="E29" s="21">
        <f t="shared" ca="1" si="9"/>
        <v>0</v>
      </c>
      <c r="F29" s="21">
        <f t="shared" ca="1" si="9"/>
        <v>0</v>
      </c>
      <c r="G29" s="21">
        <f t="shared" ca="1" si="9"/>
        <v>0</v>
      </c>
      <c r="H29" s="21">
        <f t="shared" ca="1" si="9"/>
        <v>0</v>
      </c>
      <c r="I29" s="21">
        <f t="shared" ca="1" si="9"/>
        <v>0</v>
      </c>
      <c r="J29" s="21">
        <f t="shared" ca="1" si="9"/>
        <v>0</v>
      </c>
      <c r="K29" s="22">
        <f t="shared" ca="1" si="4"/>
        <v>0</v>
      </c>
      <c r="L29" s="21">
        <f t="shared" ca="1" si="10"/>
        <v>0</v>
      </c>
      <c r="M29" s="21">
        <f t="shared" ca="1" si="10"/>
        <v>0</v>
      </c>
      <c r="N29" s="22">
        <f t="shared" ca="1" si="5"/>
        <v>0</v>
      </c>
      <c r="O29" s="21">
        <f t="shared" ca="1" si="11"/>
        <v>0</v>
      </c>
      <c r="P29" s="21">
        <f t="shared" ca="1" si="11"/>
        <v>0</v>
      </c>
      <c r="Q29" s="22">
        <f t="shared" ca="1" si="6"/>
        <v>0</v>
      </c>
      <c r="R29" s="21">
        <f t="shared" ca="1" si="12"/>
        <v>0</v>
      </c>
      <c r="S29" s="21">
        <f t="shared" ca="1" si="12"/>
        <v>0</v>
      </c>
      <c r="T29" s="21">
        <f t="shared" ca="1" si="12"/>
        <v>0</v>
      </c>
      <c r="U29" s="22">
        <f t="shared" ca="1" si="13"/>
        <v>0</v>
      </c>
    </row>
    <row r="30" spans="1:21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9"/>
        <v>0</v>
      </c>
      <c r="E30" s="21">
        <f t="shared" ca="1" si="9"/>
        <v>0</v>
      </c>
      <c r="F30" s="21">
        <f t="shared" ca="1" si="9"/>
        <v>0</v>
      </c>
      <c r="G30" s="21">
        <f t="shared" ca="1" si="9"/>
        <v>0</v>
      </c>
      <c r="H30" s="21">
        <f t="shared" ca="1" si="9"/>
        <v>0</v>
      </c>
      <c r="I30" s="21">
        <f t="shared" ca="1" si="9"/>
        <v>0</v>
      </c>
      <c r="J30" s="21">
        <f t="shared" ca="1" si="9"/>
        <v>0</v>
      </c>
      <c r="K30" s="22">
        <f t="shared" ca="1" si="4"/>
        <v>0</v>
      </c>
      <c r="L30" s="21">
        <f t="shared" ca="1" si="10"/>
        <v>0</v>
      </c>
      <c r="M30" s="21">
        <f t="shared" ca="1" si="10"/>
        <v>0</v>
      </c>
      <c r="N30" s="22">
        <f t="shared" ca="1" si="5"/>
        <v>0</v>
      </c>
      <c r="O30" s="21">
        <f t="shared" ca="1" si="11"/>
        <v>0</v>
      </c>
      <c r="P30" s="21">
        <f t="shared" ca="1" si="11"/>
        <v>0</v>
      </c>
      <c r="Q30" s="22">
        <f t="shared" ca="1" si="6"/>
        <v>0</v>
      </c>
      <c r="R30" s="21">
        <f t="shared" ca="1" si="12"/>
        <v>0</v>
      </c>
      <c r="S30" s="21">
        <f t="shared" ca="1" si="12"/>
        <v>0</v>
      </c>
      <c r="T30" s="21">
        <f t="shared" ca="1" si="12"/>
        <v>0</v>
      </c>
      <c r="U30" s="22">
        <f t="shared" ca="1" si="13"/>
        <v>0</v>
      </c>
    </row>
    <row r="31" spans="1:21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9"/>
        <v>0</v>
      </c>
      <c r="E31" s="21">
        <f t="shared" ca="1" si="9"/>
        <v>0</v>
      </c>
      <c r="F31" s="21">
        <f t="shared" ca="1" si="9"/>
        <v>0</v>
      </c>
      <c r="G31" s="21">
        <f t="shared" ca="1" si="9"/>
        <v>0</v>
      </c>
      <c r="H31" s="21">
        <f t="shared" ca="1" si="9"/>
        <v>0</v>
      </c>
      <c r="I31" s="21">
        <f t="shared" ca="1" si="9"/>
        <v>0</v>
      </c>
      <c r="J31" s="21">
        <f t="shared" ca="1" si="9"/>
        <v>0</v>
      </c>
      <c r="K31" s="22">
        <f t="shared" ca="1" si="4"/>
        <v>0</v>
      </c>
      <c r="L31" s="21">
        <f t="shared" ca="1" si="10"/>
        <v>0</v>
      </c>
      <c r="M31" s="21">
        <f t="shared" ca="1" si="10"/>
        <v>0</v>
      </c>
      <c r="N31" s="22">
        <f t="shared" ca="1" si="5"/>
        <v>0</v>
      </c>
      <c r="O31" s="21">
        <f t="shared" ca="1" si="11"/>
        <v>0</v>
      </c>
      <c r="P31" s="21">
        <f t="shared" ca="1" si="11"/>
        <v>0</v>
      </c>
      <c r="Q31" s="22">
        <f t="shared" ca="1" si="6"/>
        <v>0</v>
      </c>
      <c r="R31" s="21">
        <f t="shared" ca="1" si="12"/>
        <v>0</v>
      </c>
      <c r="S31" s="21">
        <f t="shared" ca="1" si="12"/>
        <v>0</v>
      </c>
      <c r="T31" s="21">
        <f t="shared" ca="1" si="12"/>
        <v>0</v>
      </c>
      <c r="U31" s="22">
        <f t="shared" ca="1" si="13"/>
        <v>0</v>
      </c>
    </row>
    <row r="32" spans="1:21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9"/>
        <v>0</v>
      </c>
      <c r="E32" s="21">
        <f t="shared" ca="1" si="9"/>
        <v>0</v>
      </c>
      <c r="F32" s="21">
        <f t="shared" ca="1" si="9"/>
        <v>0</v>
      </c>
      <c r="G32" s="21">
        <f t="shared" ca="1" si="9"/>
        <v>0</v>
      </c>
      <c r="H32" s="21">
        <f t="shared" ca="1" si="9"/>
        <v>0</v>
      </c>
      <c r="I32" s="21">
        <f t="shared" ca="1" si="9"/>
        <v>0</v>
      </c>
      <c r="J32" s="21">
        <f t="shared" ca="1" si="9"/>
        <v>0</v>
      </c>
      <c r="K32" s="22">
        <f t="shared" ca="1" si="4"/>
        <v>0</v>
      </c>
      <c r="L32" s="21">
        <f t="shared" ca="1" si="10"/>
        <v>0</v>
      </c>
      <c r="M32" s="21">
        <f t="shared" ca="1" si="10"/>
        <v>0</v>
      </c>
      <c r="N32" s="22">
        <f t="shared" ca="1" si="5"/>
        <v>0</v>
      </c>
      <c r="O32" s="21">
        <f t="shared" ca="1" si="11"/>
        <v>0</v>
      </c>
      <c r="P32" s="21">
        <f t="shared" ca="1" si="11"/>
        <v>0</v>
      </c>
      <c r="Q32" s="22">
        <f t="shared" ca="1" si="6"/>
        <v>0</v>
      </c>
      <c r="R32" s="21">
        <f t="shared" ca="1" si="12"/>
        <v>0</v>
      </c>
      <c r="S32" s="21">
        <f t="shared" ca="1" si="12"/>
        <v>0</v>
      </c>
      <c r="T32" s="21">
        <f t="shared" ca="1" si="12"/>
        <v>0</v>
      </c>
      <c r="U32" s="22">
        <f t="shared" ca="1" si="13"/>
        <v>0</v>
      </c>
    </row>
    <row r="33" spans="1:21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9"/>
        <v>0</v>
      </c>
      <c r="E33" s="21">
        <f t="shared" ca="1" si="9"/>
        <v>0</v>
      </c>
      <c r="F33" s="21">
        <f t="shared" ca="1" si="9"/>
        <v>0</v>
      </c>
      <c r="G33" s="21">
        <f t="shared" ca="1" si="9"/>
        <v>0</v>
      </c>
      <c r="H33" s="21">
        <f t="shared" ca="1" si="9"/>
        <v>0</v>
      </c>
      <c r="I33" s="21">
        <f t="shared" ca="1" si="9"/>
        <v>0</v>
      </c>
      <c r="J33" s="21">
        <f t="shared" ca="1" si="9"/>
        <v>0</v>
      </c>
      <c r="K33" s="22">
        <f t="shared" ca="1" si="4"/>
        <v>0</v>
      </c>
      <c r="L33" s="21">
        <f t="shared" ca="1" si="10"/>
        <v>0</v>
      </c>
      <c r="M33" s="21">
        <f t="shared" ca="1" si="10"/>
        <v>0</v>
      </c>
      <c r="N33" s="22">
        <f t="shared" ca="1" si="5"/>
        <v>0</v>
      </c>
      <c r="O33" s="21">
        <f t="shared" ca="1" si="11"/>
        <v>0</v>
      </c>
      <c r="P33" s="21">
        <f t="shared" ca="1" si="11"/>
        <v>0</v>
      </c>
      <c r="Q33" s="22">
        <f t="shared" ca="1" si="6"/>
        <v>0</v>
      </c>
      <c r="R33" s="21">
        <f t="shared" ca="1" si="12"/>
        <v>0</v>
      </c>
      <c r="S33" s="21">
        <f t="shared" ca="1" si="12"/>
        <v>0</v>
      </c>
      <c r="T33" s="21">
        <f t="shared" ca="1" si="12"/>
        <v>0</v>
      </c>
      <c r="U33" s="22">
        <f t="shared" ca="1" si="13"/>
        <v>0</v>
      </c>
    </row>
    <row r="34" spans="1:21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9"/>
        <v>0</v>
      </c>
      <c r="E34" s="21">
        <f t="shared" ca="1" si="9"/>
        <v>0</v>
      </c>
      <c r="F34" s="21">
        <f t="shared" ca="1" si="9"/>
        <v>0</v>
      </c>
      <c r="G34" s="21">
        <f t="shared" ca="1" si="9"/>
        <v>0</v>
      </c>
      <c r="H34" s="21">
        <f t="shared" ca="1" si="9"/>
        <v>0</v>
      </c>
      <c r="I34" s="21">
        <f t="shared" ca="1" si="9"/>
        <v>0</v>
      </c>
      <c r="J34" s="21">
        <f t="shared" ca="1" si="9"/>
        <v>0</v>
      </c>
      <c r="K34" s="22">
        <f t="shared" ca="1" si="4"/>
        <v>0</v>
      </c>
      <c r="L34" s="21">
        <f t="shared" ca="1" si="10"/>
        <v>0</v>
      </c>
      <c r="M34" s="21">
        <f t="shared" ca="1" si="10"/>
        <v>0</v>
      </c>
      <c r="N34" s="22">
        <f t="shared" ca="1" si="5"/>
        <v>0</v>
      </c>
      <c r="O34" s="21">
        <f t="shared" ca="1" si="11"/>
        <v>0</v>
      </c>
      <c r="P34" s="21">
        <f t="shared" ca="1" si="11"/>
        <v>0</v>
      </c>
      <c r="Q34" s="22">
        <f t="shared" ca="1" si="6"/>
        <v>0</v>
      </c>
      <c r="R34" s="21">
        <f t="shared" ca="1" si="12"/>
        <v>0</v>
      </c>
      <c r="S34" s="21">
        <f t="shared" ca="1" si="12"/>
        <v>0</v>
      </c>
      <c r="T34" s="21">
        <f t="shared" ca="1" si="12"/>
        <v>0</v>
      </c>
      <c r="U34" s="22">
        <f t="shared" ca="1" si="13"/>
        <v>0</v>
      </c>
    </row>
    <row r="35" spans="1:21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9"/>
        <v>0</v>
      </c>
      <c r="E35" s="21">
        <f t="shared" ca="1" si="9"/>
        <v>0</v>
      </c>
      <c r="F35" s="21">
        <f t="shared" ca="1" si="9"/>
        <v>0</v>
      </c>
      <c r="G35" s="21">
        <f t="shared" ca="1" si="9"/>
        <v>0</v>
      </c>
      <c r="H35" s="21">
        <f t="shared" ca="1" si="9"/>
        <v>0</v>
      </c>
      <c r="I35" s="21">
        <f t="shared" ca="1" si="9"/>
        <v>0</v>
      </c>
      <c r="J35" s="21">
        <f t="shared" ca="1" si="9"/>
        <v>0</v>
      </c>
      <c r="K35" s="22">
        <f t="shared" ca="1" si="4"/>
        <v>0</v>
      </c>
      <c r="L35" s="21">
        <f t="shared" ca="1" si="10"/>
        <v>0</v>
      </c>
      <c r="M35" s="21">
        <f t="shared" ca="1" si="10"/>
        <v>0</v>
      </c>
      <c r="N35" s="22">
        <f t="shared" ca="1" si="5"/>
        <v>0</v>
      </c>
      <c r="O35" s="21">
        <f t="shared" ca="1" si="11"/>
        <v>0</v>
      </c>
      <c r="P35" s="21">
        <f t="shared" ca="1" si="11"/>
        <v>0</v>
      </c>
      <c r="Q35" s="22">
        <f t="shared" ca="1" si="6"/>
        <v>0</v>
      </c>
      <c r="R35" s="21">
        <f t="shared" ca="1" si="12"/>
        <v>0</v>
      </c>
      <c r="S35" s="21">
        <f t="shared" ca="1" si="12"/>
        <v>0</v>
      </c>
      <c r="T35" s="21">
        <f t="shared" ca="1" si="12"/>
        <v>0</v>
      </c>
      <c r="U35" s="22">
        <f t="shared" ca="1" si="13"/>
        <v>0</v>
      </c>
    </row>
    <row r="36" spans="1:21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9"/>
        <v>0</v>
      </c>
      <c r="E36" s="21">
        <f t="shared" ca="1" si="9"/>
        <v>0</v>
      </c>
      <c r="F36" s="21">
        <f t="shared" ca="1" si="9"/>
        <v>0</v>
      </c>
      <c r="G36" s="21">
        <f t="shared" ca="1" si="9"/>
        <v>0</v>
      </c>
      <c r="H36" s="21">
        <f t="shared" ca="1" si="9"/>
        <v>0</v>
      </c>
      <c r="I36" s="21">
        <f t="shared" ca="1" si="9"/>
        <v>0</v>
      </c>
      <c r="J36" s="21">
        <f t="shared" ca="1" si="9"/>
        <v>0</v>
      </c>
      <c r="K36" s="22">
        <f t="shared" ca="1" si="4"/>
        <v>0</v>
      </c>
      <c r="L36" s="21">
        <f t="shared" ca="1" si="10"/>
        <v>0</v>
      </c>
      <c r="M36" s="21">
        <f t="shared" ca="1" si="10"/>
        <v>0</v>
      </c>
      <c r="N36" s="22">
        <f t="shared" ca="1" si="5"/>
        <v>0</v>
      </c>
      <c r="O36" s="21">
        <f t="shared" ca="1" si="11"/>
        <v>0</v>
      </c>
      <c r="P36" s="21">
        <f t="shared" ca="1" si="11"/>
        <v>0</v>
      </c>
      <c r="Q36" s="22">
        <f t="shared" ca="1" si="6"/>
        <v>0</v>
      </c>
      <c r="R36" s="21">
        <f t="shared" ca="1" si="12"/>
        <v>0</v>
      </c>
      <c r="S36" s="21">
        <f t="shared" ca="1" si="12"/>
        <v>0</v>
      </c>
      <c r="T36" s="21">
        <f t="shared" ca="1" si="12"/>
        <v>0</v>
      </c>
      <c r="U36" s="22">
        <f t="shared" ca="1" si="13"/>
        <v>0</v>
      </c>
    </row>
    <row r="37" spans="1:21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9"/>
        <v>0</v>
      </c>
      <c r="E37" s="21">
        <f t="shared" ca="1" si="9"/>
        <v>0</v>
      </c>
      <c r="F37" s="21">
        <f t="shared" ca="1" si="9"/>
        <v>0</v>
      </c>
      <c r="G37" s="21">
        <f t="shared" ca="1" si="9"/>
        <v>0</v>
      </c>
      <c r="H37" s="21">
        <f t="shared" ca="1" si="9"/>
        <v>0</v>
      </c>
      <c r="I37" s="21">
        <f t="shared" ca="1" si="9"/>
        <v>0</v>
      </c>
      <c r="J37" s="21">
        <f t="shared" ca="1" si="9"/>
        <v>0</v>
      </c>
      <c r="K37" s="22">
        <f t="shared" ca="1" si="4"/>
        <v>0</v>
      </c>
      <c r="L37" s="21">
        <f t="shared" ca="1" si="10"/>
        <v>0</v>
      </c>
      <c r="M37" s="21">
        <f t="shared" ca="1" si="10"/>
        <v>0</v>
      </c>
      <c r="N37" s="22">
        <f t="shared" ca="1" si="5"/>
        <v>0</v>
      </c>
      <c r="O37" s="21">
        <f t="shared" ca="1" si="11"/>
        <v>0</v>
      </c>
      <c r="P37" s="21">
        <f t="shared" ca="1" si="11"/>
        <v>0</v>
      </c>
      <c r="Q37" s="22">
        <f t="shared" ca="1" si="6"/>
        <v>0</v>
      </c>
      <c r="R37" s="21">
        <f t="shared" ca="1" si="12"/>
        <v>0</v>
      </c>
      <c r="S37" s="21">
        <f t="shared" ca="1" si="12"/>
        <v>0</v>
      </c>
      <c r="T37" s="21">
        <f t="shared" ca="1" si="12"/>
        <v>0</v>
      </c>
      <c r="U37" s="22">
        <f t="shared" ref="U37:U44" ca="1" si="14">SUM(D37:K37)+T37</f>
        <v>0</v>
      </c>
    </row>
    <row r="38" spans="1:21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9"/>
        <v>0</v>
      </c>
      <c r="E38" s="21">
        <f t="shared" ca="1" si="9"/>
        <v>0</v>
      </c>
      <c r="F38" s="21">
        <f t="shared" ca="1" si="9"/>
        <v>0</v>
      </c>
      <c r="G38" s="21">
        <f t="shared" ca="1" si="9"/>
        <v>0</v>
      </c>
      <c r="H38" s="21">
        <f t="shared" ca="1" si="9"/>
        <v>0</v>
      </c>
      <c r="I38" s="21">
        <f t="shared" ca="1" si="9"/>
        <v>0</v>
      </c>
      <c r="J38" s="21">
        <f t="shared" ca="1" si="9"/>
        <v>0</v>
      </c>
      <c r="K38" s="22">
        <f t="shared" ca="1" si="4"/>
        <v>0</v>
      </c>
      <c r="L38" s="21">
        <f t="shared" ca="1" si="10"/>
        <v>0</v>
      </c>
      <c r="M38" s="21">
        <f t="shared" ca="1" si="10"/>
        <v>0</v>
      </c>
      <c r="N38" s="22">
        <f t="shared" ca="1" si="5"/>
        <v>0</v>
      </c>
      <c r="O38" s="21">
        <f t="shared" ca="1" si="11"/>
        <v>0</v>
      </c>
      <c r="P38" s="21">
        <f t="shared" ca="1" si="11"/>
        <v>0</v>
      </c>
      <c r="Q38" s="22">
        <f t="shared" ca="1" si="6"/>
        <v>0</v>
      </c>
      <c r="R38" s="21">
        <f t="shared" ca="1" si="12"/>
        <v>0</v>
      </c>
      <c r="S38" s="21">
        <f t="shared" ca="1" si="12"/>
        <v>0</v>
      </c>
      <c r="T38" s="21">
        <f t="shared" ca="1" si="12"/>
        <v>0</v>
      </c>
      <c r="U38" s="22">
        <f t="shared" ca="1" si="14"/>
        <v>0</v>
      </c>
    </row>
    <row r="39" spans="1:21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J54" ca="1" si="15">IFERROR(INDIRECT("'"&amp;$B$2&amp;"'!"&amp;ADDRESS(MATCH($B39,INDIRECT("'"&amp;$B$2&amp;"'!$B$1:$B$1095"),0),MATCH(D$5,INDIRECT("'"&amp;$B$2&amp;"'!5:5"),0))),0)</f>
        <v>0</v>
      </c>
      <c r="E39" s="21">
        <f t="shared" ca="1" si="15"/>
        <v>0</v>
      </c>
      <c r="F39" s="21">
        <f t="shared" ca="1" si="15"/>
        <v>0</v>
      </c>
      <c r="G39" s="21">
        <f t="shared" ca="1" si="15"/>
        <v>0</v>
      </c>
      <c r="H39" s="21">
        <f t="shared" ca="1" si="15"/>
        <v>0</v>
      </c>
      <c r="I39" s="21">
        <f t="shared" ca="1" si="15"/>
        <v>0</v>
      </c>
      <c r="J39" s="21">
        <f t="shared" ca="1" si="15"/>
        <v>0</v>
      </c>
      <c r="K39" s="22">
        <f t="shared" ca="1" si="4"/>
        <v>0</v>
      </c>
      <c r="L39" s="21">
        <f t="shared" ref="L39:M54" ca="1" si="16">IFERROR(INDIRECT("'"&amp;$B$2&amp;"'!"&amp;ADDRESS(MATCH($B39,INDIRECT("'"&amp;$B$2&amp;"'!$B$1:$B$1095"),0),MATCH(L$5,INDIRECT("'"&amp;$B$2&amp;"'!5:5"),0))),0)</f>
        <v>0</v>
      </c>
      <c r="M39" s="21">
        <f t="shared" ca="1" si="16"/>
        <v>0</v>
      </c>
      <c r="N39" s="22">
        <f t="shared" ca="1" si="5"/>
        <v>0</v>
      </c>
      <c r="O39" s="21">
        <f t="shared" ca="1" si="11"/>
        <v>0</v>
      </c>
      <c r="P39" s="21">
        <f t="shared" ca="1" si="11"/>
        <v>0</v>
      </c>
      <c r="Q39" s="22">
        <f t="shared" ca="1" si="6"/>
        <v>0</v>
      </c>
      <c r="R39" s="21">
        <f t="shared" ref="R39:T54" ca="1" si="17">IFERROR(INDIRECT("'"&amp;$B$2&amp;"'!"&amp;ADDRESS(MATCH($B39,INDIRECT("'"&amp;$B$2&amp;"'!$B$1:$B$1095"),0),MATCH(R$5,INDIRECT("'"&amp;$B$2&amp;"'!5:5"),0))),0)</f>
        <v>0</v>
      </c>
      <c r="S39" s="21">
        <f t="shared" ca="1" si="17"/>
        <v>0</v>
      </c>
      <c r="T39" s="21">
        <f t="shared" ca="1" si="17"/>
        <v>0</v>
      </c>
      <c r="U39" s="22">
        <f t="shared" ca="1" si="14"/>
        <v>0</v>
      </c>
    </row>
    <row r="40" spans="1:21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15"/>
        <v>0</v>
      </c>
      <c r="E40" s="21">
        <f t="shared" ca="1" si="15"/>
        <v>0</v>
      </c>
      <c r="F40" s="21">
        <f t="shared" ca="1" si="15"/>
        <v>0</v>
      </c>
      <c r="G40" s="21">
        <f t="shared" ca="1" si="15"/>
        <v>0</v>
      </c>
      <c r="H40" s="21">
        <f t="shared" ca="1" si="15"/>
        <v>0</v>
      </c>
      <c r="I40" s="21">
        <f t="shared" ca="1" si="15"/>
        <v>0</v>
      </c>
      <c r="J40" s="21">
        <f t="shared" ca="1" si="15"/>
        <v>0</v>
      </c>
      <c r="K40" s="22">
        <f t="shared" ca="1" si="4"/>
        <v>0</v>
      </c>
      <c r="L40" s="21">
        <f t="shared" ca="1" si="16"/>
        <v>0</v>
      </c>
      <c r="M40" s="21">
        <f t="shared" ca="1" si="16"/>
        <v>0</v>
      </c>
      <c r="N40" s="22">
        <f t="shared" ca="1" si="5"/>
        <v>0</v>
      </c>
      <c r="O40" s="21">
        <f t="shared" ca="1" si="11"/>
        <v>0</v>
      </c>
      <c r="P40" s="21">
        <f t="shared" ca="1" si="11"/>
        <v>0</v>
      </c>
      <c r="Q40" s="22">
        <f t="shared" ca="1" si="6"/>
        <v>0</v>
      </c>
      <c r="R40" s="21">
        <f t="shared" ca="1" si="17"/>
        <v>0</v>
      </c>
      <c r="S40" s="21">
        <f t="shared" ca="1" si="17"/>
        <v>0</v>
      </c>
      <c r="T40" s="21">
        <f t="shared" ca="1" si="17"/>
        <v>0</v>
      </c>
      <c r="U40" s="22">
        <f t="shared" ca="1" si="14"/>
        <v>0</v>
      </c>
    </row>
    <row r="41" spans="1:21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15"/>
        <v>0</v>
      </c>
      <c r="E41" s="21">
        <f t="shared" ca="1" si="15"/>
        <v>0</v>
      </c>
      <c r="F41" s="21">
        <f t="shared" ca="1" si="15"/>
        <v>0</v>
      </c>
      <c r="G41" s="21">
        <f t="shared" ca="1" si="15"/>
        <v>0</v>
      </c>
      <c r="H41" s="21">
        <f t="shared" ca="1" si="15"/>
        <v>0</v>
      </c>
      <c r="I41" s="21">
        <f t="shared" ca="1" si="15"/>
        <v>0</v>
      </c>
      <c r="J41" s="21">
        <f t="shared" ca="1" si="15"/>
        <v>0</v>
      </c>
      <c r="K41" s="22">
        <f t="shared" ca="1" si="4"/>
        <v>0</v>
      </c>
      <c r="L41" s="21">
        <f t="shared" ca="1" si="16"/>
        <v>0</v>
      </c>
      <c r="M41" s="21">
        <f t="shared" ca="1" si="16"/>
        <v>0</v>
      </c>
      <c r="N41" s="22">
        <f t="shared" ca="1" si="5"/>
        <v>0</v>
      </c>
      <c r="O41" s="21">
        <f t="shared" ca="1" si="11"/>
        <v>0</v>
      </c>
      <c r="P41" s="21">
        <f t="shared" ca="1" si="11"/>
        <v>0</v>
      </c>
      <c r="Q41" s="22">
        <f t="shared" ca="1" si="6"/>
        <v>0</v>
      </c>
      <c r="R41" s="21">
        <f t="shared" ca="1" si="17"/>
        <v>0</v>
      </c>
      <c r="S41" s="21">
        <f t="shared" ca="1" si="17"/>
        <v>0</v>
      </c>
      <c r="T41" s="21">
        <f t="shared" ca="1" si="17"/>
        <v>0</v>
      </c>
      <c r="U41" s="22">
        <f t="shared" ca="1" si="14"/>
        <v>0</v>
      </c>
    </row>
    <row r="42" spans="1:21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15"/>
        <v>0</v>
      </c>
      <c r="E42" s="21">
        <f t="shared" ca="1" si="15"/>
        <v>0</v>
      </c>
      <c r="F42" s="21">
        <f t="shared" ca="1" si="15"/>
        <v>0</v>
      </c>
      <c r="G42" s="21">
        <f t="shared" ca="1" si="15"/>
        <v>0</v>
      </c>
      <c r="H42" s="21">
        <f t="shared" ca="1" si="15"/>
        <v>0</v>
      </c>
      <c r="I42" s="21">
        <f t="shared" ca="1" si="15"/>
        <v>0</v>
      </c>
      <c r="J42" s="21">
        <f t="shared" ca="1" si="15"/>
        <v>0</v>
      </c>
      <c r="K42" s="22">
        <f t="shared" ca="1" si="4"/>
        <v>0</v>
      </c>
      <c r="L42" s="21">
        <f t="shared" ca="1" si="16"/>
        <v>0</v>
      </c>
      <c r="M42" s="21">
        <f t="shared" ca="1" si="16"/>
        <v>0</v>
      </c>
      <c r="N42" s="22">
        <f t="shared" ca="1" si="5"/>
        <v>0</v>
      </c>
      <c r="O42" s="21">
        <f t="shared" ca="1" si="11"/>
        <v>0</v>
      </c>
      <c r="P42" s="21">
        <f t="shared" ca="1" si="11"/>
        <v>0</v>
      </c>
      <c r="Q42" s="22">
        <f t="shared" ca="1" si="6"/>
        <v>0</v>
      </c>
      <c r="R42" s="21">
        <f t="shared" ca="1" si="17"/>
        <v>0</v>
      </c>
      <c r="S42" s="21">
        <f t="shared" ca="1" si="17"/>
        <v>0</v>
      </c>
      <c r="T42" s="21">
        <f t="shared" ca="1" si="17"/>
        <v>0</v>
      </c>
      <c r="U42" s="22">
        <f t="shared" ca="1" si="14"/>
        <v>0</v>
      </c>
    </row>
    <row r="43" spans="1:21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15"/>
        <v>0</v>
      </c>
      <c r="E43" s="21">
        <f t="shared" ca="1" si="15"/>
        <v>0</v>
      </c>
      <c r="F43" s="21">
        <f t="shared" ca="1" si="15"/>
        <v>0</v>
      </c>
      <c r="G43" s="21">
        <f t="shared" ca="1" si="15"/>
        <v>0</v>
      </c>
      <c r="H43" s="21">
        <f t="shared" ca="1" si="15"/>
        <v>0</v>
      </c>
      <c r="I43" s="21">
        <f t="shared" ca="1" si="15"/>
        <v>0</v>
      </c>
      <c r="J43" s="21">
        <f t="shared" ca="1" si="15"/>
        <v>0</v>
      </c>
      <c r="K43" s="22">
        <f t="shared" ca="1" si="4"/>
        <v>0</v>
      </c>
      <c r="L43" s="21">
        <f t="shared" ca="1" si="16"/>
        <v>0</v>
      </c>
      <c r="M43" s="21">
        <f t="shared" ca="1" si="16"/>
        <v>0</v>
      </c>
      <c r="N43" s="22">
        <f t="shared" ca="1" si="5"/>
        <v>0</v>
      </c>
      <c r="O43" s="21">
        <f t="shared" ref="O43:P58" ca="1" si="18">IFERROR(INDIRECT("'"&amp;$B$2&amp;"'!"&amp;ADDRESS(MATCH($B43,INDIRECT("'"&amp;$B$2&amp;"'!$B$1:$B$1095"),0),MATCH(O$5,INDIRECT("'"&amp;$B$2&amp;"'!5:5"),0))),0)</f>
        <v>0</v>
      </c>
      <c r="P43" s="21">
        <f t="shared" ca="1" si="18"/>
        <v>0</v>
      </c>
      <c r="Q43" s="22">
        <f t="shared" ca="1" si="6"/>
        <v>0</v>
      </c>
      <c r="R43" s="21">
        <f t="shared" ca="1" si="17"/>
        <v>0</v>
      </c>
      <c r="S43" s="21">
        <f t="shared" ca="1" si="17"/>
        <v>0</v>
      </c>
      <c r="T43" s="21">
        <f t="shared" ca="1" si="17"/>
        <v>0</v>
      </c>
      <c r="U43" s="22">
        <f t="shared" ca="1" si="14"/>
        <v>0</v>
      </c>
    </row>
    <row r="44" spans="1:21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15"/>
        <v>0</v>
      </c>
      <c r="E44" s="21">
        <f t="shared" ca="1" si="15"/>
        <v>0</v>
      </c>
      <c r="F44" s="21">
        <f t="shared" ca="1" si="15"/>
        <v>0</v>
      </c>
      <c r="G44" s="21">
        <f t="shared" ca="1" si="15"/>
        <v>0</v>
      </c>
      <c r="H44" s="21">
        <f t="shared" ca="1" si="15"/>
        <v>0</v>
      </c>
      <c r="I44" s="21">
        <f t="shared" ca="1" si="15"/>
        <v>0</v>
      </c>
      <c r="J44" s="21">
        <f t="shared" ca="1" si="15"/>
        <v>0</v>
      </c>
      <c r="K44" s="22">
        <f t="shared" ca="1" si="4"/>
        <v>0</v>
      </c>
      <c r="L44" s="21">
        <f t="shared" ca="1" si="16"/>
        <v>0</v>
      </c>
      <c r="M44" s="21">
        <f t="shared" ca="1" si="16"/>
        <v>0</v>
      </c>
      <c r="N44" s="22">
        <f t="shared" ca="1" si="5"/>
        <v>0</v>
      </c>
      <c r="O44" s="21">
        <f t="shared" ca="1" si="18"/>
        <v>0</v>
      </c>
      <c r="P44" s="21">
        <f t="shared" ca="1" si="18"/>
        <v>0</v>
      </c>
      <c r="Q44" s="22">
        <f t="shared" ca="1" si="6"/>
        <v>0</v>
      </c>
      <c r="R44" s="21">
        <f t="shared" ca="1" si="17"/>
        <v>0</v>
      </c>
      <c r="S44" s="21">
        <f t="shared" ca="1" si="17"/>
        <v>0</v>
      </c>
      <c r="T44" s="21">
        <f t="shared" ca="1" si="17"/>
        <v>0</v>
      </c>
      <c r="U44" s="22">
        <f t="shared" ca="1" si="14"/>
        <v>0</v>
      </c>
    </row>
    <row r="45" spans="1:21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15"/>
        <v>0</v>
      </c>
      <c r="E45" s="21">
        <f t="shared" ca="1" si="15"/>
        <v>0</v>
      </c>
      <c r="F45" s="21">
        <f t="shared" ca="1" si="15"/>
        <v>0</v>
      </c>
      <c r="G45" s="21">
        <f t="shared" ca="1" si="15"/>
        <v>0</v>
      </c>
      <c r="H45" s="21">
        <f t="shared" ca="1" si="15"/>
        <v>0</v>
      </c>
      <c r="I45" s="21">
        <f t="shared" ca="1" si="15"/>
        <v>0</v>
      </c>
      <c r="J45" s="21">
        <f t="shared" ca="1" si="15"/>
        <v>0</v>
      </c>
      <c r="K45" s="22">
        <f t="shared" ca="1" si="4"/>
        <v>0</v>
      </c>
      <c r="L45" s="21">
        <f t="shared" ca="1" si="16"/>
        <v>0</v>
      </c>
      <c r="M45" s="21">
        <f t="shared" ca="1" si="16"/>
        <v>0</v>
      </c>
      <c r="N45" s="22">
        <f t="shared" ca="1" si="5"/>
        <v>0</v>
      </c>
      <c r="O45" s="21">
        <f t="shared" ca="1" si="18"/>
        <v>0</v>
      </c>
      <c r="P45" s="21">
        <f t="shared" ca="1" si="18"/>
        <v>0</v>
      </c>
      <c r="Q45" s="22">
        <f t="shared" ca="1" si="6"/>
        <v>0</v>
      </c>
      <c r="R45" s="21">
        <f t="shared" ca="1" si="17"/>
        <v>0</v>
      </c>
      <c r="S45" s="21">
        <f t="shared" ca="1" si="17"/>
        <v>0</v>
      </c>
      <c r="T45" s="21">
        <f t="shared" ca="1" si="17"/>
        <v>0</v>
      </c>
      <c r="U45" s="22">
        <f t="shared" ref="U45:U56" ca="1" si="19">SUM(D45:K45)+T45</f>
        <v>0</v>
      </c>
    </row>
    <row r="46" spans="1:21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15"/>
        <v>0</v>
      </c>
      <c r="E46" s="21">
        <f t="shared" ca="1" si="15"/>
        <v>0</v>
      </c>
      <c r="F46" s="21">
        <f t="shared" ca="1" si="15"/>
        <v>0</v>
      </c>
      <c r="G46" s="21">
        <f t="shared" ca="1" si="15"/>
        <v>0</v>
      </c>
      <c r="H46" s="21">
        <f t="shared" ca="1" si="15"/>
        <v>0</v>
      </c>
      <c r="I46" s="21">
        <f t="shared" ca="1" si="15"/>
        <v>0</v>
      </c>
      <c r="J46" s="21">
        <f t="shared" ca="1" si="15"/>
        <v>0</v>
      </c>
      <c r="K46" s="22">
        <f t="shared" ca="1" si="4"/>
        <v>0</v>
      </c>
      <c r="L46" s="21">
        <f t="shared" ca="1" si="16"/>
        <v>0</v>
      </c>
      <c r="M46" s="21">
        <f t="shared" ca="1" si="16"/>
        <v>0</v>
      </c>
      <c r="N46" s="22">
        <f t="shared" ca="1" si="5"/>
        <v>0</v>
      </c>
      <c r="O46" s="21">
        <f t="shared" ca="1" si="18"/>
        <v>0</v>
      </c>
      <c r="P46" s="21">
        <f t="shared" ca="1" si="18"/>
        <v>0</v>
      </c>
      <c r="Q46" s="22">
        <f t="shared" ca="1" si="6"/>
        <v>0</v>
      </c>
      <c r="R46" s="21">
        <f t="shared" ca="1" si="17"/>
        <v>0</v>
      </c>
      <c r="S46" s="21">
        <f t="shared" ca="1" si="17"/>
        <v>0</v>
      </c>
      <c r="T46" s="21">
        <f t="shared" ca="1" si="17"/>
        <v>0</v>
      </c>
      <c r="U46" s="22">
        <f t="shared" ca="1" si="19"/>
        <v>0</v>
      </c>
    </row>
    <row r="47" spans="1:21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15"/>
        <v>0</v>
      </c>
      <c r="E47" s="21">
        <f t="shared" ca="1" si="15"/>
        <v>0</v>
      </c>
      <c r="F47" s="21">
        <f t="shared" ca="1" si="15"/>
        <v>0</v>
      </c>
      <c r="G47" s="21">
        <f t="shared" ca="1" si="15"/>
        <v>0</v>
      </c>
      <c r="H47" s="21">
        <f t="shared" ca="1" si="15"/>
        <v>0</v>
      </c>
      <c r="I47" s="21">
        <f t="shared" ca="1" si="15"/>
        <v>0</v>
      </c>
      <c r="J47" s="21">
        <f t="shared" ca="1" si="15"/>
        <v>0</v>
      </c>
      <c r="K47" s="22">
        <f t="shared" ca="1" si="4"/>
        <v>0</v>
      </c>
      <c r="L47" s="21">
        <f t="shared" ca="1" si="16"/>
        <v>0</v>
      </c>
      <c r="M47" s="21">
        <f t="shared" ca="1" si="16"/>
        <v>0</v>
      </c>
      <c r="N47" s="22">
        <f t="shared" ca="1" si="5"/>
        <v>0</v>
      </c>
      <c r="O47" s="21">
        <f t="shared" ca="1" si="18"/>
        <v>0</v>
      </c>
      <c r="P47" s="21">
        <f t="shared" ca="1" si="18"/>
        <v>0</v>
      </c>
      <c r="Q47" s="22">
        <f t="shared" ca="1" si="6"/>
        <v>0</v>
      </c>
      <c r="R47" s="21">
        <f t="shared" ca="1" si="17"/>
        <v>0</v>
      </c>
      <c r="S47" s="21">
        <f t="shared" ca="1" si="17"/>
        <v>0</v>
      </c>
      <c r="T47" s="21">
        <f t="shared" ca="1" si="17"/>
        <v>0</v>
      </c>
      <c r="U47" s="22">
        <f t="shared" ca="1" si="19"/>
        <v>0</v>
      </c>
    </row>
    <row r="48" spans="1:21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15"/>
        <v>0</v>
      </c>
      <c r="E48" s="21">
        <f t="shared" ca="1" si="15"/>
        <v>0</v>
      </c>
      <c r="F48" s="21">
        <f t="shared" ca="1" si="15"/>
        <v>0</v>
      </c>
      <c r="G48" s="21">
        <f t="shared" ca="1" si="15"/>
        <v>0</v>
      </c>
      <c r="H48" s="21">
        <f t="shared" ca="1" si="15"/>
        <v>0</v>
      </c>
      <c r="I48" s="21">
        <f t="shared" ca="1" si="15"/>
        <v>0</v>
      </c>
      <c r="J48" s="21">
        <f t="shared" ca="1" si="15"/>
        <v>0</v>
      </c>
      <c r="K48" s="22">
        <f t="shared" ca="1" si="4"/>
        <v>0</v>
      </c>
      <c r="L48" s="21">
        <f t="shared" ca="1" si="16"/>
        <v>0</v>
      </c>
      <c r="M48" s="21">
        <f t="shared" ca="1" si="16"/>
        <v>0</v>
      </c>
      <c r="N48" s="22">
        <f t="shared" ca="1" si="5"/>
        <v>0</v>
      </c>
      <c r="O48" s="21">
        <f t="shared" ca="1" si="18"/>
        <v>0</v>
      </c>
      <c r="P48" s="21">
        <f t="shared" ca="1" si="18"/>
        <v>0</v>
      </c>
      <c r="Q48" s="22">
        <f t="shared" ca="1" si="6"/>
        <v>0</v>
      </c>
      <c r="R48" s="21">
        <f t="shared" ca="1" si="17"/>
        <v>0</v>
      </c>
      <c r="S48" s="21">
        <f t="shared" ca="1" si="17"/>
        <v>0</v>
      </c>
      <c r="T48" s="21">
        <f t="shared" ca="1" si="17"/>
        <v>0</v>
      </c>
      <c r="U48" s="22">
        <f t="shared" ca="1" si="19"/>
        <v>0</v>
      </c>
    </row>
    <row r="49" spans="1:21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15"/>
        <v>0</v>
      </c>
      <c r="E49" s="21">
        <f t="shared" ca="1" si="15"/>
        <v>0</v>
      </c>
      <c r="F49" s="21">
        <f t="shared" ca="1" si="15"/>
        <v>0</v>
      </c>
      <c r="G49" s="21">
        <f t="shared" ca="1" si="15"/>
        <v>0</v>
      </c>
      <c r="H49" s="21">
        <f t="shared" ca="1" si="15"/>
        <v>0</v>
      </c>
      <c r="I49" s="21">
        <f t="shared" ca="1" si="15"/>
        <v>0</v>
      </c>
      <c r="J49" s="21">
        <f t="shared" ca="1" si="15"/>
        <v>0</v>
      </c>
      <c r="K49" s="22">
        <f t="shared" ca="1" si="4"/>
        <v>0</v>
      </c>
      <c r="L49" s="21">
        <f t="shared" ca="1" si="16"/>
        <v>0</v>
      </c>
      <c r="M49" s="21">
        <f t="shared" ca="1" si="16"/>
        <v>0</v>
      </c>
      <c r="N49" s="22">
        <f t="shared" ca="1" si="5"/>
        <v>0</v>
      </c>
      <c r="O49" s="21">
        <f t="shared" ca="1" si="18"/>
        <v>0</v>
      </c>
      <c r="P49" s="21">
        <f t="shared" ca="1" si="18"/>
        <v>0</v>
      </c>
      <c r="Q49" s="22">
        <f t="shared" ca="1" si="6"/>
        <v>0</v>
      </c>
      <c r="R49" s="21">
        <f t="shared" ca="1" si="17"/>
        <v>0</v>
      </c>
      <c r="S49" s="21">
        <f t="shared" ca="1" si="17"/>
        <v>0</v>
      </c>
      <c r="T49" s="21">
        <f t="shared" ca="1" si="17"/>
        <v>0</v>
      </c>
      <c r="U49" s="22">
        <f t="shared" ref="U49:U52" ca="1" si="20">SUM(D49:K49)+T49</f>
        <v>0</v>
      </c>
    </row>
    <row r="50" spans="1:21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15"/>
        <v>0</v>
      </c>
      <c r="E50" s="21">
        <f t="shared" ca="1" si="15"/>
        <v>0</v>
      </c>
      <c r="F50" s="21">
        <f t="shared" ca="1" si="15"/>
        <v>0</v>
      </c>
      <c r="G50" s="21">
        <f t="shared" ca="1" si="15"/>
        <v>0</v>
      </c>
      <c r="H50" s="21">
        <f t="shared" ca="1" si="15"/>
        <v>0</v>
      </c>
      <c r="I50" s="21">
        <f t="shared" ca="1" si="15"/>
        <v>0</v>
      </c>
      <c r="J50" s="21">
        <f t="shared" ca="1" si="15"/>
        <v>0</v>
      </c>
      <c r="K50" s="22">
        <f t="shared" ca="1" si="4"/>
        <v>0</v>
      </c>
      <c r="L50" s="21">
        <f t="shared" ca="1" si="16"/>
        <v>0</v>
      </c>
      <c r="M50" s="21">
        <f t="shared" ca="1" si="16"/>
        <v>0</v>
      </c>
      <c r="N50" s="22">
        <f t="shared" ca="1" si="5"/>
        <v>0</v>
      </c>
      <c r="O50" s="21">
        <f t="shared" ca="1" si="18"/>
        <v>0</v>
      </c>
      <c r="P50" s="21">
        <f t="shared" ca="1" si="18"/>
        <v>0</v>
      </c>
      <c r="Q50" s="22">
        <f t="shared" ca="1" si="6"/>
        <v>0</v>
      </c>
      <c r="R50" s="21">
        <f t="shared" ca="1" si="17"/>
        <v>0</v>
      </c>
      <c r="S50" s="21">
        <f t="shared" ca="1" si="17"/>
        <v>0</v>
      </c>
      <c r="T50" s="21">
        <f t="shared" ca="1" si="17"/>
        <v>0</v>
      </c>
      <c r="U50" s="22">
        <f t="shared" ca="1" si="20"/>
        <v>0</v>
      </c>
    </row>
    <row r="51" spans="1:21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15"/>
        <v>0</v>
      </c>
      <c r="E51" s="21">
        <f t="shared" ca="1" si="15"/>
        <v>0</v>
      </c>
      <c r="F51" s="21">
        <f t="shared" ca="1" si="15"/>
        <v>0</v>
      </c>
      <c r="G51" s="21">
        <f t="shared" ca="1" si="15"/>
        <v>0</v>
      </c>
      <c r="H51" s="21">
        <f t="shared" ca="1" si="15"/>
        <v>0</v>
      </c>
      <c r="I51" s="21">
        <f t="shared" ca="1" si="15"/>
        <v>0</v>
      </c>
      <c r="J51" s="21">
        <f t="shared" ca="1" si="15"/>
        <v>0</v>
      </c>
      <c r="K51" s="22">
        <f t="shared" ca="1" si="4"/>
        <v>0</v>
      </c>
      <c r="L51" s="21">
        <f t="shared" ca="1" si="16"/>
        <v>0</v>
      </c>
      <c r="M51" s="21">
        <f t="shared" ca="1" si="16"/>
        <v>0</v>
      </c>
      <c r="N51" s="22">
        <f t="shared" ca="1" si="5"/>
        <v>0</v>
      </c>
      <c r="O51" s="21">
        <f t="shared" ca="1" si="18"/>
        <v>0</v>
      </c>
      <c r="P51" s="21">
        <f t="shared" ca="1" si="18"/>
        <v>0</v>
      </c>
      <c r="Q51" s="22">
        <f t="shared" ca="1" si="6"/>
        <v>0</v>
      </c>
      <c r="R51" s="21">
        <f t="shared" ca="1" si="17"/>
        <v>0</v>
      </c>
      <c r="S51" s="21">
        <f t="shared" ca="1" si="17"/>
        <v>0</v>
      </c>
      <c r="T51" s="21">
        <f t="shared" ca="1" si="17"/>
        <v>0</v>
      </c>
      <c r="U51" s="22">
        <f t="shared" ca="1" si="20"/>
        <v>0</v>
      </c>
    </row>
    <row r="52" spans="1:21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15"/>
        <v>0</v>
      </c>
      <c r="E52" s="21">
        <f t="shared" ca="1" si="15"/>
        <v>0</v>
      </c>
      <c r="F52" s="21">
        <f t="shared" ca="1" si="15"/>
        <v>0</v>
      </c>
      <c r="G52" s="21">
        <f t="shared" ca="1" si="15"/>
        <v>0</v>
      </c>
      <c r="H52" s="21">
        <f t="shared" ca="1" si="15"/>
        <v>0</v>
      </c>
      <c r="I52" s="21">
        <f t="shared" ca="1" si="15"/>
        <v>0</v>
      </c>
      <c r="J52" s="21">
        <f t="shared" ca="1" si="15"/>
        <v>0</v>
      </c>
      <c r="K52" s="22">
        <f t="shared" ca="1" si="4"/>
        <v>0</v>
      </c>
      <c r="L52" s="21">
        <f t="shared" ca="1" si="16"/>
        <v>0</v>
      </c>
      <c r="M52" s="21">
        <f t="shared" ca="1" si="16"/>
        <v>0</v>
      </c>
      <c r="N52" s="22">
        <f t="shared" ca="1" si="5"/>
        <v>0</v>
      </c>
      <c r="O52" s="21">
        <f t="shared" ca="1" si="18"/>
        <v>0</v>
      </c>
      <c r="P52" s="21">
        <f t="shared" ca="1" si="18"/>
        <v>0</v>
      </c>
      <c r="Q52" s="22">
        <f t="shared" ca="1" si="6"/>
        <v>0</v>
      </c>
      <c r="R52" s="21">
        <f t="shared" ca="1" si="17"/>
        <v>0</v>
      </c>
      <c r="S52" s="21">
        <f t="shared" ca="1" si="17"/>
        <v>0</v>
      </c>
      <c r="T52" s="21">
        <f t="shared" ca="1" si="17"/>
        <v>0</v>
      </c>
      <c r="U52" s="22">
        <f t="shared" ca="1" si="20"/>
        <v>0</v>
      </c>
    </row>
    <row r="53" spans="1:21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15"/>
        <v>0</v>
      </c>
      <c r="E53" s="21">
        <f t="shared" ca="1" si="15"/>
        <v>0</v>
      </c>
      <c r="F53" s="21">
        <f t="shared" ca="1" si="15"/>
        <v>0</v>
      </c>
      <c r="G53" s="21">
        <f t="shared" ca="1" si="15"/>
        <v>0</v>
      </c>
      <c r="H53" s="21">
        <f t="shared" ca="1" si="15"/>
        <v>0</v>
      </c>
      <c r="I53" s="21">
        <f t="shared" ca="1" si="15"/>
        <v>0</v>
      </c>
      <c r="J53" s="21">
        <f t="shared" ca="1" si="15"/>
        <v>0</v>
      </c>
      <c r="K53" s="22">
        <f t="shared" ca="1" si="4"/>
        <v>0</v>
      </c>
      <c r="L53" s="21">
        <f t="shared" ca="1" si="16"/>
        <v>0</v>
      </c>
      <c r="M53" s="21">
        <f t="shared" ca="1" si="16"/>
        <v>0</v>
      </c>
      <c r="N53" s="22">
        <f t="shared" ca="1" si="5"/>
        <v>0</v>
      </c>
      <c r="O53" s="21">
        <f t="shared" ca="1" si="18"/>
        <v>0</v>
      </c>
      <c r="P53" s="21">
        <f t="shared" ca="1" si="18"/>
        <v>0</v>
      </c>
      <c r="Q53" s="22">
        <f t="shared" ca="1" si="6"/>
        <v>0</v>
      </c>
      <c r="R53" s="21">
        <f t="shared" ca="1" si="17"/>
        <v>0</v>
      </c>
      <c r="S53" s="21">
        <f t="shared" ca="1" si="17"/>
        <v>0</v>
      </c>
      <c r="T53" s="21">
        <f t="shared" ca="1" si="17"/>
        <v>0</v>
      </c>
      <c r="U53" s="22">
        <f t="shared" ca="1" si="19"/>
        <v>0</v>
      </c>
    </row>
    <row r="54" spans="1:21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15"/>
        <v>0</v>
      </c>
      <c r="E54" s="21">
        <f t="shared" ca="1" si="15"/>
        <v>2459074539.4344788</v>
      </c>
      <c r="F54" s="21">
        <f t="shared" ca="1" si="15"/>
        <v>0</v>
      </c>
      <c r="G54" s="21">
        <f t="shared" ca="1" si="15"/>
        <v>0</v>
      </c>
      <c r="H54" s="21">
        <f t="shared" ca="1" si="15"/>
        <v>0</v>
      </c>
      <c r="I54" s="21">
        <f t="shared" ca="1" si="15"/>
        <v>0</v>
      </c>
      <c r="J54" s="21">
        <f t="shared" ca="1" si="15"/>
        <v>0</v>
      </c>
      <c r="K54" s="22">
        <f t="shared" ca="1" si="4"/>
        <v>0</v>
      </c>
      <c r="L54" s="21">
        <f t="shared" ca="1" si="16"/>
        <v>0</v>
      </c>
      <c r="M54" s="21">
        <f t="shared" ca="1" si="16"/>
        <v>0</v>
      </c>
      <c r="N54" s="22">
        <f t="shared" ca="1" si="5"/>
        <v>0</v>
      </c>
      <c r="O54" s="21">
        <f t="shared" ca="1" si="18"/>
        <v>0</v>
      </c>
      <c r="P54" s="21">
        <f t="shared" ca="1" si="18"/>
        <v>0</v>
      </c>
      <c r="Q54" s="22">
        <f t="shared" ca="1" si="6"/>
        <v>0</v>
      </c>
      <c r="R54" s="21">
        <f t="shared" ca="1" si="17"/>
        <v>0</v>
      </c>
      <c r="S54" s="21">
        <f t="shared" ca="1" si="17"/>
        <v>0</v>
      </c>
      <c r="T54" s="21">
        <f t="shared" ca="1" si="17"/>
        <v>0</v>
      </c>
      <c r="U54" s="22">
        <f t="shared" ca="1" si="19"/>
        <v>2459074539.4344788</v>
      </c>
    </row>
    <row r="55" spans="1:21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J70" ca="1" si="21">IFERROR(INDIRECT("'"&amp;$B$2&amp;"'!"&amp;ADDRESS(MATCH($B55,INDIRECT("'"&amp;$B$2&amp;"'!$B$1:$B$1095"),0),MATCH(D$5,INDIRECT("'"&amp;$B$2&amp;"'!5:5"),0))),0)</f>
        <v>0</v>
      </c>
      <c r="E55" s="21">
        <f t="shared" ca="1" si="21"/>
        <v>26644.02</v>
      </c>
      <c r="F55" s="21">
        <f t="shared" ca="1" si="21"/>
        <v>0</v>
      </c>
      <c r="G55" s="21">
        <f t="shared" ca="1" si="21"/>
        <v>0</v>
      </c>
      <c r="H55" s="21">
        <f t="shared" ca="1" si="21"/>
        <v>0</v>
      </c>
      <c r="I55" s="21">
        <f t="shared" ca="1" si="21"/>
        <v>0</v>
      </c>
      <c r="J55" s="21">
        <f t="shared" ca="1" si="21"/>
        <v>0</v>
      </c>
      <c r="K55" s="22">
        <f t="shared" ca="1" si="4"/>
        <v>0</v>
      </c>
      <c r="L55" s="21">
        <f t="shared" ref="L55:M72" ca="1" si="22">IFERROR(INDIRECT("'"&amp;$B$2&amp;"'!"&amp;ADDRESS(MATCH($B55,INDIRECT("'"&amp;$B$2&amp;"'!$B$1:$B$1095"),0),MATCH(L$5,INDIRECT("'"&amp;$B$2&amp;"'!5:5"),0))),0)</f>
        <v>0</v>
      </c>
      <c r="M55" s="21">
        <f t="shared" ca="1" si="22"/>
        <v>0</v>
      </c>
      <c r="N55" s="22">
        <f t="shared" ca="1" si="5"/>
        <v>0</v>
      </c>
      <c r="O55" s="21">
        <f t="shared" ca="1" si="18"/>
        <v>0</v>
      </c>
      <c r="P55" s="21">
        <f t="shared" ca="1" si="18"/>
        <v>0</v>
      </c>
      <c r="Q55" s="22">
        <f t="shared" ca="1" si="6"/>
        <v>0</v>
      </c>
      <c r="R55" s="21">
        <f t="shared" ref="R55:T72" ca="1" si="23">IFERROR(INDIRECT("'"&amp;$B$2&amp;"'!"&amp;ADDRESS(MATCH($B55,INDIRECT("'"&amp;$B$2&amp;"'!$B$1:$B$1095"),0),MATCH(R$5,INDIRECT("'"&amp;$B$2&amp;"'!5:5"),0))),0)</f>
        <v>0</v>
      </c>
      <c r="S55" s="21">
        <f t="shared" ca="1" si="23"/>
        <v>0</v>
      </c>
      <c r="T55" s="21">
        <f t="shared" ca="1" si="23"/>
        <v>0</v>
      </c>
      <c r="U55" s="22">
        <f t="shared" ca="1" si="19"/>
        <v>26644.02</v>
      </c>
    </row>
    <row r="56" spans="1:21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21"/>
        <v>0</v>
      </c>
      <c r="E56" s="21">
        <f t="shared" ca="1" si="21"/>
        <v>19455220.919999897</v>
      </c>
      <c r="F56" s="21">
        <f t="shared" ca="1" si="21"/>
        <v>0</v>
      </c>
      <c r="G56" s="21">
        <f t="shared" ca="1" si="21"/>
        <v>0</v>
      </c>
      <c r="H56" s="21">
        <f t="shared" ca="1" si="21"/>
        <v>0</v>
      </c>
      <c r="I56" s="21">
        <f t="shared" ca="1" si="21"/>
        <v>0</v>
      </c>
      <c r="J56" s="21">
        <f t="shared" ca="1" si="21"/>
        <v>0</v>
      </c>
      <c r="K56" s="22">
        <f t="shared" ca="1" si="4"/>
        <v>0</v>
      </c>
      <c r="L56" s="21">
        <f t="shared" ca="1" si="22"/>
        <v>0</v>
      </c>
      <c r="M56" s="21">
        <f t="shared" ca="1" si="22"/>
        <v>0</v>
      </c>
      <c r="N56" s="22">
        <f t="shared" ca="1" si="5"/>
        <v>0</v>
      </c>
      <c r="O56" s="21">
        <f t="shared" ca="1" si="18"/>
        <v>0</v>
      </c>
      <c r="P56" s="21">
        <f t="shared" ca="1" si="18"/>
        <v>0</v>
      </c>
      <c r="Q56" s="22">
        <f t="shared" ca="1" si="6"/>
        <v>0</v>
      </c>
      <c r="R56" s="21">
        <f t="shared" ca="1" si="23"/>
        <v>0</v>
      </c>
      <c r="S56" s="21">
        <f t="shared" ca="1" si="23"/>
        <v>0</v>
      </c>
      <c r="T56" s="21">
        <f t="shared" ca="1" si="23"/>
        <v>0</v>
      </c>
      <c r="U56" s="22">
        <f t="shared" ca="1" si="19"/>
        <v>19455220.919999897</v>
      </c>
    </row>
    <row r="57" spans="1:21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21"/>
        <v>0</v>
      </c>
      <c r="E57" s="21">
        <f t="shared" ca="1" si="21"/>
        <v>1798985.5200000161</v>
      </c>
      <c r="F57" s="21">
        <f t="shared" ca="1" si="21"/>
        <v>0</v>
      </c>
      <c r="G57" s="21">
        <f t="shared" ca="1" si="21"/>
        <v>0</v>
      </c>
      <c r="H57" s="21">
        <f t="shared" ca="1" si="21"/>
        <v>0</v>
      </c>
      <c r="I57" s="21">
        <f t="shared" ca="1" si="21"/>
        <v>0</v>
      </c>
      <c r="J57" s="21">
        <f t="shared" ca="1" si="21"/>
        <v>0</v>
      </c>
      <c r="K57" s="22">
        <f t="shared" ca="1" si="4"/>
        <v>0</v>
      </c>
      <c r="L57" s="21">
        <f t="shared" ca="1" si="22"/>
        <v>0</v>
      </c>
      <c r="M57" s="21">
        <f t="shared" ca="1" si="22"/>
        <v>0</v>
      </c>
      <c r="N57" s="22">
        <f t="shared" ca="1" si="5"/>
        <v>0</v>
      </c>
      <c r="O57" s="21">
        <f t="shared" ca="1" si="18"/>
        <v>0</v>
      </c>
      <c r="P57" s="21">
        <f t="shared" ca="1" si="18"/>
        <v>0</v>
      </c>
      <c r="Q57" s="22">
        <f t="shared" ca="1" si="6"/>
        <v>0</v>
      </c>
      <c r="R57" s="21">
        <f t="shared" ca="1" si="23"/>
        <v>0</v>
      </c>
      <c r="S57" s="21">
        <f t="shared" ca="1" si="23"/>
        <v>0</v>
      </c>
      <c r="T57" s="21">
        <f t="shared" ca="1" si="23"/>
        <v>0</v>
      </c>
      <c r="U57" s="22">
        <f t="shared" ref="U57:U72" ca="1" si="24">SUM(D57:K57)+T57</f>
        <v>1798985.5200000161</v>
      </c>
    </row>
    <row r="58" spans="1:21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21"/>
        <v>0</v>
      </c>
      <c r="E58" s="21">
        <f t="shared" ca="1" si="21"/>
        <v>76619588.030000001</v>
      </c>
      <c r="F58" s="21">
        <f t="shared" ca="1" si="21"/>
        <v>0</v>
      </c>
      <c r="G58" s="21">
        <f t="shared" ca="1" si="21"/>
        <v>0</v>
      </c>
      <c r="H58" s="21">
        <f t="shared" ca="1" si="21"/>
        <v>0</v>
      </c>
      <c r="I58" s="21">
        <f t="shared" ca="1" si="21"/>
        <v>0</v>
      </c>
      <c r="J58" s="21">
        <f t="shared" ca="1" si="21"/>
        <v>0</v>
      </c>
      <c r="K58" s="22">
        <f t="shared" ca="1" si="4"/>
        <v>0</v>
      </c>
      <c r="L58" s="21">
        <f t="shared" ca="1" si="22"/>
        <v>0</v>
      </c>
      <c r="M58" s="21">
        <f t="shared" ca="1" si="22"/>
        <v>0</v>
      </c>
      <c r="N58" s="22">
        <f t="shared" ca="1" si="5"/>
        <v>0</v>
      </c>
      <c r="O58" s="21">
        <f t="shared" ca="1" si="18"/>
        <v>0</v>
      </c>
      <c r="P58" s="21">
        <f t="shared" ca="1" si="18"/>
        <v>0</v>
      </c>
      <c r="Q58" s="22">
        <f t="shared" ca="1" si="6"/>
        <v>0</v>
      </c>
      <c r="R58" s="21">
        <f t="shared" ca="1" si="23"/>
        <v>0</v>
      </c>
      <c r="S58" s="21">
        <f t="shared" ca="1" si="23"/>
        <v>0</v>
      </c>
      <c r="T58" s="21">
        <f t="shared" ca="1" si="23"/>
        <v>0</v>
      </c>
      <c r="U58" s="22">
        <f t="shared" ca="1" si="24"/>
        <v>76619588.030000001</v>
      </c>
    </row>
    <row r="59" spans="1:21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21"/>
        <v>0</v>
      </c>
      <c r="E59" s="21">
        <f t="shared" ca="1" si="21"/>
        <v>8807650484.8199997</v>
      </c>
      <c r="F59" s="21">
        <f t="shared" ca="1" si="21"/>
        <v>0</v>
      </c>
      <c r="G59" s="21">
        <f t="shared" ca="1" si="21"/>
        <v>0</v>
      </c>
      <c r="H59" s="21">
        <f t="shared" ca="1" si="21"/>
        <v>0</v>
      </c>
      <c r="I59" s="21">
        <f t="shared" ca="1" si="21"/>
        <v>0</v>
      </c>
      <c r="J59" s="21">
        <f t="shared" ca="1" si="21"/>
        <v>0</v>
      </c>
      <c r="K59" s="22">
        <f t="shared" ca="1" si="4"/>
        <v>0</v>
      </c>
      <c r="L59" s="21">
        <f t="shared" ca="1" si="22"/>
        <v>0</v>
      </c>
      <c r="M59" s="21">
        <f t="shared" ca="1" si="22"/>
        <v>0</v>
      </c>
      <c r="N59" s="22">
        <f t="shared" ca="1" si="5"/>
        <v>0</v>
      </c>
      <c r="O59" s="21">
        <f t="shared" ref="O59:P72" ca="1" si="25">IFERROR(INDIRECT("'"&amp;$B$2&amp;"'!"&amp;ADDRESS(MATCH($B59,INDIRECT("'"&amp;$B$2&amp;"'!$B$1:$B$1095"),0),MATCH(O$5,INDIRECT("'"&amp;$B$2&amp;"'!5:5"),0))),0)</f>
        <v>0</v>
      </c>
      <c r="P59" s="21">
        <f t="shared" ca="1" si="25"/>
        <v>0</v>
      </c>
      <c r="Q59" s="22">
        <f t="shared" ca="1" si="6"/>
        <v>0</v>
      </c>
      <c r="R59" s="21">
        <f t="shared" ca="1" si="23"/>
        <v>0</v>
      </c>
      <c r="S59" s="21">
        <f t="shared" ca="1" si="23"/>
        <v>0</v>
      </c>
      <c r="T59" s="21">
        <f t="shared" ca="1" si="23"/>
        <v>0</v>
      </c>
      <c r="U59" s="22">
        <f t="shared" ca="1" si="24"/>
        <v>8807650484.8199997</v>
      </c>
    </row>
    <row r="60" spans="1:21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21"/>
        <v>0</v>
      </c>
      <c r="E60" s="21">
        <f t="shared" ca="1" si="21"/>
        <v>-23575.85</v>
      </c>
      <c r="F60" s="21">
        <f t="shared" ca="1" si="21"/>
        <v>0</v>
      </c>
      <c r="G60" s="21">
        <f t="shared" ca="1" si="21"/>
        <v>0</v>
      </c>
      <c r="H60" s="21">
        <f t="shared" ca="1" si="21"/>
        <v>0</v>
      </c>
      <c r="I60" s="21">
        <f t="shared" ca="1" si="21"/>
        <v>0</v>
      </c>
      <c r="J60" s="21">
        <f t="shared" ca="1" si="21"/>
        <v>0</v>
      </c>
      <c r="K60" s="22">
        <f t="shared" ca="1" si="4"/>
        <v>0</v>
      </c>
      <c r="L60" s="21">
        <f t="shared" ca="1" si="22"/>
        <v>0</v>
      </c>
      <c r="M60" s="21">
        <f t="shared" ca="1" si="22"/>
        <v>0</v>
      </c>
      <c r="N60" s="22">
        <f t="shared" ca="1" si="5"/>
        <v>0</v>
      </c>
      <c r="O60" s="21">
        <f t="shared" ca="1" si="25"/>
        <v>0</v>
      </c>
      <c r="P60" s="21">
        <f t="shared" ca="1" si="25"/>
        <v>0</v>
      </c>
      <c r="Q60" s="22">
        <f t="shared" ca="1" si="6"/>
        <v>0</v>
      </c>
      <c r="R60" s="21">
        <f t="shared" ca="1" si="23"/>
        <v>0</v>
      </c>
      <c r="S60" s="21">
        <f t="shared" ca="1" si="23"/>
        <v>0</v>
      </c>
      <c r="T60" s="21">
        <f t="shared" ca="1" si="23"/>
        <v>0</v>
      </c>
      <c r="U60" s="22">
        <f t="shared" ca="1" si="24"/>
        <v>-23575.85</v>
      </c>
    </row>
    <row r="61" spans="1:21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21"/>
        <v>0</v>
      </c>
      <c r="E61" s="21">
        <f t="shared" ca="1" si="21"/>
        <v>865472065.28000057</v>
      </c>
      <c r="F61" s="21">
        <f t="shared" ca="1" si="21"/>
        <v>0</v>
      </c>
      <c r="G61" s="21">
        <f t="shared" ca="1" si="21"/>
        <v>0</v>
      </c>
      <c r="H61" s="21">
        <f t="shared" ca="1" si="21"/>
        <v>0</v>
      </c>
      <c r="I61" s="21">
        <f t="shared" ca="1" si="21"/>
        <v>0</v>
      </c>
      <c r="J61" s="21">
        <f t="shared" ca="1" si="21"/>
        <v>0</v>
      </c>
      <c r="K61" s="22">
        <f t="shared" ca="1" si="4"/>
        <v>0</v>
      </c>
      <c r="L61" s="21">
        <f t="shared" ca="1" si="22"/>
        <v>0</v>
      </c>
      <c r="M61" s="21">
        <f t="shared" ca="1" si="22"/>
        <v>0</v>
      </c>
      <c r="N61" s="22">
        <f t="shared" ca="1" si="5"/>
        <v>0</v>
      </c>
      <c r="O61" s="21">
        <f t="shared" ca="1" si="25"/>
        <v>0</v>
      </c>
      <c r="P61" s="21">
        <f t="shared" ca="1" si="25"/>
        <v>0</v>
      </c>
      <c r="Q61" s="22">
        <f t="shared" ca="1" si="6"/>
        <v>0</v>
      </c>
      <c r="R61" s="21">
        <f t="shared" ca="1" si="23"/>
        <v>0</v>
      </c>
      <c r="S61" s="21">
        <f t="shared" ca="1" si="23"/>
        <v>0</v>
      </c>
      <c r="T61" s="21">
        <f t="shared" ca="1" si="23"/>
        <v>0</v>
      </c>
      <c r="U61" s="22">
        <f t="shared" ca="1" si="24"/>
        <v>865472065.28000057</v>
      </c>
    </row>
    <row r="62" spans="1:21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21"/>
        <v>16648851.399999999</v>
      </c>
      <c r="E62" s="21">
        <f t="shared" ca="1" si="21"/>
        <v>95008456.21999988</v>
      </c>
      <c r="F62" s="21">
        <f t="shared" ca="1" si="21"/>
        <v>0</v>
      </c>
      <c r="G62" s="21">
        <f t="shared" ca="1" si="21"/>
        <v>0</v>
      </c>
      <c r="H62" s="21">
        <f t="shared" ca="1" si="21"/>
        <v>0</v>
      </c>
      <c r="I62" s="21">
        <f t="shared" ca="1" si="21"/>
        <v>0</v>
      </c>
      <c r="J62" s="21">
        <f t="shared" ca="1" si="21"/>
        <v>0</v>
      </c>
      <c r="K62" s="22">
        <f t="shared" ca="1" si="4"/>
        <v>0</v>
      </c>
      <c r="L62" s="21">
        <f t="shared" ca="1" si="22"/>
        <v>0</v>
      </c>
      <c r="M62" s="21">
        <f t="shared" ca="1" si="22"/>
        <v>0</v>
      </c>
      <c r="N62" s="22">
        <f t="shared" ca="1" si="5"/>
        <v>0</v>
      </c>
      <c r="O62" s="21">
        <f t="shared" ca="1" si="25"/>
        <v>0</v>
      </c>
      <c r="P62" s="21">
        <f t="shared" ca="1" si="25"/>
        <v>0</v>
      </c>
      <c r="Q62" s="22">
        <f t="shared" ca="1" si="6"/>
        <v>0</v>
      </c>
      <c r="R62" s="21">
        <f t="shared" ca="1" si="23"/>
        <v>0</v>
      </c>
      <c r="S62" s="21">
        <f t="shared" ca="1" si="23"/>
        <v>0</v>
      </c>
      <c r="T62" s="21">
        <f t="shared" ca="1" si="23"/>
        <v>0</v>
      </c>
      <c r="U62" s="22">
        <f t="shared" ca="1" si="24"/>
        <v>111657307.61999989</v>
      </c>
    </row>
    <row r="63" spans="1:21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21"/>
        <v>0</v>
      </c>
      <c r="E63" s="21">
        <f t="shared" ca="1" si="21"/>
        <v>3082833.5999999987</v>
      </c>
      <c r="F63" s="21">
        <f t="shared" ca="1" si="21"/>
        <v>0</v>
      </c>
      <c r="G63" s="21">
        <f t="shared" ca="1" si="21"/>
        <v>0</v>
      </c>
      <c r="H63" s="21">
        <f t="shared" ca="1" si="21"/>
        <v>0</v>
      </c>
      <c r="I63" s="21">
        <f t="shared" ca="1" si="21"/>
        <v>0</v>
      </c>
      <c r="J63" s="21">
        <f t="shared" ca="1" si="21"/>
        <v>0</v>
      </c>
      <c r="K63" s="22">
        <f t="shared" ca="1" si="4"/>
        <v>0</v>
      </c>
      <c r="L63" s="21">
        <f t="shared" ca="1" si="22"/>
        <v>0</v>
      </c>
      <c r="M63" s="21">
        <f t="shared" ca="1" si="22"/>
        <v>0</v>
      </c>
      <c r="N63" s="22">
        <f t="shared" ca="1" si="5"/>
        <v>0</v>
      </c>
      <c r="O63" s="21">
        <f t="shared" ca="1" si="25"/>
        <v>0</v>
      </c>
      <c r="P63" s="21">
        <f t="shared" ca="1" si="25"/>
        <v>0</v>
      </c>
      <c r="Q63" s="22">
        <f t="shared" ca="1" si="6"/>
        <v>0</v>
      </c>
      <c r="R63" s="21">
        <f t="shared" ca="1" si="23"/>
        <v>0</v>
      </c>
      <c r="S63" s="21">
        <f t="shared" ca="1" si="23"/>
        <v>0</v>
      </c>
      <c r="T63" s="21">
        <f t="shared" ca="1" si="23"/>
        <v>0</v>
      </c>
      <c r="U63" s="22">
        <f t="shared" ca="1" si="24"/>
        <v>3082833.5999999987</v>
      </c>
    </row>
    <row r="64" spans="1:21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21"/>
        <v>0</v>
      </c>
      <c r="E64" s="21">
        <f t="shared" ca="1" si="21"/>
        <v>4125216498.5268998</v>
      </c>
      <c r="F64" s="21">
        <f t="shared" ca="1" si="21"/>
        <v>0</v>
      </c>
      <c r="G64" s="21">
        <f t="shared" ca="1" si="21"/>
        <v>0</v>
      </c>
      <c r="H64" s="21">
        <f t="shared" ca="1" si="21"/>
        <v>0</v>
      </c>
      <c r="I64" s="21">
        <f t="shared" ca="1" si="21"/>
        <v>0</v>
      </c>
      <c r="J64" s="21">
        <f t="shared" ca="1" si="21"/>
        <v>0</v>
      </c>
      <c r="K64" s="22">
        <f t="shared" ca="1" si="4"/>
        <v>0</v>
      </c>
      <c r="L64" s="21">
        <f t="shared" ca="1" si="22"/>
        <v>0</v>
      </c>
      <c r="M64" s="21">
        <f t="shared" ca="1" si="22"/>
        <v>0</v>
      </c>
      <c r="N64" s="22">
        <f t="shared" ca="1" si="5"/>
        <v>0</v>
      </c>
      <c r="O64" s="21">
        <f t="shared" ca="1" si="25"/>
        <v>0</v>
      </c>
      <c r="P64" s="21">
        <f t="shared" ca="1" si="25"/>
        <v>0</v>
      </c>
      <c r="Q64" s="22">
        <f t="shared" ca="1" si="6"/>
        <v>0</v>
      </c>
      <c r="R64" s="21">
        <f t="shared" ca="1" si="23"/>
        <v>0</v>
      </c>
      <c r="S64" s="21">
        <f t="shared" ca="1" si="23"/>
        <v>0</v>
      </c>
      <c r="T64" s="21">
        <f t="shared" ca="1" si="23"/>
        <v>0</v>
      </c>
      <c r="U64" s="22">
        <f t="shared" ca="1" si="24"/>
        <v>4125216498.5268998</v>
      </c>
    </row>
    <row r="65" spans="1:21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21"/>
        <v>0</v>
      </c>
      <c r="E65" s="21">
        <f t="shared" ca="1" si="21"/>
        <v>27388726.830000002</v>
      </c>
      <c r="F65" s="21">
        <f t="shared" ca="1" si="21"/>
        <v>0</v>
      </c>
      <c r="G65" s="21">
        <f t="shared" ca="1" si="21"/>
        <v>0</v>
      </c>
      <c r="H65" s="21">
        <f t="shared" ca="1" si="21"/>
        <v>0</v>
      </c>
      <c r="I65" s="21">
        <f t="shared" ca="1" si="21"/>
        <v>0</v>
      </c>
      <c r="J65" s="21">
        <f t="shared" ca="1" si="21"/>
        <v>0</v>
      </c>
      <c r="K65" s="22">
        <f t="shared" ca="1" si="4"/>
        <v>0</v>
      </c>
      <c r="L65" s="21">
        <f t="shared" ca="1" si="22"/>
        <v>0</v>
      </c>
      <c r="M65" s="21">
        <f t="shared" ca="1" si="22"/>
        <v>0</v>
      </c>
      <c r="N65" s="22">
        <f t="shared" ca="1" si="5"/>
        <v>0</v>
      </c>
      <c r="O65" s="21">
        <f t="shared" ca="1" si="25"/>
        <v>0</v>
      </c>
      <c r="P65" s="21">
        <f t="shared" ca="1" si="25"/>
        <v>0</v>
      </c>
      <c r="Q65" s="22">
        <f t="shared" ca="1" si="6"/>
        <v>0</v>
      </c>
      <c r="R65" s="21">
        <f t="shared" ca="1" si="23"/>
        <v>0</v>
      </c>
      <c r="S65" s="21">
        <f t="shared" ca="1" si="23"/>
        <v>0</v>
      </c>
      <c r="T65" s="21">
        <f t="shared" ca="1" si="23"/>
        <v>0</v>
      </c>
      <c r="U65" s="22">
        <f t="shared" ca="1" si="24"/>
        <v>27388726.830000002</v>
      </c>
    </row>
    <row r="66" spans="1:21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21"/>
        <v>0</v>
      </c>
      <c r="E66" s="21">
        <f t="shared" ca="1" si="21"/>
        <v>2874013.86</v>
      </c>
      <c r="F66" s="21">
        <f t="shared" ca="1" si="21"/>
        <v>0</v>
      </c>
      <c r="G66" s="21">
        <f t="shared" ca="1" si="21"/>
        <v>0</v>
      </c>
      <c r="H66" s="21">
        <f t="shared" ca="1" si="21"/>
        <v>0</v>
      </c>
      <c r="I66" s="21">
        <f t="shared" ca="1" si="21"/>
        <v>0</v>
      </c>
      <c r="J66" s="21">
        <f t="shared" ca="1" si="21"/>
        <v>0</v>
      </c>
      <c r="K66" s="22">
        <f t="shared" ca="1" si="4"/>
        <v>0</v>
      </c>
      <c r="L66" s="21">
        <f t="shared" ca="1" si="22"/>
        <v>0</v>
      </c>
      <c r="M66" s="21">
        <f t="shared" ca="1" si="22"/>
        <v>0</v>
      </c>
      <c r="N66" s="22">
        <f t="shared" ca="1" si="5"/>
        <v>0</v>
      </c>
      <c r="O66" s="21">
        <f t="shared" ca="1" si="25"/>
        <v>0</v>
      </c>
      <c r="P66" s="21">
        <f t="shared" ca="1" si="25"/>
        <v>0</v>
      </c>
      <c r="Q66" s="22">
        <f t="shared" ca="1" si="6"/>
        <v>0</v>
      </c>
      <c r="R66" s="21">
        <f t="shared" ca="1" si="23"/>
        <v>0</v>
      </c>
      <c r="S66" s="21">
        <f t="shared" ca="1" si="23"/>
        <v>0</v>
      </c>
      <c r="T66" s="21">
        <f t="shared" ca="1" si="23"/>
        <v>0</v>
      </c>
      <c r="U66" s="22">
        <f t="shared" ca="1" si="24"/>
        <v>2874013.86</v>
      </c>
    </row>
    <row r="67" spans="1:21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21"/>
        <v>0</v>
      </c>
      <c r="E67" s="21">
        <f t="shared" ca="1" si="21"/>
        <v>201656053.01999995</v>
      </c>
      <c r="F67" s="21">
        <f t="shared" ca="1" si="21"/>
        <v>0</v>
      </c>
      <c r="G67" s="21">
        <f t="shared" ca="1" si="21"/>
        <v>0</v>
      </c>
      <c r="H67" s="21">
        <f t="shared" ca="1" si="21"/>
        <v>0</v>
      </c>
      <c r="I67" s="21">
        <f t="shared" ca="1" si="21"/>
        <v>0</v>
      </c>
      <c r="J67" s="21">
        <f t="shared" ca="1" si="21"/>
        <v>0</v>
      </c>
      <c r="K67" s="22">
        <f t="shared" ca="1" si="4"/>
        <v>0</v>
      </c>
      <c r="L67" s="21">
        <f t="shared" ca="1" si="22"/>
        <v>0</v>
      </c>
      <c r="M67" s="21">
        <f t="shared" ca="1" si="22"/>
        <v>0</v>
      </c>
      <c r="N67" s="22">
        <f t="shared" ca="1" si="5"/>
        <v>0</v>
      </c>
      <c r="O67" s="21">
        <f t="shared" ca="1" si="25"/>
        <v>0</v>
      </c>
      <c r="P67" s="21">
        <f t="shared" ca="1" si="25"/>
        <v>0</v>
      </c>
      <c r="Q67" s="22">
        <f t="shared" ca="1" si="6"/>
        <v>0</v>
      </c>
      <c r="R67" s="21">
        <f t="shared" ca="1" si="23"/>
        <v>0</v>
      </c>
      <c r="S67" s="21">
        <f t="shared" ca="1" si="23"/>
        <v>0</v>
      </c>
      <c r="T67" s="21">
        <f t="shared" ca="1" si="23"/>
        <v>0</v>
      </c>
      <c r="U67" s="22">
        <f t="shared" ca="1" si="24"/>
        <v>201656053.01999995</v>
      </c>
    </row>
    <row r="68" spans="1:21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21"/>
        <v>0</v>
      </c>
      <c r="E68" s="21">
        <f t="shared" ca="1" si="21"/>
        <v>26218275.590959001</v>
      </c>
      <c r="F68" s="21">
        <f t="shared" ca="1" si="21"/>
        <v>0</v>
      </c>
      <c r="G68" s="21">
        <f t="shared" ca="1" si="21"/>
        <v>0</v>
      </c>
      <c r="H68" s="21">
        <f t="shared" ca="1" si="21"/>
        <v>0</v>
      </c>
      <c r="I68" s="21">
        <f t="shared" ca="1" si="21"/>
        <v>0</v>
      </c>
      <c r="J68" s="21">
        <f t="shared" ca="1" si="21"/>
        <v>0</v>
      </c>
      <c r="K68" s="22">
        <f t="shared" ca="1" si="4"/>
        <v>0</v>
      </c>
      <c r="L68" s="21">
        <f t="shared" ca="1" si="22"/>
        <v>0</v>
      </c>
      <c r="M68" s="21">
        <f t="shared" ca="1" si="22"/>
        <v>0</v>
      </c>
      <c r="N68" s="22">
        <f t="shared" ca="1" si="5"/>
        <v>0</v>
      </c>
      <c r="O68" s="21">
        <f t="shared" ca="1" si="25"/>
        <v>0</v>
      </c>
      <c r="P68" s="21">
        <f t="shared" ca="1" si="25"/>
        <v>0</v>
      </c>
      <c r="Q68" s="22">
        <f t="shared" ca="1" si="6"/>
        <v>0</v>
      </c>
      <c r="R68" s="21">
        <f t="shared" ca="1" si="23"/>
        <v>0</v>
      </c>
      <c r="S68" s="21">
        <f t="shared" ca="1" si="23"/>
        <v>0</v>
      </c>
      <c r="T68" s="21">
        <f t="shared" ca="1" si="23"/>
        <v>0</v>
      </c>
      <c r="U68" s="22">
        <f t="shared" ca="1" si="24"/>
        <v>26218275.590959001</v>
      </c>
    </row>
    <row r="69" spans="1:21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21"/>
        <v>0</v>
      </c>
      <c r="E69" s="21">
        <f t="shared" ca="1" si="21"/>
        <v>118867753.45999998</v>
      </c>
      <c r="F69" s="21">
        <f t="shared" ca="1" si="21"/>
        <v>0</v>
      </c>
      <c r="G69" s="21">
        <f t="shared" ca="1" si="21"/>
        <v>0</v>
      </c>
      <c r="H69" s="21">
        <f t="shared" ca="1" si="21"/>
        <v>0</v>
      </c>
      <c r="I69" s="21">
        <f t="shared" ca="1" si="21"/>
        <v>0</v>
      </c>
      <c r="J69" s="21">
        <f t="shared" ca="1" si="21"/>
        <v>0</v>
      </c>
      <c r="K69" s="22">
        <f t="shared" ca="1" si="4"/>
        <v>0</v>
      </c>
      <c r="L69" s="21">
        <f t="shared" ca="1" si="22"/>
        <v>0</v>
      </c>
      <c r="M69" s="21">
        <f t="shared" ca="1" si="22"/>
        <v>0</v>
      </c>
      <c r="N69" s="22">
        <f t="shared" ca="1" si="5"/>
        <v>0</v>
      </c>
      <c r="O69" s="21">
        <f t="shared" ca="1" si="25"/>
        <v>0</v>
      </c>
      <c r="P69" s="21">
        <f t="shared" ca="1" si="25"/>
        <v>0</v>
      </c>
      <c r="Q69" s="22">
        <f t="shared" ca="1" si="6"/>
        <v>0</v>
      </c>
      <c r="R69" s="21">
        <f t="shared" ca="1" si="23"/>
        <v>0</v>
      </c>
      <c r="S69" s="21">
        <f t="shared" ca="1" si="23"/>
        <v>0</v>
      </c>
      <c r="T69" s="21">
        <f t="shared" ca="1" si="23"/>
        <v>0</v>
      </c>
      <c r="U69" s="22">
        <f t="shared" ca="1" si="24"/>
        <v>118867753.45999998</v>
      </c>
    </row>
    <row r="70" spans="1:21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21"/>
        <v>0</v>
      </c>
      <c r="E70" s="21">
        <f t="shared" ca="1" si="21"/>
        <v>18749841.3000044</v>
      </c>
      <c r="F70" s="21">
        <f t="shared" ca="1" si="21"/>
        <v>0</v>
      </c>
      <c r="G70" s="21">
        <f t="shared" ca="1" si="21"/>
        <v>0</v>
      </c>
      <c r="H70" s="21">
        <f t="shared" ca="1" si="21"/>
        <v>0</v>
      </c>
      <c r="I70" s="21">
        <f t="shared" ca="1" si="21"/>
        <v>0</v>
      </c>
      <c r="J70" s="21">
        <f t="shared" ca="1" si="21"/>
        <v>0</v>
      </c>
      <c r="K70" s="22">
        <f t="shared" ca="1" si="4"/>
        <v>0</v>
      </c>
      <c r="L70" s="21">
        <f t="shared" ca="1" si="22"/>
        <v>0</v>
      </c>
      <c r="M70" s="21">
        <f t="shared" ca="1" si="22"/>
        <v>0</v>
      </c>
      <c r="N70" s="22">
        <f t="shared" ca="1" si="5"/>
        <v>0</v>
      </c>
      <c r="O70" s="21">
        <f t="shared" ca="1" si="25"/>
        <v>0</v>
      </c>
      <c r="P70" s="21">
        <f t="shared" ca="1" si="25"/>
        <v>0</v>
      </c>
      <c r="Q70" s="22">
        <f t="shared" ca="1" si="6"/>
        <v>0</v>
      </c>
      <c r="R70" s="21">
        <f t="shared" ca="1" si="23"/>
        <v>0</v>
      </c>
      <c r="S70" s="21">
        <f t="shared" ca="1" si="23"/>
        <v>0</v>
      </c>
      <c r="T70" s="21">
        <f t="shared" ca="1" si="23"/>
        <v>0</v>
      </c>
      <c r="U70" s="22">
        <f t="shared" ca="1" si="24"/>
        <v>18749841.3000044</v>
      </c>
    </row>
    <row r="71" spans="1:21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J72" ca="1" si="26">IFERROR(INDIRECT("'"&amp;$B$2&amp;"'!"&amp;ADDRESS(MATCH($B71,INDIRECT("'"&amp;$B$2&amp;"'!$B$1:$B$1095"),0),MATCH(D$5,INDIRECT("'"&amp;$B$2&amp;"'!5:5"),0))),0)</f>
        <v>0</v>
      </c>
      <c r="E71" s="21">
        <f t="shared" ca="1" si="26"/>
        <v>68249462.419999942</v>
      </c>
      <c r="F71" s="21">
        <f t="shared" ca="1" si="26"/>
        <v>0</v>
      </c>
      <c r="G71" s="21">
        <f t="shared" ca="1" si="26"/>
        <v>0</v>
      </c>
      <c r="H71" s="21">
        <f t="shared" ca="1" si="26"/>
        <v>0</v>
      </c>
      <c r="I71" s="21">
        <f t="shared" ca="1" si="26"/>
        <v>0</v>
      </c>
      <c r="J71" s="21">
        <f t="shared" ca="1" si="26"/>
        <v>0</v>
      </c>
      <c r="K71" s="22">
        <f t="shared" ca="1" si="4"/>
        <v>0</v>
      </c>
      <c r="L71" s="21">
        <f t="shared" ca="1" si="22"/>
        <v>0</v>
      </c>
      <c r="M71" s="21">
        <f t="shared" ca="1" si="22"/>
        <v>0</v>
      </c>
      <c r="N71" s="22">
        <f t="shared" ca="1" si="5"/>
        <v>0</v>
      </c>
      <c r="O71" s="21">
        <f t="shared" ca="1" si="25"/>
        <v>0</v>
      </c>
      <c r="P71" s="21">
        <f t="shared" ca="1" si="25"/>
        <v>0</v>
      </c>
      <c r="Q71" s="22">
        <f t="shared" ca="1" si="6"/>
        <v>0</v>
      </c>
      <c r="R71" s="21">
        <f t="shared" ca="1" si="23"/>
        <v>0</v>
      </c>
      <c r="S71" s="21">
        <f t="shared" ca="1" si="23"/>
        <v>0</v>
      </c>
      <c r="T71" s="21">
        <f t="shared" ca="1" si="23"/>
        <v>0</v>
      </c>
      <c r="U71" s="22">
        <f t="shared" ca="1" si="24"/>
        <v>68249462.419999942</v>
      </c>
    </row>
    <row r="72" spans="1:21" ht="13.8" x14ac:dyDescent="0.3">
      <c r="A72" s="64" t="s">
        <v>278</v>
      </c>
      <c r="B72" s="20">
        <v>3018</v>
      </c>
      <c r="C72" s="65" t="s">
        <v>246</v>
      </c>
      <c r="D72" s="21">
        <f t="shared" ca="1" si="26"/>
        <v>0</v>
      </c>
      <c r="E72" s="21">
        <f t="shared" ca="1" si="26"/>
        <v>323817486.17999959</v>
      </c>
      <c r="F72" s="21">
        <f t="shared" ca="1" si="26"/>
        <v>0</v>
      </c>
      <c r="G72" s="21">
        <f t="shared" ca="1" si="26"/>
        <v>0</v>
      </c>
      <c r="H72" s="21">
        <f t="shared" ca="1" si="26"/>
        <v>0</v>
      </c>
      <c r="I72" s="21">
        <f t="shared" ca="1" si="26"/>
        <v>0</v>
      </c>
      <c r="J72" s="21">
        <f t="shared" ca="1" si="26"/>
        <v>0</v>
      </c>
      <c r="K72" s="22">
        <f t="shared" ref="K72" ca="1" si="27">L72+M72+N72+Q72</f>
        <v>0</v>
      </c>
      <c r="L72" s="21">
        <f t="shared" ca="1" si="22"/>
        <v>0</v>
      </c>
      <c r="M72" s="21">
        <f t="shared" ca="1" si="22"/>
        <v>0</v>
      </c>
      <c r="N72" s="22">
        <f t="shared" ref="N72" ca="1" si="28">+O72+P72</f>
        <v>0</v>
      </c>
      <c r="O72" s="21">
        <f t="shared" ca="1" si="25"/>
        <v>0</v>
      </c>
      <c r="P72" s="21">
        <f t="shared" ca="1" si="25"/>
        <v>0</v>
      </c>
      <c r="Q72" s="22">
        <f t="shared" ref="Q72" ca="1" si="29">+R72+S72</f>
        <v>0</v>
      </c>
      <c r="R72" s="21">
        <f t="shared" ca="1" si="23"/>
        <v>0</v>
      </c>
      <c r="S72" s="21">
        <f t="shared" ca="1" si="23"/>
        <v>0</v>
      </c>
      <c r="T72" s="21">
        <f t="shared" ca="1" si="23"/>
        <v>0</v>
      </c>
      <c r="U72" s="22">
        <f t="shared" ca="1" si="24"/>
        <v>323817486.17999959</v>
      </c>
    </row>
    <row r="73" spans="1:21" ht="13.8" x14ac:dyDescent="0.3">
      <c r="A73" s="66" t="s">
        <v>280</v>
      </c>
      <c r="B73" s="55">
        <v>9000</v>
      </c>
      <c r="C73" s="65" t="s">
        <v>281</v>
      </c>
      <c r="D73" s="56">
        <f t="shared" ref="D73:U73" ca="1" si="30">SUMIF($C$7:$C$72,"HD",D$7:D$72)</f>
        <v>0</v>
      </c>
      <c r="E73" s="56">
        <f t="shared" ca="1" si="30"/>
        <v>0</v>
      </c>
      <c r="F73" s="56">
        <f t="shared" ca="1" si="30"/>
        <v>0</v>
      </c>
      <c r="G73" s="56">
        <f t="shared" ca="1" si="30"/>
        <v>0</v>
      </c>
      <c r="H73" s="56">
        <f t="shared" ca="1" si="30"/>
        <v>0</v>
      </c>
      <c r="I73" s="56">
        <f t="shared" ca="1" si="30"/>
        <v>0</v>
      </c>
      <c r="J73" s="56">
        <f t="shared" ca="1" si="30"/>
        <v>0</v>
      </c>
      <c r="K73" s="56">
        <f t="shared" ca="1" si="30"/>
        <v>0</v>
      </c>
      <c r="L73" s="56">
        <f t="shared" ca="1" si="30"/>
        <v>0</v>
      </c>
      <c r="M73" s="56">
        <f t="shared" ca="1" si="30"/>
        <v>0</v>
      </c>
      <c r="N73" s="56">
        <f t="shared" ca="1" si="30"/>
        <v>0</v>
      </c>
      <c r="O73" s="56">
        <f t="shared" ca="1" si="30"/>
        <v>0</v>
      </c>
      <c r="P73" s="56">
        <f t="shared" ca="1" si="30"/>
        <v>0</v>
      </c>
      <c r="Q73" s="56">
        <f t="shared" ca="1" si="30"/>
        <v>0</v>
      </c>
      <c r="R73" s="56">
        <f t="shared" ca="1" si="30"/>
        <v>0</v>
      </c>
      <c r="S73" s="56">
        <f t="shared" ca="1" si="30"/>
        <v>0</v>
      </c>
      <c r="T73" s="56">
        <f t="shared" ca="1" si="30"/>
        <v>0</v>
      </c>
      <c r="U73" s="56">
        <f t="shared" ca="1" si="30"/>
        <v>0</v>
      </c>
    </row>
    <row r="74" spans="1:21" ht="13.8" x14ac:dyDescent="0.3">
      <c r="A74" s="66" t="s">
        <v>283</v>
      </c>
      <c r="B74" s="55">
        <v>9001</v>
      </c>
      <c r="C74" s="65" t="s">
        <v>284</v>
      </c>
      <c r="D74" s="56">
        <f t="shared" ref="D74:U74" ca="1" si="31">SUMIF($C$7:$C$72,"H",D$7:D$72)+SUMIF($C$7:$C$72,"E",D$7:D$72)</f>
        <v>16648851.399999999</v>
      </c>
      <c r="E74" s="56">
        <f t="shared" ca="1" si="31"/>
        <v>17241203353.182343</v>
      </c>
      <c r="F74" s="56">
        <f t="shared" ca="1" si="31"/>
        <v>0</v>
      </c>
      <c r="G74" s="56">
        <f t="shared" ca="1" si="31"/>
        <v>0</v>
      </c>
      <c r="H74" s="56">
        <f t="shared" ca="1" si="31"/>
        <v>0</v>
      </c>
      <c r="I74" s="56">
        <f t="shared" ca="1" si="31"/>
        <v>0</v>
      </c>
      <c r="J74" s="56">
        <f t="shared" ca="1" si="31"/>
        <v>0</v>
      </c>
      <c r="K74" s="56">
        <f t="shared" ca="1" si="31"/>
        <v>0</v>
      </c>
      <c r="L74" s="56">
        <f t="shared" ca="1" si="31"/>
        <v>0</v>
      </c>
      <c r="M74" s="56">
        <f t="shared" ca="1" si="31"/>
        <v>0</v>
      </c>
      <c r="N74" s="56">
        <f t="shared" ca="1" si="31"/>
        <v>0</v>
      </c>
      <c r="O74" s="56">
        <f t="shared" ca="1" si="31"/>
        <v>0</v>
      </c>
      <c r="P74" s="56">
        <f t="shared" ca="1" si="31"/>
        <v>0</v>
      </c>
      <c r="Q74" s="56">
        <f t="shared" ca="1" si="31"/>
        <v>0</v>
      </c>
      <c r="R74" s="56">
        <f t="shared" ca="1" si="31"/>
        <v>0</v>
      </c>
      <c r="S74" s="56">
        <f t="shared" ca="1" si="31"/>
        <v>0</v>
      </c>
      <c r="T74" s="56">
        <f t="shared" ca="1" si="31"/>
        <v>0</v>
      </c>
      <c r="U74" s="56">
        <f t="shared" ca="1" si="31"/>
        <v>17257852204.582344</v>
      </c>
    </row>
    <row r="75" spans="1:21" ht="13.8" x14ac:dyDescent="0.3">
      <c r="A75" s="66" t="s">
        <v>286</v>
      </c>
      <c r="B75" s="55">
        <v>9003</v>
      </c>
      <c r="C75" s="65" t="s">
        <v>287</v>
      </c>
      <c r="D75" s="56">
        <f t="shared" ref="D75:U75" ca="1" si="32">D73+D74</f>
        <v>16648851.399999999</v>
      </c>
      <c r="E75" s="56">
        <f t="shared" ca="1" si="32"/>
        <v>17241203353.182343</v>
      </c>
      <c r="F75" s="56">
        <f t="shared" ca="1" si="32"/>
        <v>0</v>
      </c>
      <c r="G75" s="56">
        <f t="shared" ca="1" si="32"/>
        <v>0</v>
      </c>
      <c r="H75" s="56">
        <f t="shared" ca="1" si="32"/>
        <v>0</v>
      </c>
      <c r="I75" s="56">
        <f t="shared" ca="1" si="32"/>
        <v>0</v>
      </c>
      <c r="J75" s="56">
        <f t="shared" ca="1" si="32"/>
        <v>0</v>
      </c>
      <c r="K75" s="56">
        <f t="shared" ca="1" si="32"/>
        <v>0</v>
      </c>
      <c r="L75" s="56">
        <f t="shared" ca="1" si="32"/>
        <v>0</v>
      </c>
      <c r="M75" s="56">
        <f t="shared" ca="1" si="32"/>
        <v>0</v>
      </c>
      <c r="N75" s="56">
        <f t="shared" ca="1" si="32"/>
        <v>0</v>
      </c>
      <c r="O75" s="56">
        <f t="shared" ca="1" si="32"/>
        <v>0</v>
      </c>
      <c r="P75" s="56">
        <f t="shared" ca="1" si="32"/>
        <v>0</v>
      </c>
      <c r="Q75" s="56">
        <f t="shared" ca="1" si="32"/>
        <v>0</v>
      </c>
      <c r="R75" s="56">
        <f t="shared" ca="1" si="32"/>
        <v>0</v>
      </c>
      <c r="S75" s="56">
        <f t="shared" ca="1" si="32"/>
        <v>0</v>
      </c>
      <c r="T75" s="56">
        <f t="shared" ca="1" si="32"/>
        <v>0</v>
      </c>
      <c r="U75" s="56">
        <f t="shared" ca="1" si="32"/>
        <v>17257852204.582344</v>
      </c>
    </row>
  </sheetData>
  <mergeCells count="1">
    <mergeCell ref="E2:G2"/>
  </mergeCells>
  <dataValidations count="1">
    <dataValidation type="list" allowBlank="1" showInputMessage="1" showErrorMessage="1" sqref="B2" xr:uid="{173DE5D4-C880-46D4-9C05-7C364F6722A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44F7-8B41-4BDC-A1E1-82240C9F4CA6}">
  <dimension ref="A1:I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" width="15.6640625" style="3" customWidth="1"/>
    <col min="10" max="10" width="4" style="3" customWidth="1"/>
    <col min="11" max="16384" width="9.109375" style="3"/>
  </cols>
  <sheetData>
    <row r="1" spans="1:9" ht="15" customHeight="1" x14ac:dyDescent="0.3">
      <c r="A1" s="1" t="s">
        <v>0</v>
      </c>
      <c r="B1" s="2"/>
      <c r="C1" s="2"/>
    </row>
    <row r="2" spans="1:9" ht="15" customHeight="1" x14ac:dyDescent="0.3">
      <c r="A2" s="1" t="s">
        <v>316</v>
      </c>
      <c r="B2" s="68" t="s">
        <v>8</v>
      </c>
      <c r="C2" s="2"/>
      <c r="E2" s="81" t="s">
        <v>1</v>
      </c>
      <c r="F2" s="82"/>
      <c r="G2" s="83"/>
      <c r="H2" s="5"/>
    </row>
    <row r="3" spans="1:9" ht="15" customHeight="1" x14ac:dyDescent="0.3">
      <c r="A3" s="4" t="s">
        <v>354</v>
      </c>
      <c r="B3" s="2"/>
      <c r="C3" s="2"/>
    </row>
    <row r="4" spans="1:9" ht="22.5" customHeight="1" x14ac:dyDescent="0.25"/>
    <row r="5" spans="1:9" ht="22.5" customHeight="1" x14ac:dyDescent="0.25">
      <c r="D5" s="10">
        <v>704</v>
      </c>
      <c r="E5" s="10">
        <v>718</v>
      </c>
      <c r="F5" s="10">
        <v>729</v>
      </c>
      <c r="G5" s="10">
        <v>750</v>
      </c>
      <c r="H5" s="10">
        <v>751</v>
      </c>
      <c r="I5" s="69"/>
    </row>
    <row r="6" spans="1:9" ht="79.5" customHeight="1" x14ac:dyDescent="0.25">
      <c r="A6" s="63" t="s">
        <v>142</v>
      </c>
      <c r="B6" s="63" t="s">
        <v>143</v>
      </c>
      <c r="C6" s="63" t="s">
        <v>144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69" t="s">
        <v>317</v>
      </c>
    </row>
    <row r="7" spans="1:9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H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1520933.02</v>
      </c>
      <c r="H7" s="21">
        <f t="shared" ca="1" si="0"/>
        <v>0</v>
      </c>
      <c r="I7" s="22">
        <f ca="1">+SUM(D7:H7)</f>
        <v>1520933.02</v>
      </c>
    </row>
    <row r="8" spans="1:9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70778.219999995083</v>
      </c>
      <c r="E8" s="21">
        <f t="shared" ca="1" si="0"/>
        <v>5596</v>
      </c>
      <c r="F8" s="21">
        <f t="shared" ca="1" si="0"/>
        <v>0</v>
      </c>
      <c r="G8" s="21">
        <f t="shared" ca="1" si="0"/>
        <v>4106791.7800000012</v>
      </c>
      <c r="H8" s="21">
        <f t="shared" ca="1" si="0"/>
        <v>0</v>
      </c>
      <c r="I8" s="22">
        <f t="shared" ref="I8:I18" ca="1" si="1">+SUM(D8:H8)</f>
        <v>4183165.9999999963</v>
      </c>
    </row>
    <row r="9" spans="1:9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4052094.4200000004</v>
      </c>
      <c r="H9" s="21">
        <f t="shared" ca="1" si="0"/>
        <v>0</v>
      </c>
      <c r="I9" s="22">
        <f t="shared" ca="1" si="1"/>
        <v>4052094.4200000004</v>
      </c>
    </row>
    <row r="10" spans="1:9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-4.5634806176975098E-10</v>
      </c>
      <c r="F10" s="21">
        <f t="shared" ca="1" si="0"/>
        <v>3757929.65</v>
      </c>
      <c r="G10" s="21">
        <f t="shared" ca="1" si="0"/>
        <v>53434014.720000193</v>
      </c>
      <c r="H10" s="21">
        <f t="shared" ca="1" si="0"/>
        <v>0</v>
      </c>
      <c r="I10" s="22">
        <f t="shared" ca="1" si="1"/>
        <v>57191944.370000191</v>
      </c>
    </row>
    <row r="11" spans="1:9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568345.56000000006</v>
      </c>
      <c r="H11" s="21">
        <f t="shared" ca="1" si="0"/>
        <v>0</v>
      </c>
      <c r="I11" s="22">
        <f t="shared" ca="1" si="1"/>
        <v>568345.56000000006</v>
      </c>
    </row>
    <row r="12" spans="1:9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2">
        <f t="shared" ca="1" si="1"/>
        <v>0</v>
      </c>
    </row>
    <row r="13" spans="1:9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106461.4</v>
      </c>
      <c r="F13" s="21">
        <f t="shared" ca="1" si="0"/>
        <v>0</v>
      </c>
      <c r="G13" s="21">
        <f t="shared" ca="1" si="0"/>
        <v>6753.85</v>
      </c>
      <c r="H13" s="21">
        <f t="shared" ca="1" si="0"/>
        <v>0</v>
      </c>
      <c r="I13" s="22">
        <f t="shared" ca="1" si="1"/>
        <v>113215.25</v>
      </c>
    </row>
    <row r="14" spans="1:9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174863.77000000002</v>
      </c>
      <c r="H14" s="21">
        <f t="shared" ca="1" si="0"/>
        <v>0</v>
      </c>
      <c r="I14" s="22">
        <f t="shared" ca="1" si="1"/>
        <v>174863.77000000002</v>
      </c>
    </row>
    <row r="15" spans="1:9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2">
        <f t="shared" ca="1" si="1"/>
        <v>0</v>
      </c>
    </row>
    <row r="16" spans="1:9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2">
        <f t="shared" ca="1" si="1"/>
        <v>0</v>
      </c>
    </row>
    <row r="17" spans="1:9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2005389</v>
      </c>
      <c r="H17" s="21">
        <f t="shared" ca="1" si="0"/>
        <v>0</v>
      </c>
      <c r="I17" s="22">
        <f t="shared" ca="1" si="1"/>
        <v>2005389</v>
      </c>
    </row>
    <row r="18" spans="1:9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2442.0337</v>
      </c>
      <c r="H18" s="21">
        <f t="shared" ca="1" si="0"/>
        <v>0</v>
      </c>
      <c r="I18" s="22">
        <f t="shared" ca="1" si="1"/>
        <v>2442.0337</v>
      </c>
    </row>
    <row r="19" spans="1:9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2">
        <f t="shared" ref="I19:I24" ca="1" si="2">+SUM(D19:H19)</f>
        <v>0</v>
      </c>
    </row>
    <row r="20" spans="1:9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306658.70999999996</v>
      </c>
      <c r="H20" s="21">
        <f t="shared" ca="1" si="0"/>
        <v>0</v>
      </c>
      <c r="I20" s="22">
        <f t="shared" ca="1" si="2"/>
        <v>306658.70999999996</v>
      </c>
    </row>
    <row r="21" spans="1:9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2418700.5</v>
      </c>
      <c r="H21" s="21">
        <f t="shared" ca="1" si="0"/>
        <v>0</v>
      </c>
      <c r="I21" s="22">
        <f t="shared" ca="1" si="2"/>
        <v>2418700.5</v>
      </c>
    </row>
    <row r="22" spans="1:9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2644573.34</v>
      </c>
      <c r="F22" s="21">
        <f t="shared" ca="1" si="0"/>
        <v>18341674.699999999</v>
      </c>
      <c r="G22" s="21">
        <f t="shared" ca="1" si="0"/>
        <v>31690373.850000001</v>
      </c>
      <c r="H22" s="21">
        <f t="shared" ca="1" si="0"/>
        <v>0</v>
      </c>
      <c r="I22" s="22">
        <f t="shared" ca="1" si="2"/>
        <v>52676621.890000001</v>
      </c>
    </row>
    <row r="23" spans="1:9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H38" ca="1" si="3">IFERROR(INDIRECT("'"&amp;$B$2&amp;"'!"&amp;ADDRESS(MATCH($B23,INDIRECT("'"&amp;$B$2&amp;"'!$B$1:$B$1095"),0),MATCH(D$5,INDIRECT("'"&amp;$B$2&amp;"'!5:5"),0))),0)</f>
        <v>0</v>
      </c>
      <c r="E23" s="21">
        <f t="shared" ca="1" si="3"/>
        <v>0</v>
      </c>
      <c r="F23" s="21">
        <f t="shared" ca="1" si="3"/>
        <v>0</v>
      </c>
      <c r="G23" s="21">
        <f t="shared" ca="1" si="3"/>
        <v>2391693.0200000005</v>
      </c>
      <c r="H23" s="21">
        <f t="shared" ca="1" si="3"/>
        <v>0</v>
      </c>
      <c r="I23" s="22">
        <f t="shared" ca="1" si="2"/>
        <v>2391693.0200000005</v>
      </c>
    </row>
    <row r="24" spans="1:9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134230.13</v>
      </c>
      <c r="E24" s="21">
        <f t="shared" ca="1" si="3"/>
        <v>0</v>
      </c>
      <c r="F24" s="21">
        <f t="shared" ca="1" si="3"/>
        <v>0</v>
      </c>
      <c r="G24" s="21">
        <f t="shared" ca="1" si="3"/>
        <v>5569275.5000000102</v>
      </c>
      <c r="H24" s="21">
        <f t="shared" ca="1" si="3"/>
        <v>0</v>
      </c>
      <c r="I24" s="22">
        <f t="shared" ca="1" si="2"/>
        <v>5703505.6300000101</v>
      </c>
    </row>
    <row r="25" spans="1:9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0</v>
      </c>
      <c r="E25" s="21">
        <f t="shared" ca="1" si="3"/>
        <v>0</v>
      </c>
      <c r="F25" s="21">
        <f t="shared" ca="1" si="3"/>
        <v>0</v>
      </c>
      <c r="G25" s="21">
        <f t="shared" ca="1" si="3"/>
        <v>2485.4300000000003</v>
      </c>
      <c r="H25" s="21">
        <f t="shared" ca="1" si="3"/>
        <v>0</v>
      </c>
      <c r="I25" s="22">
        <f t="shared" ref="I25:I36" ca="1" si="4">+SUM(D25:H25)</f>
        <v>2485.4300000000003</v>
      </c>
    </row>
    <row r="26" spans="1:9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158973.84127960631</v>
      </c>
      <c r="H26" s="21">
        <f t="shared" ca="1" si="3"/>
        <v>0</v>
      </c>
      <c r="I26" s="22">
        <f t="shared" ca="1" si="4"/>
        <v>158973.84127960631</v>
      </c>
    </row>
    <row r="27" spans="1:9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0</v>
      </c>
      <c r="E27" s="21">
        <f t="shared" ca="1" si="3"/>
        <v>0</v>
      </c>
      <c r="F27" s="21">
        <f t="shared" ca="1" si="3"/>
        <v>0</v>
      </c>
      <c r="G27" s="21">
        <f t="shared" ca="1" si="3"/>
        <v>511628.52</v>
      </c>
      <c r="H27" s="21">
        <f t="shared" ca="1" si="3"/>
        <v>96</v>
      </c>
      <c r="I27" s="22">
        <f t="shared" ca="1" si="4"/>
        <v>511724.52</v>
      </c>
    </row>
    <row r="28" spans="1:9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0</v>
      </c>
      <c r="E28" s="21">
        <f t="shared" ca="1" si="3"/>
        <v>0</v>
      </c>
      <c r="F28" s="21">
        <f t="shared" ca="1" si="3"/>
        <v>0</v>
      </c>
      <c r="G28" s="21">
        <f t="shared" ca="1" si="3"/>
        <v>660.49</v>
      </c>
      <c r="H28" s="21">
        <f t="shared" ca="1" si="3"/>
        <v>0</v>
      </c>
      <c r="I28" s="22">
        <f t="shared" ca="1" si="4"/>
        <v>660.49</v>
      </c>
    </row>
    <row r="29" spans="1:9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0</v>
      </c>
      <c r="E29" s="21">
        <f t="shared" ca="1" si="3"/>
        <v>0</v>
      </c>
      <c r="F29" s="21">
        <f t="shared" ca="1" si="3"/>
        <v>0</v>
      </c>
      <c r="G29" s="21">
        <f t="shared" ca="1" si="3"/>
        <v>6119679.2400000002</v>
      </c>
      <c r="H29" s="21">
        <f t="shared" ca="1" si="3"/>
        <v>0</v>
      </c>
      <c r="I29" s="22">
        <f t="shared" ca="1" si="4"/>
        <v>6119679.2400000002</v>
      </c>
    </row>
    <row r="30" spans="1:9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-2901649.5399987232</v>
      </c>
      <c r="H30" s="21">
        <f t="shared" ca="1" si="3"/>
        <v>0</v>
      </c>
      <c r="I30" s="22">
        <f t="shared" ca="1" si="4"/>
        <v>-2901649.5399987232</v>
      </c>
    </row>
    <row r="31" spans="1:9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35271.330044000002</v>
      </c>
      <c r="H31" s="21">
        <f t="shared" ca="1" si="3"/>
        <v>0</v>
      </c>
      <c r="I31" s="22">
        <f t="shared" ca="1" si="4"/>
        <v>35271.330044000002</v>
      </c>
    </row>
    <row r="32" spans="1:9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0</v>
      </c>
      <c r="E32" s="21">
        <f t="shared" ca="1" si="3"/>
        <v>13975</v>
      </c>
      <c r="F32" s="21">
        <f t="shared" ca="1" si="3"/>
        <v>0</v>
      </c>
      <c r="G32" s="21">
        <f t="shared" ca="1" si="3"/>
        <v>-22260.040000000157</v>
      </c>
      <c r="H32" s="21">
        <f t="shared" ca="1" si="3"/>
        <v>0</v>
      </c>
      <c r="I32" s="22">
        <f t="shared" ca="1" si="4"/>
        <v>-8285.0400000001573</v>
      </c>
    </row>
    <row r="33" spans="1:9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9292.9899999999961</v>
      </c>
      <c r="H33" s="21">
        <f t="shared" ca="1" si="3"/>
        <v>0</v>
      </c>
      <c r="I33" s="22">
        <f t="shared" ca="1" si="4"/>
        <v>9292.9899999999961</v>
      </c>
    </row>
    <row r="34" spans="1:9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0</v>
      </c>
      <c r="E34" s="21">
        <f t="shared" ca="1" si="3"/>
        <v>0</v>
      </c>
      <c r="F34" s="21">
        <f t="shared" ca="1" si="3"/>
        <v>0</v>
      </c>
      <c r="G34" s="21">
        <f t="shared" ca="1" si="3"/>
        <v>1933396.133300012</v>
      </c>
      <c r="H34" s="21">
        <f t="shared" ca="1" si="3"/>
        <v>0</v>
      </c>
      <c r="I34" s="22">
        <f t="shared" ca="1" si="4"/>
        <v>1933396.133300012</v>
      </c>
    </row>
    <row r="35" spans="1:9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0</v>
      </c>
      <c r="E35" s="21">
        <f t="shared" ca="1" si="3"/>
        <v>0</v>
      </c>
      <c r="F35" s="21">
        <f t="shared" ca="1" si="3"/>
        <v>0</v>
      </c>
      <c r="G35" s="21">
        <f t="shared" ca="1" si="3"/>
        <v>555804</v>
      </c>
      <c r="H35" s="21">
        <f t="shared" ca="1" si="3"/>
        <v>0</v>
      </c>
      <c r="I35" s="22">
        <f t="shared" ca="1" si="4"/>
        <v>555804</v>
      </c>
    </row>
    <row r="36" spans="1:9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2">
        <f t="shared" ca="1" si="4"/>
        <v>0</v>
      </c>
    </row>
    <row r="37" spans="1:9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313491.32999999903</v>
      </c>
      <c r="H37" s="21">
        <f t="shared" ca="1" si="3"/>
        <v>0</v>
      </c>
      <c r="I37" s="22">
        <f t="shared" ref="I37:I44" ca="1" si="5">+SUM(D37:H37)</f>
        <v>313491.32999999903</v>
      </c>
    </row>
    <row r="38" spans="1:9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2046.03</v>
      </c>
      <c r="H38" s="21">
        <f t="shared" ca="1" si="3"/>
        <v>0</v>
      </c>
      <c r="I38" s="22">
        <f t="shared" ca="1" si="5"/>
        <v>2046.03</v>
      </c>
    </row>
    <row r="39" spans="1:9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H54" ca="1" si="6">IFERROR(INDIRECT("'"&amp;$B$2&amp;"'!"&amp;ADDRESS(MATCH($B39,INDIRECT("'"&amp;$B$2&amp;"'!$B$1:$B$1095"),0),MATCH(D$5,INDIRECT("'"&amp;$B$2&amp;"'!5:5"),0))),0)</f>
        <v>0</v>
      </c>
      <c r="E39" s="21">
        <f t="shared" ca="1" si="6"/>
        <v>0</v>
      </c>
      <c r="F39" s="21">
        <f t="shared" ca="1" si="6"/>
        <v>0</v>
      </c>
      <c r="G39" s="21">
        <f t="shared" ca="1" si="6"/>
        <v>15962.46</v>
      </c>
      <c r="H39" s="21">
        <f t="shared" ca="1" si="6"/>
        <v>0</v>
      </c>
      <c r="I39" s="22">
        <f t="shared" ca="1" si="5"/>
        <v>15962.46</v>
      </c>
    </row>
    <row r="40" spans="1:9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6"/>
        <v>0</v>
      </c>
      <c r="E40" s="21">
        <f t="shared" ca="1" si="6"/>
        <v>0</v>
      </c>
      <c r="F40" s="21">
        <f t="shared" ca="1" si="6"/>
        <v>0</v>
      </c>
      <c r="G40" s="21">
        <f t="shared" ca="1" si="6"/>
        <v>17951.28</v>
      </c>
      <c r="H40" s="21">
        <f t="shared" ca="1" si="6"/>
        <v>0</v>
      </c>
      <c r="I40" s="22">
        <f t="shared" ca="1" si="5"/>
        <v>17951.28</v>
      </c>
    </row>
    <row r="41" spans="1:9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6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182219.38000000012</v>
      </c>
      <c r="H41" s="21">
        <f t="shared" ca="1" si="6"/>
        <v>0</v>
      </c>
      <c r="I41" s="22">
        <f t="shared" ref="I41" ca="1" si="7">+SUM(D41:H41)</f>
        <v>182219.38000000012</v>
      </c>
    </row>
    <row r="42" spans="1:9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6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267694</v>
      </c>
      <c r="H42" s="21">
        <f t="shared" ca="1" si="6"/>
        <v>0</v>
      </c>
      <c r="I42" s="22">
        <f t="shared" ca="1" si="5"/>
        <v>267694</v>
      </c>
    </row>
    <row r="43" spans="1:9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6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2">
        <f t="shared" ca="1" si="5"/>
        <v>0</v>
      </c>
    </row>
    <row r="44" spans="1:9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6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10672.7</v>
      </c>
      <c r="H44" s="21">
        <f t="shared" ca="1" si="6"/>
        <v>0</v>
      </c>
      <c r="I44" s="22">
        <f t="shared" ca="1" si="5"/>
        <v>10672.7</v>
      </c>
    </row>
    <row r="45" spans="1:9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6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2">
        <f t="shared" ref="I45:I57" ca="1" si="8">+SUM(D45:H45)</f>
        <v>0</v>
      </c>
    </row>
    <row r="46" spans="1:9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6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2">
        <f t="shared" ca="1" si="8"/>
        <v>0</v>
      </c>
    </row>
    <row r="47" spans="1:9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2">
        <f t="shared" ca="1" si="8"/>
        <v>0</v>
      </c>
    </row>
    <row r="48" spans="1:9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6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-36</v>
      </c>
      <c r="H48" s="21">
        <f t="shared" ca="1" si="6"/>
        <v>0</v>
      </c>
      <c r="I48" s="22">
        <f t="shared" ca="1" si="8"/>
        <v>-36</v>
      </c>
    </row>
    <row r="49" spans="1:9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6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75917.67</v>
      </c>
      <c r="H49" s="21">
        <f t="shared" ca="1" si="6"/>
        <v>0</v>
      </c>
      <c r="I49" s="22">
        <f t="shared" ref="I49" ca="1" si="9">+SUM(D49:H49)</f>
        <v>75917.67</v>
      </c>
    </row>
    <row r="50" spans="1:9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17619323.600000001</v>
      </c>
      <c r="H50" s="21">
        <f t="shared" ca="1" si="6"/>
        <v>0</v>
      </c>
      <c r="I50" s="22">
        <f t="shared" ref="I50:I52" ca="1" si="10">+SUM(D50:H50)</f>
        <v>17619323.600000001</v>
      </c>
    </row>
    <row r="51" spans="1:9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6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2">
        <f t="shared" ca="1" si="10"/>
        <v>0</v>
      </c>
    </row>
    <row r="52" spans="1:9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6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2">
        <f t="shared" ca="1" si="10"/>
        <v>0</v>
      </c>
    </row>
    <row r="53" spans="1:9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2">
        <f t="shared" ca="1" si="8"/>
        <v>0</v>
      </c>
    </row>
    <row r="54" spans="1:9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6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2885078.0499999719</v>
      </c>
      <c r="H54" s="21">
        <f t="shared" ca="1" si="6"/>
        <v>0</v>
      </c>
      <c r="I54" s="22">
        <f t="shared" ca="1" si="8"/>
        <v>2885078.0499999719</v>
      </c>
    </row>
    <row r="55" spans="1:9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H70" ca="1" si="11">IFERROR(INDIRECT("'"&amp;$B$2&amp;"'!"&amp;ADDRESS(MATCH($B55,INDIRECT("'"&amp;$B$2&amp;"'!$B$1:$B$1095"),0),MATCH(D$5,INDIRECT("'"&amp;$B$2&amp;"'!5:5"),0))),0)</f>
        <v>0</v>
      </c>
      <c r="E55" s="21">
        <f t="shared" ca="1" si="11"/>
        <v>0</v>
      </c>
      <c r="F55" s="21">
        <f t="shared" ca="1" si="11"/>
        <v>0</v>
      </c>
      <c r="G55" s="21">
        <f t="shared" ca="1" si="11"/>
        <v>4732118.2999999886</v>
      </c>
      <c r="H55" s="21">
        <f t="shared" ca="1" si="11"/>
        <v>0</v>
      </c>
      <c r="I55" s="22">
        <f t="shared" ca="1" si="8"/>
        <v>4732118.2999999886</v>
      </c>
    </row>
    <row r="56" spans="1:9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11"/>
        <v>0</v>
      </c>
      <c r="E56" s="21">
        <f t="shared" ca="1" si="11"/>
        <v>0</v>
      </c>
      <c r="F56" s="21">
        <f t="shared" ca="1" si="11"/>
        <v>0</v>
      </c>
      <c r="G56" s="21">
        <f t="shared" ca="1" si="11"/>
        <v>76.19</v>
      </c>
      <c r="H56" s="21">
        <f t="shared" ca="1" si="11"/>
        <v>0</v>
      </c>
      <c r="I56" s="22">
        <f t="shared" ca="1" si="8"/>
        <v>76.19</v>
      </c>
    </row>
    <row r="57" spans="1:9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11"/>
        <v>0</v>
      </c>
      <c r="E57" s="21">
        <f t="shared" ca="1" si="11"/>
        <v>0</v>
      </c>
      <c r="F57" s="21">
        <f t="shared" ca="1" si="11"/>
        <v>0</v>
      </c>
      <c r="G57" s="21">
        <f t="shared" ca="1" si="11"/>
        <v>0</v>
      </c>
      <c r="H57" s="21">
        <f t="shared" ca="1" si="11"/>
        <v>0</v>
      </c>
      <c r="I57" s="22">
        <f t="shared" ca="1" si="8"/>
        <v>0</v>
      </c>
    </row>
    <row r="58" spans="1:9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11"/>
        <v>0</v>
      </c>
      <c r="E58" s="21">
        <f t="shared" ca="1" si="11"/>
        <v>0</v>
      </c>
      <c r="F58" s="21">
        <f t="shared" ca="1" si="11"/>
        <v>0</v>
      </c>
      <c r="G58" s="21">
        <f t="shared" ca="1" si="11"/>
        <v>0</v>
      </c>
      <c r="H58" s="21">
        <f t="shared" ca="1" si="11"/>
        <v>0</v>
      </c>
      <c r="I58" s="22">
        <f t="shared" ref="I58" ca="1" si="12">+SUM(D58:H58)</f>
        <v>0</v>
      </c>
    </row>
    <row r="59" spans="1:9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11"/>
        <v>0</v>
      </c>
      <c r="E59" s="21">
        <f t="shared" ca="1" si="11"/>
        <v>0</v>
      </c>
      <c r="F59" s="21">
        <f t="shared" ca="1" si="11"/>
        <v>0</v>
      </c>
      <c r="G59" s="21">
        <f t="shared" ca="1" si="11"/>
        <v>0</v>
      </c>
      <c r="H59" s="21">
        <f t="shared" ca="1" si="11"/>
        <v>0</v>
      </c>
      <c r="I59" s="22">
        <f t="shared" ref="I59:I75" ca="1" si="13">+SUM(D59:H59)</f>
        <v>0</v>
      </c>
    </row>
    <row r="60" spans="1:9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11"/>
        <v>0</v>
      </c>
      <c r="E60" s="21">
        <f t="shared" ca="1" si="11"/>
        <v>0</v>
      </c>
      <c r="F60" s="21">
        <f t="shared" ca="1" si="11"/>
        <v>0</v>
      </c>
      <c r="G60" s="21">
        <f t="shared" ca="1" si="11"/>
        <v>1036861.81</v>
      </c>
      <c r="H60" s="21">
        <f t="shared" ca="1" si="11"/>
        <v>0</v>
      </c>
      <c r="I60" s="22">
        <f t="shared" ca="1" si="13"/>
        <v>1036861.81</v>
      </c>
    </row>
    <row r="61" spans="1:9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11"/>
        <v>0</v>
      </c>
      <c r="E61" s="21">
        <f t="shared" ca="1" si="11"/>
        <v>0</v>
      </c>
      <c r="F61" s="21">
        <f t="shared" ca="1" si="11"/>
        <v>0</v>
      </c>
      <c r="G61" s="21">
        <f t="shared" ca="1" si="11"/>
        <v>2403.59</v>
      </c>
      <c r="H61" s="21">
        <f t="shared" ca="1" si="11"/>
        <v>0</v>
      </c>
      <c r="I61" s="22">
        <f t="shared" ca="1" si="13"/>
        <v>2403.59</v>
      </c>
    </row>
    <row r="62" spans="1:9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11"/>
        <v>0</v>
      </c>
      <c r="E62" s="21">
        <f t="shared" ca="1" si="11"/>
        <v>0</v>
      </c>
      <c r="F62" s="21">
        <f t="shared" ca="1" si="11"/>
        <v>0</v>
      </c>
      <c r="G62" s="21">
        <f t="shared" ca="1" si="11"/>
        <v>253214.39999999982</v>
      </c>
      <c r="H62" s="21">
        <f t="shared" ca="1" si="11"/>
        <v>0</v>
      </c>
      <c r="I62" s="22">
        <f t="shared" ca="1" si="13"/>
        <v>253214.39999999982</v>
      </c>
    </row>
    <row r="63" spans="1:9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11"/>
        <v>0</v>
      </c>
      <c r="E63" s="21">
        <f t="shared" ca="1" si="11"/>
        <v>0</v>
      </c>
      <c r="F63" s="21">
        <f t="shared" ca="1" si="11"/>
        <v>0</v>
      </c>
      <c r="G63" s="21">
        <f t="shared" ca="1" si="11"/>
        <v>0</v>
      </c>
      <c r="H63" s="21">
        <f t="shared" ca="1" si="11"/>
        <v>0</v>
      </c>
      <c r="I63" s="22">
        <f t="shared" ca="1" si="13"/>
        <v>0</v>
      </c>
    </row>
    <row r="64" spans="1:9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11"/>
        <v>0</v>
      </c>
      <c r="E64" s="21">
        <f t="shared" ca="1" si="11"/>
        <v>0</v>
      </c>
      <c r="F64" s="21">
        <f t="shared" ca="1" si="11"/>
        <v>0</v>
      </c>
      <c r="G64" s="21">
        <f t="shared" ca="1" si="11"/>
        <v>5374231.9300000006</v>
      </c>
      <c r="H64" s="21">
        <f t="shared" ca="1" si="11"/>
        <v>0</v>
      </c>
      <c r="I64" s="22">
        <f t="shared" ca="1" si="13"/>
        <v>5374231.9300000006</v>
      </c>
    </row>
    <row r="65" spans="1:9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11"/>
        <v>0</v>
      </c>
      <c r="E65" s="21">
        <f t="shared" ca="1" si="11"/>
        <v>0</v>
      </c>
      <c r="F65" s="21">
        <f t="shared" ca="1" si="11"/>
        <v>0</v>
      </c>
      <c r="G65" s="21">
        <f t="shared" ca="1" si="11"/>
        <v>345298.13</v>
      </c>
      <c r="H65" s="21">
        <f t="shared" ca="1" si="11"/>
        <v>0</v>
      </c>
      <c r="I65" s="22">
        <f t="shared" ca="1" si="13"/>
        <v>345298.13</v>
      </c>
    </row>
    <row r="66" spans="1:9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11"/>
        <v>0</v>
      </c>
      <c r="E66" s="21">
        <f t="shared" ca="1" si="11"/>
        <v>0</v>
      </c>
      <c r="F66" s="21">
        <f t="shared" ca="1" si="11"/>
        <v>0</v>
      </c>
      <c r="G66" s="21">
        <f t="shared" ca="1" si="11"/>
        <v>683330.91</v>
      </c>
      <c r="H66" s="21">
        <f t="shared" ca="1" si="11"/>
        <v>0</v>
      </c>
      <c r="I66" s="22">
        <f t="shared" ca="1" si="13"/>
        <v>683330.91</v>
      </c>
    </row>
    <row r="67" spans="1:9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11"/>
        <v>0</v>
      </c>
      <c r="E67" s="21">
        <f t="shared" ca="1" si="11"/>
        <v>0</v>
      </c>
      <c r="F67" s="21">
        <f t="shared" ca="1" si="11"/>
        <v>0</v>
      </c>
      <c r="G67" s="21">
        <f t="shared" ca="1" si="11"/>
        <v>2206590.6800000002</v>
      </c>
      <c r="H67" s="21">
        <f t="shared" ca="1" si="11"/>
        <v>0</v>
      </c>
      <c r="I67" s="22">
        <f t="shared" ca="1" si="13"/>
        <v>2206590.6800000002</v>
      </c>
    </row>
    <row r="68" spans="1:9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11"/>
        <v>0</v>
      </c>
      <c r="E68" s="21">
        <f t="shared" ca="1" si="11"/>
        <v>0</v>
      </c>
      <c r="F68" s="21">
        <f t="shared" ca="1" si="11"/>
        <v>0</v>
      </c>
      <c r="G68" s="21">
        <f t="shared" ca="1" si="11"/>
        <v>296260.75623599999</v>
      </c>
      <c r="H68" s="21">
        <f t="shared" ca="1" si="11"/>
        <v>0</v>
      </c>
      <c r="I68" s="22">
        <f t="shared" ca="1" si="13"/>
        <v>296260.75623599999</v>
      </c>
    </row>
    <row r="69" spans="1:9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11"/>
        <v>0</v>
      </c>
      <c r="E69" s="21">
        <f t="shared" ca="1" si="11"/>
        <v>0</v>
      </c>
      <c r="F69" s="21">
        <f t="shared" ca="1" si="11"/>
        <v>0</v>
      </c>
      <c r="G69" s="21">
        <f t="shared" ca="1" si="11"/>
        <v>38881.919999999998</v>
      </c>
      <c r="H69" s="21">
        <f t="shared" ca="1" si="11"/>
        <v>0</v>
      </c>
      <c r="I69" s="22">
        <f t="shared" ca="1" si="13"/>
        <v>38881.919999999998</v>
      </c>
    </row>
    <row r="70" spans="1:9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11"/>
        <v>0</v>
      </c>
      <c r="E70" s="21">
        <f t="shared" ca="1" si="11"/>
        <v>0</v>
      </c>
      <c r="F70" s="21">
        <f t="shared" ca="1" si="11"/>
        <v>0</v>
      </c>
      <c r="G70" s="21">
        <f t="shared" ca="1" si="11"/>
        <v>1579895.32999975</v>
      </c>
      <c r="H70" s="21">
        <f t="shared" ca="1" si="11"/>
        <v>0</v>
      </c>
      <c r="I70" s="22">
        <f t="shared" ca="1" si="13"/>
        <v>1579895.32999975</v>
      </c>
    </row>
    <row r="71" spans="1:9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H72" ca="1" si="14">IFERROR(INDIRECT("'"&amp;$B$2&amp;"'!"&amp;ADDRESS(MATCH($B71,INDIRECT("'"&amp;$B$2&amp;"'!$B$1:$B$1095"),0),MATCH(D$5,INDIRECT("'"&amp;$B$2&amp;"'!5:5"),0))),0)</f>
        <v>0</v>
      </c>
      <c r="E71" s="21">
        <f t="shared" ca="1" si="14"/>
        <v>0</v>
      </c>
      <c r="F71" s="21">
        <f t="shared" ca="1" si="14"/>
        <v>0</v>
      </c>
      <c r="G71" s="21">
        <f t="shared" ca="1" si="14"/>
        <v>268993.85000000009</v>
      </c>
      <c r="H71" s="21">
        <f t="shared" ca="1" si="14"/>
        <v>0</v>
      </c>
      <c r="I71" s="22">
        <f t="shared" ca="1" si="13"/>
        <v>268993.85000000009</v>
      </c>
    </row>
    <row r="72" spans="1:9" ht="13.8" x14ac:dyDescent="0.3">
      <c r="A72" s="64" t="s">
        <v>278</v>
      </c>
      <c r="B72" s="20">
        <v>3018</v>
      </c>
      <c r="C72" s="65" t="s">
        <v>246</v>
      </c>
      <c r="D72" s="21">
        <f t="shared" ca="1" si="14"/>
        <v>0</v>
      </c>
      <c r="E72" s="21">
        <f t="shared" ca="1" si="14"/>
        <v>0</v>
      </c>
      <c r="F72" s="21">
        <f t="shared" ca="1" si="14"/>
        <v>0</v>
      </c>
      <c r="G72" s="21">
        <f t="shared" ca="1" si="14"/>
        <v>990383.23000000219</v>
      </c>
      <c r="H72" s="21">
        <f t="shared" ca="1" si="14"/>
        <v>0</v>
      </c>
      <c r="I72" s="22">
        <f t="shared" ca="1" si="13"/>
        <v>990383.23000000219</v>
      </c>
    </row>
    <row r="73" spans="1:9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205008.34999999509</v>
      </c>
      <c r="E73" s="56">
        <f ca="1">SUMIF($C$7:$C$72,"HD",E$7:E$72)</f>
        <v>2770605.7399999993</v>
      </c>
      <c r="F73" s="56">
        <f ca="1">SUMIF($C$7:$C$72,"HD",F$7:F$72)</f>
        <v>22099604.349999998</v>
      </c>
      <c r="G73" s="56">
        <f ca="1">SUMIF($C$7:$C$72,"HD",G$7:G$72)</f>
        <v>133156854.57832509</v>
      </c>
      <c r="H73" s="56">
        <f ca="1">SUMIF($C$7:$C$72,"HD",H$7:H$72)</f>
        <v>96</v>
      </c>
      <c r="I73" s="56">
        <f t="shared" ca="1" si="13"/>
        <v>158232169.01832509</v>
      </c>
    </row>
    <row r="74" spans="1:9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20693619.076235712</v>
      </c>
      <c r="H74" s="56">
        <f ca="1">SUMIF($C$7:$C$72,"H",H$7:H$72)+SUMIF($C$7:$C$72,"E",H$7:H$72)</f>
        <v>0</v>
      </c>
      <c r="I74" s="56">
        <f t="shared" ca="1" si="13"/>
        <v>20693619.076235712</v>
      </c>
    </row>
    <row r="75" spans="1:9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205008.34999999509</v>
      </c>
      <c r="E75" s="56">
        <f ca="1">E73+E74</f>
        <v>2770605.7399999993</v>
      </c>
      <c r="F75" s="56">
        <f ca="1">F73+F74</f>
        <v>22099604.349999998</v>
      </c>
      <c r="G75" s="56">
        <f ca="1">G73+G74</f>
        <v>153850473.6545608</v>
      </c>
      <c r="H75" s="56">
        <f ca="1">H73+H74</f>
        <v>96</v>
      </c>
      <c r="I75" s="56">
        <f t="shared" ca="1" si="13"/>
        <v>178925788.0945608</v>
      </c>
    </row>
  </sheetData>
  <mergeCells count="1">
    <mergeCell ref="E2:G2"/>
  </mergeCells>
  <dataValidations count="1">
    <dataValidation type="list" allowBlank="1" showInputMessage="1" showErrorMessage="1" sqref="B2" xr:uid="{E3F14C15-A7DF-49B2-A74C-B6A33D58D58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4B659-931C-4A2A-9CF9-95A8EAFFE0E2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5" width="15.6640625" style="3" customWidth="1"/>
    <col min="16" max="16" width="4" style="3" customWidth="1"/>
    <col min="17" max="16384" width="9.10937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318</v>
      </c>
      <c r="B2" s="68" t="s">
        <v>8</v>
      </c>
      <c r="C2" s="2"/>
      <c r="E2" s="81" t="s">
        <v>1</v>
      </c>
      <c r="F2" s="82"/>
      <c r="G2" s="83"/>
      <c r="H2" s="5"/>
    </row>
    <row r="3" spans="1:15" ht="15" customHeight="1" x14ac:dyDescent="0.3">
      <c r="A3" s="4" t="s">
        <v>354</v>
      </c>
      <c r="B3" s="2"/>
      <c r="C3" s="2"/>
    </row>
    <row r="4" spans="1:15" ht="22.5" customHeight="1" x14ac:dyDescent="0.25"/>
    <row r="5" spans="1:15" ht="22.5" customHeight="1" x14ac:dyDescent="0.25">
      <c r="D5" s="10">
        <v>784</v>
      </c>
      <c r="E5" s="10">
        <v>785</v>
      </c>
      <c r="F5" s="10">
        <v>904</v>
      </c>
      <c r="G5" s="10">
        <v>905</v>
      </c>
      <c r="H5" s="10">
        <v>906</v>
      </c>
      <c r="I5" s="10">
        <v>90601</v>
      </c>
      <c r="J5" s="10">
        <v>90602</v>
      </c>
      <c r="K5" s="10">
        <v>907</v>
      </c>
      <c r="L5" s="10">
        <v>90701</v>
      </c>
      <c r="M5" s="10">
        <v>90702</v>
      </c>
      <c r="N5" s="10">
        <v>786</v>
      </c>
      <c r="O5" s="69"/>
    </row>
    <row r="6" spans="1:15" ht="79.5" customHeight="1" x14ac:dyDescent="0.25">
      <c r="A6" s="63" t="s">
        <v>142</v>
      </c>
      <c r="B6" s="63" t="s">
        <v>143</v>
      </c>
      <c r="C6" s="63" t="s">
        <v>144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7" t="s">
        <v>28</v>
      </c>
      <c r="O6" s="69" t="s">
        <v>319</v>
      </c>
    </row>
    <row r="7" spans="1:15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N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1">
        <f t="shared" ca="1" si="3"/>
        <v>27565.18</v>
      </c>
      <c r="O7" s="22">
        <f ca="1">+D7+E7+N7</f>
        <v>27565.18</v>
      </c>
    </row>
    <row r="8" spans="1:15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2">
        <f t="shared" ref="E8:E22" ca="1" si="4">F8+G8+H8+K8</f>
        <v>1369565916.0599999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131897794.12</v>
      </c>
      <c r="I8" s="21">
        <f t="shared" ca="1" si="2"/>
        <v>8782.7000000000007</v>
      </c>
      <c r="J8" s="21">
        <f t="shared" ca="1" si="2"/>
        <v>131889011.42</v>
      </c>
      <c r="K8" s="22">
        <f t="shared" ref="K8:K22" ca="1" si="6">+L8+M8</f>
        <v>1237668121.9399998</v>
      </c>
      <c r="L8" s="21">
        <f t="shared" ca="1" si="3"/>
        <v>23759107.82</v>
      </c>
      <c r="M8" s="21">
        <f t="shared" ca="1" si="3"/>
        <v>1213909014.1199999</v>
      </c>
      <c r="N8" s="21">
        <f t="shared" ca="1" si="3"/>
        <v>4938.01</v>
      </c>
      <c r="O8" s="22">
        <f t="shared" ref="O8:O22" ca="1" si="7">+D8+E8+N8</f>
        <v>1369570854.0699999</v>
      </c>
    </row>
    <row r="9" spans="1:15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2">
        <f t="shared" ca="1" si="4"/>
        <v>1935993725.6799979</v>
      </c>
      <c r="F9" s="21">
        <f t="shared" ca="1" si="1"/>
        <v>0</v>
      </c>
      <c r="G9" s="21">
        <f t="shared" ca="1" si="1"/>
        <v>122860.26000000002</v>
      </c>
      <c r="H9" s="22">
        <f t="shared" ca="1" si="5"/>
        <v>596864965.11999929</v>
      </c>
      <c r="I9" s="21">
        <f t="shared" ca="1" si="2"/>
        <v>157049687.61999992</v>
      </c>
      <c r="J9" s="21">
        <f t="shared" ca="1" si="2"/>
        <v>439815277.4999994</v>
      </c>
      <c r="K9" s="22">
        <f t="shared" ca="1" si="6"/>
        <v>1339005900.2999988</v>
      </c>
      <c r="L9" s="21">
        <f t="shared" ca="1" si="3"/>
        <v>239782568.20999965</v>
      </c>
      <c r="M9" s="21">
        <f t="shared" ca="1" si="3"/>
        <v>1099223332.0899992</v>
      </c>
      <c r="N9" s="21">
        <f t="shared" ca="1" si="3"/>
        <v>1462078.7100000002</v>
      </c>
      <c r="O9" s="22">
        <f t="shared" ca="1" si="7"/>
        <v>1937455804.389998</v>
      </c>
    </row>
    <row r="10" spans="1:15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3957.14</v>
      </c>
      <c r="E10" s="22">
        <f t="shared" ca="1" si="4"/>
        <v>237340620.16423288</v>
      </c>
      <c r="F10" s="21">
        <f t="shared" ca="1" si="1"/>
        <v>41286</v>
      </c>
      <c r="G10" s="21">
        <f t="shared" ca="1" si="1"/>
        <v>5168</v>
      </c>
      <c r="H10" s="22">
        <f t="shared" ca="1" si="5"/>
        <v>67561520.069999993</v>
      </c>
      <c r="I10" s="21">
        <f t="shared" ca="1" si="2"/>
        <v>38522447.244498029</v>
      </c>
      <c r="J10" s="21">
        <f t="shared" ca="1" si="2"/>
        <v>29039072.825501963</v>
      </c>
      <c r="K10" s="22">
        <f t="shared" ca="1" si="6"/>
        <v>169732646.09423289</v>
      </c>
      <c r="L10" s="21">
        <f t="shared" ca="1" si="3"/>
        <v>50438082.02711644</v>
      </c>
      <c r="M10" s="21">
        <f t="shared" ca="1" si="3"/>
        <v>119294564.06711644</v>
      </c>
      <c r="N10" s="21">
        <f t="shared" ca="1" si="3"/>
        <v>5910833.83999997</v>
      </c>
      <c r="O10" s="22">
        <f t="shared" ca="1" si="7"/>
        <v>243255411.14423284</v>
      </c>
    </row>
    <row r="11" spans="1:15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2">
        <f t="shared" ca="1" si="4"/>
        <v>30624719.559999999</v>
      </c>
      <c r="F11" s="21">
        <f t="shared" ca="1" si="1"/>
        <v>0</v>
      </c>
      <c r="G11" s="21">
        <f t="shared" ca="1" si="1"/>
        <v>0</v>
      </c>
      <c r="H11" s="22">
        <f t="shared" ca="1" si="5"/>
        <v>25447828.399999999</v>
      </c>
      <c r="I11" s="21">
        <f t="shared" ca="1" si="2"/>
        <v>0</v>
      </c>
      <c r="J11" s="21">
        <f t="shared" ca="1" si="2"/>
        <v>25447828.399999999</v>
      </c>
      <c r="K11" s="22">
        <f t="shared" ca="1" si="6"/>
        <v>5176891.16</v>
      </c>
      <c r="L11" s="21">
        <f t="shared" ca="1" si="3"/>
        <v>0</v>
      </c>
      <c r="M11" s="21">
        <f t="shared" ca="1" si="3"/>
        <v>5176891.16</v>
      </c>
      <c r="N11" s="21">
        <f t="shared" ca="1" si="3"/>
        <v>88128.95</v>
      </c>
      <c r="O11" s="22">
        <f t="shared" ca="1" si="7"/>
        <v>30712848.509999998</v>
      </c>
    </row>
    <row r="12" spans="1:15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1">
        <f t="shared" ca="1" si="3"/>
        <v>0</v>
      </c>
      <c r="O12" s="22">
        <f t="shared" ca="1" si="7"/>
        <v>0</v>
      </c>
    </row>
    <row r="13" spans="1:15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2">
        <f t="shared" ca="1" si="4"/>
        <v>3555713.56</v>
      </c>
      <c r="F13" s="21">
        <f t="shared" ca="1" si="1"/>
        <v>0</v>
      </c>
      <c r="G13" s="21">
        <f t="shared" ca="1" si="1"/>
        <v>0</v>
      </c>
      <c r="H13" s="22">
        <f t="shared" ca="1" si="5"/>
        <v>3540777.71</v>
      </c>
      <c r="I13" s="21">
        <f t="shared" ca="1" si="2"/>
        <v>0</v>
      </c>
      <c r="J13" s="21">
        <f t="shared" ca="1" si="2"/>
        <v>3540777.71</v>
      </c>
      <c r="K13" s="22">
        <f t="shared" ca="1" si="6"/>
        <v>14935.85</v>
      </c>
      <c r="L13" s="21">
        <f t="shared" ca="1" si="3"/>
        <v>14935.85</v>
      </c>
      <c r="M13" s="21">
        <f t="shared" ca="1" si="3"/>
        <v>0</v>
      </c>
      <c r="N13" s="21">
        <f t="shared" ca="1" si="3"/>
        <v>42031.14</v>
      </c>
      <c r="O13" s="22">
        <f t="shared" ca="1" si="7"/>
        <v>3597744.7</v>
      </c>
    </row>
    <row r="14" spans="1:15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2">
        <f t="shared" ca="1" si="4"/>
        <v>449789127.76999938</v>
      </c>
      <c r="F14" s="21">
        <f t="shared" ca="1" si="1"/>
        <v>18722.330000400543</v>
      </c>
      <c r="G14" s="21">
        <f t="shared" ca="1" si="1"/>
        <v>0</v>
      </c>
      <c r="H14" s="22">
        <f t="shared" ca="1" si="5"/>
        <v>74776539.569999993</v>
      </c>
      <c r="I14" s="21">
        <f t="shared" ca="1" si="2"/>
        <v>275748</v>
      </c>
      <c r="J14" s="21">
        <f t="shared" ca="1" si="2"/>
        <v>74500791.569999993</v>
      </c>
      <c r="K14" s="22">
        <f t="shared" ca="1" si="6"/>
        <v>374993865.86999899</v>
      </c>
      <c r="L14" s="21">
        <f t="shared" ca="1" si="3"/>
        <v>13002969.079999998</v>
      </c>
      <c r="M14" s="21">
        <f t="shared" ca="1" si="3"/>
        <v>361990896.78999901</v>
      </c>
      <c r="N14" s="21">
        <f t="shared" ca="1" si="3"/>
        <v>4111298.3600000399</v>
      </c>
      <c r="O14" s="22">
        <f t="shared" ca="1" si="7"/>
        <v>453900426.1299994</v>
      </c>
    </row>
    <row r="15" spans="1:15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128.59047619047618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1">
        <f t="shared" ca="1" si="3"/>
        <v>0</v>
      </c>
      <c r="O15" s="22">
        <f t="shared" ca="1" si="7"/>
        <v>128.59047619047618</v>
      </c>
    </row>
    <row r="16" spans="1:15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1">
        <f t="shared" ca="1" si="3"/>
        <v>0</v>
      </c>
      <c r="O16" s="22">
        <f t="shared" ca="1" si="7"/>
        <v>0</v>
      </c>
    </row>
    <row r="17" spans="1:15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1">
        <f t="shared" ca="1" si="3"/>
        <v>10247</v>
      </c>
      <c r="O17" s="22">
        <f t="shared" ca="1" si="7"/>
        <v>10247</v>
      </c>
    </row>
    <row r="18" spans="1:15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1">
        <f t="shared" ca="1" si="3"/>
        <v>21093.189999999995</v>
      </c>
      <c r="O18" s="22">
        <f t="shared" ca="1" si="7"/>
        <v>21093.189999999995</v>
      </c>
    </row>
    <row r="19" spans="1:15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1">
        <f t="shared" ca="1" si="3"/>
        <v>0</v>
      </c>
      <c r="O19" s="22">
        <f t="shared" ca="1" si="7"/>
        <v>0</v>
      </c>
    </row>
    <row r="20" spans="1:15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2">
        <f t="shared" ca="1" si="4"/>
        <v>79298303.679999992</v>
      </c>
      <c r="F20" s="21">
        <f t="shared" ca="1" si="1"/>
        <v>17840.900000000001</v>
      </c>
      <c r="G20" s="21">
        <f t="shared" ca="1" si="1"/>
        <v>0</v>
      </c>
      <c r="H20" s="22">
        <f t="shared" ca="1" si="5"/>
        <v>67584420.219999984</v>
      </c>
      <c r="I20" s="21">
        <f t="shared" ca="1" si="2"/>
        <v>511584.16000000003</v>
      </c>
      <c r="J20" s="21">
        <f t="shared" ca="1" si="2"/>
        <v>67072836.059999987</v>
      </c>
      <c r="K20" s="22">
        <f t="shared" ca="1" si="6"/>
        <v>11696042.560000001</v>
      </c>
      <c r="L20" s="21">
        <f t="shared" ca="1" si="3"/>
        <v>1280024.99</v>
      </c>
      <c r="M20" s="21">
        <f t="shared" ca="1" si="3"/>
        <v>10416017.57</v>
      </c>
      <c r="N20" s="21">
        <f t="shared" ca="1" si="3"/>
        <v>313439.59999999998</v>
      </c>
      <c r="O20" s="22">
        <f t="shared" ca="1" si="7"/>
        <v>79611743.279999986</v>
      </c>
    </row>
    <row r="21" spans="1:15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2">
        <f t="shared" ca="1" si="4"/>
        <v>343000.16</v>
      </c>
      <c r="F21" s="21">
        <f t="shared" ca="1" si="1"/>
        <v>0</v>
      </c>
      <c r="G21" s="21">
        <f t="shared" ca="1" si="1"/>
        <v>0</v>
      </c>
      <c r="H21" s="22">
        <f t="shared" ca="1" si="5"/>
        <v>343000.16</v>
      </c>
      <c r="I21" s="21">
        <f t="shared" ca="1" si="2"/>
        <v>343000.16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1">
        <f t="shared" ca="1" si="3"/>
        <v>6715.29</v>
      </c>
      <c r="O21" s="22">
        <f t="shared" ca="1" si="7"/>
        <v>349715.44999999995</v>
      </c>
    </row>
    <row r="22" spans="1:15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2">
        <f t="shared" ca="1" si="4"/>
        <v>3482794935.9099994</v>
      </c>
      <c r="F22" s="21">
        <f t="shared" ca="1" si="1"/>
        <v>6665</v>
      </c>
      <c r="G22" s="21">
        <f t="shared" ca="1" si="1"/>
        <v>11850.3</v>
      </c>
      <c r="H22" s="22">
        <f t="shared" ca="1" si="5"/>
        <v>1280171614.7</v>
      </c>
      <c r="I22" s="21">
        <f t="shared" ca="1" si="2"/>
        <v>3912047.41</v>
      </c>
      <c r="J22" s="21">
        <f t="shared" ca="1" si="2"/>
        <v>1276259567.29</v>
      </c>
      <c r="K22" s="22">
        <f t="shared" ca="1" si="6"/>
        <v>2202604805.9099994</v>
      </c>
      <c r="L22" s="21">
        <f t="shared" ca="1" si="3"/>
        <v>99137567.519999996</v>
      </c>
      <c r="M22" s="21">
        <f t="shared" ca="1" si="3"/>
        <v>2103467238.3899992</v>
      </c>
      <c r="N22" s="21">
        <f t="shared" ca="1" si="3"/>
        <v>7135719.5999999996</v>
      </c>
      <c r="O22" s="22">
        <f t="shared" ca="1" si="7"/>
        <v>3489930655.5099993</v>
      </c>
    </row>
    <row r="23" spans="1:15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  <c r="E23" s="22">
        <f ca="1">F23+G23+H23+K23</f>
        <v>1145435.5900000001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820118.59000000008</v>
      </c>
      <c r="I23" s="21">
        <f t="shared" ref="I23:J38" ca="1" si="9">IFERROR(INDIRECT("'"&amp;$B$2&amp;"'!"&amp;ADDRESS(MATCH($B23,INDIRECT("'"&amp;$B$2&amp;"'!$B$1:$B$1095"),0),MATCH(I$5,INDIRECT("'"&amp;$B$2&amp;"'!5:5"),0))),0)</f>
        <v>20395</v>
      </c>
      <c r="J23" s="21">
        <f t="shared" ca="1" si="9"/>
        <v>799723.59000000008</v>
      </c>
      <c r="K23" s="22">
        <f ca="1">+L23+M23</f>
        <v>325317</v>
      </c>
      <c r="L23" s="21">
        <f t="shared" ref="L23:N38" ca="1" si="10">IFERROR(INDIRECT("'"&amp;$B$2&amp;"'!"&amp;ADDRESS(MATCH($B23,INDIRECT("'"&amp;$B$2&amp;"'!$B$1:$B$1095"),0),MATCH(L$5,INDIRECT("'"&amp;$B$2&amp;"'!5:5"),0))),0)</f>
        <v>146981</v>
      </c>
      <c r="M23" s="21">
        <f t="shared" ca="1" si="10"/>
        <v>178336</v>
      </c>
      <c r="N23" s="21">
        <f t="shared" ca="1" si="10"/>
        <v>26161636.799998898</v>
      </c>
      <c r="O23" s="22">
        <f ca="1">+D23+E23+N23</f>
        <v>27307072.389998898</v>
      </c>
    </row>
    <row r="24" spans="1:15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6516</v>
      </c>
      <c r="E24" s="22">
        <f ca="1">F24+G24+H24+K24</f>
        <v>171249545.939998</v>
      </c>
      <c r="F24" s="21">
        <f t="shared" ca="1" si="8"/>
        <v>3500</v>
      </c>
      <c r="G24" s="21">
        <f t="shared" ca="1" si="8"/>
        <v>0</v>
      </c>
      <c r="H24" s="22">
        <f ca="1">+I24+J24</f>
        <v>158799200.099998</v>
      </c>
      <c r="I24" s="21">
        <f t="shared" ca="1" si="9"/>
        <v>0</v>
      </c>
      <c r="J24" s="21">
        <f t="shared" ca="1" si="9"/>
        <v>158799200.099998</v>
      </c>
      <c r="K24" s="22">
        <f ca="1">+L24+M24</f>
        <v>12446845.84</v>
      </c>
      <c r="L24" s="21">
        <f t="shared" ca="1" si="10"/>
        <v>590132.81999999995</v>
      </c>
      <c r="M24" s="21">
        <f t="shared" ca="1" si="10"/>
        <v>11856713.02</v>
      </c>
      <c r="N24" s="21">
        <f t="shared" ca="1" si="10"/>
        <v>95343.14</v>
      </c>
      <c r="O24" s="22">
        <f ca="1">+D24+E24+N24</f>
        <v>171351405.07999799</v>
      </c>
    </row>
    <row r="25" spans="1:15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  <c r="E25" s="22">
        <f t="shared" ref="E25:E72" ca="1" si="11">F25+G25+H25+K25</f>
        <v>-109694.79999999999</v>
      </c>
      <c r="F25" s="21">
        <f t="shared" ca="1" si="8"/>
        <v>0</v>
      </c>
      <c r="G25" s="21">
        <f t="shared" ca="1" si="8"/>
        <v>4477.5</v>
      </c>
      <c r="H25" s="22">
        <f t="shared" ref="H25:H72" ca="1" si="12">+I25+J25</f>
        <v>333460.77</v>
      </c>
      <c r="I25" s="21">
        <f t="shared" ca="1" si="9"/>
        <v>-4341.01</v>
      </c>
      <c r="J25" s="21">
        <f t="shared" ca="1" si="9"/>
        <v>337801.78</v>
      </c>
      <c r="K25" s="22">
        <f t="shared" ref="K25:K72" ca="1" si="13">+L25+M25</f>
        <v>-447633.07</v>
      </c>
      <c r="L25" s="21">
        <f t="shared" ca="1" si="10"/>
        <v>0</v>
      </c>
      <c r="M25" s="21">
        <f t="shared" ca="1" si="10"/>
        <v>-447633.07</v>
      </c>
      <c r="N25" s="21">
        <f t="shared" ca="1" si="10"/>
        <v>3571.11</v>
      </c>
      <c r="O25" s="22">
        <f t="shared" ref="O25:O70" ca="1" si="14">+D25+E25+N25</f>
        <v>-106123.68999999999</v>
      </c>
    </row>
    <row r="26" spans="1:15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  <c r="E26" s="22">
        <f t="shared" ca="1" si="11"/>
        <v>223539325.74914372</v>
      </c>
      <c r="F26" s="21">
        <f t="shared" ca="1" si="8"/>
        <v>7500</v>
      </c>
      <c r="G26" s="21">
        <f t="shared" ca="1" si="8"/>
        <v>8860</v>
      </c>
      <c r="H26" s="22">
        <f t="shared" ca="1" si="12"/>
        <v>41415318.139143676</v>
      </c>
      <c r="I26" s="21">
        <f t="shared" ca="1" si="9"/>
        <v>638193.43999999983</v>
      </c>
      <c r="J26" s="21">
        <f t="shared" ca="1" si="9"/>
        <v>40777124.699143678</v>
      </c>
      <c r="K26" s="22">
        <f t="shared" ca="1" si="13"/>
        <v>182107647.61000004</v>
      </c>
      <c r="L26" s="21">
        <f t="shared" ca="1" si="10"/>
        <v>4746516.1900000004</v>
      </c>
      <c r="M26" s="21">
        <f t="shared" ca="1" si="10"/>
        <v>177361131.42000005</v>
      </c>
      <c r="N26" s="21">
        <f t="shared" ca="1" si="10"/>
        <v>455098.72000000026</v>
      </c>
      <c r="O26" s="22">
        <f t="shared" ca="1" si="14"/>
        <v>223994424.46914372</v>
      </c>
    </row>
    <row r="27" spans="1:15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16900</v>
      </c>
      <c r="E27" s="22">
        <f t="shared" ca="1" si="11"/>
        <v>707325953.69000006</v>
      </c>
      <c r="F27" s="21">
        <f t="shared" ca="1" si="8"/>
        <v>0</v>
      </c>
      <c r="G27" s="21">
        <f t="shared" ca="1" si="8"/>
        <v>0</v>
      </c>
      <c r="H27" s="22">
        <f t="shared" ca="1" si="12"/>
        <v>1997320.2</v>
      </c>
      <c r="I27" s="21">
        <f t="shared" ca="1" si="9"/>
        <v>0</v>
      </c>
      <c r="J27" s="21">
        <f t="shared" ca="1" si="9"/>
        <v>1997320.2</v>
      </c>
      <c r="K27" s="22">
        <f t="shared" ca="1" si="13"/>
        <v>705328633.49000001</v>
      </c>
      <c r="L27" s="21">
        <f t="shared" ca="1" si="10"/>
        <v>0</v>
      </c>
      <c r="M27" s="21">
        <f t="shared" ca="1" si="10"/>
        <v>705328633.49000001</v>
      </c>
      <c r="N27" s="21">
        <f t="shared" ca="1" si="10"/>
        <v>578314.32999999996</v>
      </c>
      <c r="O27" s="22">
        <f t="shared" ca="1" si="14"/>
        <v>707921168.0200001</v>
      </c>
    </row>
    <row r="28" spans="1:15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1">
        <f t="shared" ca="1" si="10"/>
        <v>3456.47</v>
      </c>
      <c r="O28" s="22">
        <f t="shared" ca="1" si="14"/>
        <v>3456.47</v>
      </c>
    </row>
    <row r="29" spans="1:15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  <c r="E29" s="22">
        <f t="shared" ca="1" si="11"/>
        <v>103968108.70999999</v>
      </c>
      <c r="F29" s="21">
        <f t="shared" ca="1" si="8"/>
        <v>0</v>
      </c>
      <c r="G29" s="21">
        <f t="shared" ca="1" si="8"/>
        <v>0</v>
      </c>
      <c r="H29" s="22">
        <f t="shared" ca="1" si="12"/>
        <v>4854808.2099999981</v>
      </c>
      <c r="I29" s="21">
        <f t="shared" ca="1" si="9"/>
        <v>104289.20000000001</v>
      </c>
      <c r="J29" s="21">
        <f t="shared" ca="1" si="9"/>
        <v>4750519.0099999979</v>
      </c>
      <c r="K29" s="22">
        <f t="shared" ca="1" si="13"/>
        <v>99113300.5</v>
      </c>
      <c r="L29" s="21">
        <f t="shared" ca="1" si="10"/>
        <v>1514077.09</v>
      </c>
      <c r="M29" s="21">
        <f t="shared" ca="1" si="10"/>
        <v>97599223.409999996</v>
      </c>
      <c r="N29" s="21">
        <f t="shared" ca="1" si="10"/>
        <v>1223257.7999999989</v>
      </c>
      <c r="O29" s="22">
        <f t="shared" ca="1" si="14"/>
        <v>105191366.50999999</v>
      </c>
    </row>
    <row r="30" spans="1:15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  <c r="E30" s="22">
        <f t="shared" ca="1" si="11"/>
        <v>16640551.899999991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16640551.899999991</v>
      </c>
      <c r="L30" s="21">
        <f t="shared" ca="1" si="10"/>
        <v>0</v>
      </c>
      <c r="M30" s="21">
        <f t="shared" ca="1" si="10"/>
        <v>16640551.899999991</v>
      </c>
      <c r="N30" s="21">
        <f t="shared" ca="1" si="10"/>
        <v>0</v>
      </c>
      <c r="O30" s="22">
        <f t="shared" ca="1" si="14"/>
        <v>16640551.899999991</v>
      </c>
    </row>
    <row r="31" spans="1:15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74466.62</v>
      </c>
      <c r="E31" s="22">
        <f t="shared" ca="1" si="11"/>
        <v>10069093.969999999</v>
      </c>
      <c r="F31" s="21">
        <f t="shared" ca="1" si="8"/>
        <v>2042.54</v>
      </c>
      <c r="G31" s="21">
        <f t="shared" ca="1" si="8"/>
        <v>0</v>
      </c>
      <c r="H31" s="22">
        <f t="shared" ca="1" si="12"/>
        <v>10047606.83</v>
      </c>
      <c r="I31" s="21">
        <f t="shared" ca="1" si="9"/>
        <v>550231.05000000005</v>
      </c>
      <c r="J31" s="21">
        <f t="shared" ca="1" si="9"/>
        <v>9497375.7799999993</v>
      </c>
      <c r="K31" s="22">
        <f t="shared" ca="1" si="13"/>
        <v>19444.599999999999</v>
      </c>
      <c r="L31" s="21">
        <f t="shared" ca="1" si="10"/>
        <v>19444.599999999999</v>
      </c>
      <c r="M31" s="21">
        <f t="shared" ca="1" si="10"/>
        <v>0</v>
      </c>
      <c r="N31" s="21">
        <f t="shared" ca="1" si="10"/>
        <v>7857747.4238409996</v>
      </c>
      <c r="O31" s="22">
        <f t="shared" ca="1" si="14"/>
        <v>18001308.013840996</v>
      </c>
    </row>
    <row r="32" spans="1:15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  <c r="E32" s="22">
        <f t="shared" ca="1" si="11"/>
        <v>9129142.7200000025</v>
      </c>
      <c r="F32" s="21">
        <f t="shared" ca="1" si="8"/>
        <v>48734.319999999985</v>
      </c>
      <c r="G32" s="21">
        <f t="shared" ca="1" si="8"/>
        <v>3500</v>
      </c>
      <c r="H32" s="22">
        <f t="shared" ca="1" si="12"/>
        <v>9076908.4000000022</v>
      </c>
      <c r="I32" s="21">
        <f t="shared" ca="1" si="9"/>
        <v>103628.4</v>
      </c>
      <c r="J32" s="21">
        <f t="shared" ca="1" si="9"/>
        <v>8973280.0000000019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1">
        <f t="shared" ca="1" si="10"/>
        <v>179739.81999999998</v>
      </c>
      <c r="O32" s="22">
        <f t="shared" ca="1" si="14"/>
        <v>9308882.5400000028</v>
      </c>
    </row>
    <row r="33" spans="1:15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1">
        <f t="shared" ca="1" si="10"/>
        <v>1296650.7299999986</v>
      </c>
      <c r="O33" s="22">
        <f t="shared" ca="1" si="14"/>
        <v>1296650.7299999986</v>
      </c>
    </row>
    <row r="34" spans="1:15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575629</v>
      </c>
      <c r="E34" s="22">
        <f t="shared" ca="1" si="11"/>
        <v>0</v>
      </c>
      <c r="F34" s="21">
        <f t="shared" ca="1" si="8"/>
        <v>0</v>
      </c>
      <c r="G34" s="21">
        <f t="shared" ca="1" si="8"/>
        <v>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1">
        <f t="shared" ca="1" si="10"/>
        <v>46891117.451499999</v>
      </c>
      <c r="O34" s="22">
        <f t="shared" ca="1" si="14"/>
        <v>47466746.451499999</v>
      </c>
    </row>
    <row r="35" spans="1:15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  <c r="E35" s="22">
        <f t="shared" ca="1" si="11"/>
        <v>10035154.639999999</v>
      </c>
      <c r="F35" s="21">
        <f t="shared" ca="1" si="8"/>
        <v>0</v>
      </c>
      <c r="G35" s="21">
        <f t="shared" ca="1" si="8"/>
        <v>6184.95</v>
      </c>
      <c r="H35" s="22">
        <f t="shared" ca="1" si="12"/>
        <v>10028969.689999999</v>
      </c>
      <c r="I35" s="21">
        <f t="shared" ca="1" si="9"/>
        <v>0</v>
      </c>
      <c r="J35" s="21">
        <f t="shared" ca="1" si="9"/>
        <v>10028969.689999999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1">
        <f t="shared" ca="1" si="10"/>
        <v>13538</v>
      </c>
      <c r="O35" s="22">
        <f t="shared" ca="1" si="14"/>
        <v>10048692.639999999</v>
      </c>
    </row>
    <row r="36" spans="1:15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1">
        <f t="shared" ca="1" si="10"/>
        <v>0</v>
      </c>
      <c r="O36" s="22">
        <f t="shared" ca="1" si="14"/>
        <v>0</v>
      </c>
    </row>
    <row r="37" spans="1:15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  <c r="E37" s="22">
        <f t="shared" ca="1" si="11"/>
        <v>6110140.6900009867</v>
      </c>
      <c r="F37" s="21">
        <f t="shared" ca="1" si="8"/>
        <v>0</v>
      </c>
      <c r="G37" s="21">
        <f t="shared" ca="1" si="8"/>
        <v>0</v>
      </c>
      <c r="H37" s="22">
        <f t="shared" ca="1" si="12"/>
        <v>1600996.6</v>
      </c>
      <c r="I37" s="21">
        <f t="shared" ca="1" si="9"/>
        <v>1348878.27</v>
      </c>
      <c r="J37" s="21">
        <f t="shared" ca="1" si="9"/>
        <v>252118.33</v>
      </c>
      <c r="K37" s="22">
        <f t="shared" ca="1" si="13"/>
        <v>4509144.0900009871</v>
      </c>
      <c r="L37" s="21">
        <f t="shared" ca="1" si="10"/>
        <v>0</v>
      </c>
      <c r="M37" s="21">
        <f t="shared" ca="1" si="10"/>
        <v>4509144.0900009871</v>
      </c>
      <c r="N37" s="21">
        <f t="shared" ca="1" si="10"/>
        <v>550705.75999999896</v>
      </c>
      <c r="O37" s="22">
        <f t="shared" ca="1" si="14"/>
        <v>6660846.4500009855</v>
      </c>
    </row>
    <row r="38" spans="1:15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  <c r="E38" s="22">
        <f t="shared" ca="1" si="11"/>
        <v>0</v>
      </c>
      <c r="F38" s="21">
        <f t="shared" ca="1" si="8"/>
        <v>0</v>
      </c>
      <c r="G38" s="21">
        <f t="shared" ca="1" si="8"/>
        <v>0</v>
      </c>
      <c r="H38" s="22">
        <f t="shared" ca="1" si="12"/>
        <v>0</v>
      </c>
      <c r="I38" s="21">
        <f t="shared" ca="1" si="9"/>
        <v>0</v>
      </c>
      <c r="J38" s="21">
        <f t="shared" ca="1" si="9"/>
        <v>0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1">
        <f t="shared" ca="1" si="10"/>
        <v>33007.82</v>
      </c>
      <c r="O38" s="22">
        <f t="shared" ca="1" si="14"/>
        <v>33007.82</v>
      </c>
    </row>
    <row r="39" spans="1:15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N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1">
        <f t="shared" ca="1" si="17"/>
        <v>50562.51</v>
      </c>
      <c r="O39" s="22">
        <f t="shared" ca="1" si="14"/>
        <v>50562.51</v>
      </c>
    </row>
    <row r="40" spans="1:15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1">
        <f t="shared" ca="1" si="17"/>
        <v>5819.64</v>
      </c>
      <c r="O40" s="22">
        <f t="shared" ca="1" si="14"/>
        <v>5819.64</v>
      </c>
    </row>
    <row r="41" spans="1:15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  <c r="E41" s="22">
        <f t="shared" ca="1" si="11"/>
        <v>37602939.170000002</v>
      </c>
      <c r="F41" s="21">
        <f t="shared" ca="1" si="15"/>
        <v>0</v>
      </c>
      <c r="G41" s="21">
        <f t="shared" ca="1" si="15"/>
        <v>0</v>
      </c>
      <c r="H41" s="22">
        <f t="shared" ca="1" si="12"/>
        <v>33023352.43</v>
      </c>
      <c r="I41" s="21">
        <f t="shared" ca="1" si="16"/>
        <v>0</v>
      </c>
      <c r="J41" s="21">
        <f t="shared" ca="1" si="16"/>
        <v>33023352.43</v>
      </c>
      <c r="K41" s="22">
        <f t="shared" ca="1" si="13"/>
        <v>4579586.74</v>
      </c>
      <c r="L41" s="21">
        <f t="shared" ca="1" si="17"/>
        <v>0</v>
      </c>
      <c r="M41" s="21">
        <f t="shared" ca="1" si="17"/>
        <v>4579586.74</v>
      </c>
      <c r="N41" s="21">
        <f t="shared" ca="1" si="17"/>
        <v>64783.15</v>
      </c>
      <c r="O41" s="22">
        <f t="shared" ca="1" si="14"/>
        <v>37667722.32</v>
      </c>
    </row>
    <row r="42" spans="1:15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  <c r="E42" s="22">
        <f t="shared" ca="1" si="11"/>
        <v>137634.99</v>
      </c>
      <c r="F42" s="21">
        <f t="shared" ca="1" si="15"/>
        <v>0</v>
      </c>
      <c r="G42" s="21">
        <f t="shared" ca="1" si="15"/>
        <v>0</v>
      </c>
      <c r="H42" s="22">
        <f t="shared" ca="1" si="12"/>
        <v>137634.99</v>
      </c>
      <c r="I42" s="21">
        <f t="shared" ca="1" si="16"/>
        <v>-2541.9999999999991</v>
      </c>
      <c r="J42" s="21">
        <f t="shared" ca="1" si="16"/>
        <v>140176.99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1">
        <f t="shared" ca="1" si="17"/>
        <v>61898.68999999993</v>
      </c>
      <c r="O42" s="22">
        <f t="shared" ca="1" si="14"/>
        <v>199533.67999999993</v>
      </c>
    </row>
    <row r="43" spans="1:15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2">
        <f t="shared" ca="1" si="11"/>
        <v>0</v>
      </c>
      <c r="F43" s="21">
        <f t="shared" ca="1" si="15"/>
        <v>0</v>
      </c>
      <c r="G43" s="21">
        <f t="shared" ca="1" si="15"/>
        <v>0</v>
      </c>
      <c r="H43" s="22">
        <f t="shared" ca="1" si="12"/>
        <v>0</v>
      </c>
      <c r="I43" s="21">
        <f t="shared" ca="1" si="16"/>
        <v>0</v>
      </c>
      <c r="J43" s="21">
        <f t="shared" ca="1" si="16"/>
        <v>0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1">
        <f t="shared" ca="1" si="17"/>
        <v>0</v>
      </c>
      <c r="O43" s="22">
        <f t="shared" ca="1" si="14"/>
        <v>0</v>
      </c>
    </row>
    <row r="44" spans="1:15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2">
        <f t="shared" ca="1" si="11"/>
        <v>325139.93</v>
      </c>
      <c r="F44" s="21">
        <f t="shared" ca="1" si="15"/>
        <v>0</v>
      </c>
      <c r="G44" s="21">
        <f t="shared" ca="1" si="15"/>
        <v>0</v>
      </c>
      <c r="H44" s="22">
        <f t="shared" ca="1" si="12"/>
        <v>325139.93</v>
      </c>
      <c r="I44" s="21">
        <f t="shared" ca="1" si="16"/>
        <v>0</v>
      </c>
      <c r="J44" s="21">
        <f t="shared" ca="1" si="16"/>
        <v>325139.93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1">
        <f t="shared" ca="1" si="17"/>
        <v>20349.390000000007</v>
      </c>
      <c r="O44" s="22">
        <f t="shared" ca="1" si="14"/>
        <v>345489.32</v>
      </c>
    </row>
    <row r="45" spans="1:15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1">
        <f t="shared" ca="1" si="17"/>
        <v>0</v>
      </c>
      <c r="O45" s="22">
        <f t="shared" ca="1" si="14"/>
        <v>0</v>
      </c>
    </row>
    <row r="46" spans="1:15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1">
        <f t="shared" ca="1" si="17"/>
        <v>0</v>
      </c>
      <c r="O46" s="22">
        <f t="shared" ca="1" si="14"/>
        <v>0</v>
      </c>
    </row>
    <row r="47" spans="1:15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1">
        <f t="shared" ca="1" si="17"/>
        <v>0</v>
      </c>
      <c r="O47" s="22">
        <f t="shared" ca="1" si="14"/>
        <v>0</v>
      </c>
    </row>
    <row r="48" spans="1:15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1">
        <f t="shared" ca="1" si="17"/>
        <v>-110.74</v>
      </c>
      <c r="O48" s="22">
        <f t="shared" ca="1" si="14"/>
        <v>-110.74</v>
      </c>
    </row>
    <row r="49" spans="1:15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2">
        <f t="shared" ca="1" si="11"/>
        <v>0</v>
      </c>
      <c r="F49" s="21">
        <f t="shared" ca="1" si="15"/>
        <v>0</v>
      </c>
      <c r="G49" s="21">
        <f t="shared" ca="1" si="15"/>
        <v>0</v>
      </c>
      <c r="H49" s="22">
        <f t="shared" ca="1" si="12"/>
        <v>0</v>
      </c>
      <c r="I49" s="21">
        <f t="shared" ca="1" si="16"/>
        <v>0</v>
      </c>
      <c r="J49" s="21">
        <f t="shared" ca="1" si="16"/>
        <v>0</v>
      </c>
      <c r="K49" s="22">
        <f t="shared" ca="1" si="13"/>
        <v>0</v>
      </c>
      <c r="L49" s="21">
        <f t="shared" ca="1" si="17"/>
        <v>0</v>
      </c>
      <c r="M49" s="21">
        <f t="shared" ca="1" si="17"/>
        <v>0</v>
      </c>
      <c r="N49" s="21">
        <f t="shared" ca="1" si="17"/>
        <v>65536.429999999993</v>
      </c>
      <c r="O49" s="22">
        <f t="shared" ca="1" si="14"/>
        <v>65536.429999999993</v>
      </c>
    </row>
    <row r="50" spans="1:15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5709178.4499999993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1">
        <f t="shared" ca="1" si="17"/>
        <v>0</v>
      </c>
      <c r="O50" s="22">
        <f t="shared" ca="1" si="14"/>
        <v>5709178.4499999993</v>
      </c>
    </row>
    <row r="51" spans="1:15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1">
        <f t="shared" ca="1" si="17"/>
        <v>0</v>
      </c>
      <c r="O51" s="22">
        <f t="shared" ca="1" si="14"/>
        <v>0</v>
      </c>
    </row>
    <row r="52" spans="1:15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2">
        <f t="shared" ca="1" si="11"/>
        <v>4594377888.6399994</v>
      </c>
      <c r="F52" s="21">
        <f t="shared" ca="1" si="15"/>
        <v>0</v>
      </c>
      <c r="G52" s="21">
        <f t="shared" ca="1" si="15"/>
        <v>0</v>
      </c>
      <c r="H52" s="22">
        <f t="shared" ca="1" si="12"/>
        <v>1617504482.1799998</v>
      </c>
      <c r="I52" s="21">
        <f t="shared" ca="1" si="16"/>
        <v>135833858.07999989</v>
      </c>
      <c r="J52" s="21">
        <f t="shared" ca="1" si="16"/>
        <v>1481670624.0999999</v>
      </c>
      <c r="K52" s="22">
        <f t="shared" ca="1" si="13"/>
        <v>2976873406.46</v>
      </c>
      <c r="L52" s="21">
        <f t="shared" ca="1" si="17"/>
        <v>746034947.77109468</v>
      </c>
      <c r="M52" s="21">
        <f t="shared" ca="1" si="17"/>
        <v>2230838458.6889052</v>
      </c>
      <c r="N52" s="21">
        <f t="shared" ca="1" si="17"/>
        <v>0</v>
      </c>
      <c r="O52" s="22">
        <f t="shared" ca="1" si="14"/>
        <v>4594377888.6399994</v>
      </c>
    </row>
    <row r="53" spans="1:15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2">
        <f t="shared" ca="1" si="11"/>
        <v>7875696868.8111057</v>
      </c>
      <c r="F53" s="21">
        <f t="shared" ca="1" si="15"/>
        <v>221183.38000000003</v>
      </c>
      <c r="G53" s="21">
        <f t="shared" ca="1" si="15"/>
        <v>0</v>
      </c>
      <c r="H53" s="22">
        <f t="shared" ca="1" si="12"/>
        <v>2820603583.0758872</v>
      </c>
      <c r="I53" s="21">
        <f t="shared" ca="1" si="16"/>
        <v>5314669.8210000033</v>
      </c>
      <c r="J53" s="21">
        <f t="shared" ca="1" si="16"/>
        <v>2815288913.2548871</v>
      </c>
      <c r="K53" s="22">
        <f t="shared" ca="1" si="13"/>
        <v>5054872102.3552189</v>
      </c>
      <c r="L53" s="21">
        <f t="shared" ca="1" si="17"/>
        <v>14959977.82</v>
      </c>
      <c r="M53" s="21">
        <f t="shared" ca="1" si="17"/>
        <v>5039912124.5352192</v>
      </c>
      <c r="N53" s="21">
        <f t="shared" ca="1" si="17"/>
        <v>0</v>
      </c>
      <c r="O53" s="22">
        <f t="shared" ca="1" si="14"/>
        <v>7875696868.8111057</v>
      </c>
    </row>
    <row r="54" spans="1:15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363.48571428571427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1">
        <f t="shared" ca="1" si="17"/>
        <v>0</v>
      </c>
      <c r="O54" s="22">
        <f t="shared" ca="1" si="14"/>
        <v>363.48571428571427</v>
      </c>
    </row>
    <row r="55" spans="1:15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2">
        <f t="shared" ca="1" si="11"/>
        <v>428482949.40999997</v>
      </c>
      <c r="F55" s="21">
        <f t="shared" ref="F55:G72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1350</v>
      </c>
      <c r="H55" s="22">
        <f t="shared" ca="1" si="12"/>
        <v>381530560.07999998</v>
      </c>
      <c r="I55" s="21">
        <f t="shared" ref="I55:J72" ca="1" si="19">IFERROR(INDIRECT("'"&amp;$B$2&amp;"'!"&amp;ADDRESS(MATCH($B55,INDIRECT("'"&amp;$B$2&amp;"'!$B$1:$B$1095"),0),MATCH(I$5,INDIRECT("'"&amp;$B$2&amp;"'!5:5"),0))),0)</f>
        <v>1068037.74</v>
      </c>
      <c r="J55" s="21">
        <f t="shared" ca="1" si="19"/>
        <v>380462522.33999997</v>
      </c>
      <c r="K55" s="22">
        <f t="shared" ca="1" si="13"/>
        <v>46951039.329999998</v>
      </c>
      <c r="L55" s="21">
        <f t="shared" ref="L55:N72" ca="1" si="20">IFERROR(INDIRECT("'"&amp;$B$2&amp;"'!"&amp;ADDRESS(MATCH($B55,INDIRECT("'"&amp;$B$2&amp;"'!$B$1:$B$1095"),0),MATCH(L$5,INDIRECT("'"&amp;$B$2&amp;"'!5:5"),0))),0)</f>
        <v>12930502.76</v>
      </c>
      <c r="M55" s="21">
        <f t="shared" ca="1" si="20"/>
        <v>34020536.57</v>
      </c>
      <c r="N55" s="21">
        <f t="shared" ca="1" si="20"/>
        <v>14813500.290000001</v>
      </c>
      <c r="O55" s="22">
        <f t="shared" ca="1" si="14"/>
        <v>443296449.69999999</v>
      </c>
    </row>
    <row r="56" spans="1:15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2">
        <f t="shared" ca="1" si="11"/>
        <v>-11106.76</v>
      </c>
      <c r="F56" s="21">
        <f t="shared" ca="1" si="18"/>
        <v>0</v>
      </c>
      <c r="G56" s="21">
        <f t="shared" ca="1" si="18"/>
        <v>0</v>
      </c>
      <c r="H56" s="22">
        <f t="shared" ca="1" si="12"/>
        <v>-11106.76</v>
      </c>
      <c r="I56" s="21">
        <f t="shared" ca="1" si="19"/>
        <v>0</v>
      </c>
      <c r="J56" s="21">
        <f t="shared" ca="1" si="19"/>
        <v>-11106.76</v>
      </c>
      <c r="K56" s="22">
        <f t="shared" ca="1" si="13"/>
        <v>0</v>
      </c>
      <c r="L56" s="21">
        <f t="shared" ca="1" si="20"/>
        <v>0</v>
      </c>
      <c r="M56" s="21">
        <f t="shared" ca="1" si="20"/>
        <v>0</v>
      </c>
      <c r="N56" s="21">
        <f t="shared" ca="1" si="20"/>
        <v>0</v>
      </c>
      <c r="O56" s="22">
        <f t="shared" ca="1" si="14"/>
        <v>-11106.76</v>
      </c>
    </row>
    <row r="57" spans="1:15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1">
        <f t="shared" ca="1" si="20"/>
        <v>0</v>
      </c>
      <c r="O57" s="22">
        <f t="shared" ca="1" si="14"/>
        <v>0</v>
      </c>
    </row>
    <row r="58" spans="1:15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2">
        <f t="shared" ca="1" si="11"/>
        <v>0</v>
      </c>
      <c r="F58" s="21">
        <f t="shared" ca="1" si="18"/>
        <v>0</v>
      </c>
      <c r="G58" s="21">
        <f t="shared" ca="1" si="18"/>
        <v>0</v>
      </c>
      <c r="H58" s="22">
        <f t="shared" ca="1" si="12"/>
        <v>0</v>
      </c>
      <c r="I58" s="21">
        <f t="shared" ca="1" si="19"/>
        <v>0</v>
      </c>
      <c r="J58" s="21">
        <f t="shared" ca="1" si="19"/>
        <v>0</v>
      </c>
      <c r="K58" s="22">
        <f t="shared" ca="1" si="13"/>
        <v>0</v>
      </c>
      <c r="L58" s="21">
        <f t="shared" ca="1" si="20"/>
        <v>0</v>
      </c>
      <c r="M58" s="21">
        <f t="shared" ca="1" si="20"/>
        <v>0</v>
      </c>
      <c r="N58" s="21">
        <f t="shared" ca="1" si="20"/>
        <v>0</v>
      </c>
      <c r="O58" s="22">
        <f t="shared" ca="1" si="14"/>
        <v>0</v>
      </c>
    </row>
    <row r="59" spans="1:15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2">
        <f t="shared" ca="1" si="11"/>
        <v>174522704.044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174522704.044</v>
      </c>
      <c r="L59" s="21">
        <f t="shared" ca="1" si="20"/>
        <v>0</v>
      </c>
      <c r="M59" s="21">
        <f t="shared" ca="1" si="20"/>
        <v>174522704.044</v>
      </c>
      <c r="N59" s="21">
        <f t="shared" ca="1" si="20"/>
        <v>0</v>
      </c>
      <c r="O59" s="22">
        <f t="shared" ca="1" si="14"/>
        <v>174522704.044</v>
      </c>
    </row>
    <row r="60" spans="1:15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1">
        <f t="shared" ca="1" si="20"/>
        <v>0</v>
      </c>
      <c r="O60" s="22">
        <f t="shared" ca="1" si="14"/>
        <v>0</v>
      </c>
    </row>
    <row r="61" spans="1:15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1">
        <f t="shared" ca="1" si="20"/>
        <v>0</v>
      </c>
      <c r="O61" s="22">
        <f t="shared" ca="1" si="14"/>
        <v>0</v>
      </c>
    </row>
    <row r="62" spans="1:15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1">
        <f t="shared" ca="1" si="20"/>
        <v>0</v>
      </c>
      <c r="O62" s="22">
        <f t="shared" ca="1" si="14"/>
        <v>0</v>
      </c>
    </row>
    <row r="63" spans="1:15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1">
        <f t="shared" ca="1" si="20"/>
        <v>0</v>
      </c>
      <c r="O63" s="22">
        <f t="shared" ca="1" si="14"/>
        <v>0</v>
      </c>
    </row>
    <row r="64" spans="1:15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2">
        <f t="shared" ca="1" si="11"/>
        <v>73303644.890000001</v>
      </c>
      <c r="F64" s="21">
        <f t="shared" ca="1" si="18"/>
        <v>0</v>
      </c>
      <c r="G64" s="21">
        <f t="shared" ca="1" si="18"/>
        <v>0</v>
      </c>
      <c r="H64" s="22">
        <f t="shared" ca="1" si="12"/>
        <v>73303644.890000001</v>
      </c>
      <c r="I64" s="21">
        <f t="shared" ca="1" si="19"/>
        <v>2111034.9299999988</v>
      </c>
      <c r="J64" s="21">
        <f t="shared" ca="1" si="19"/>
        <v>71192609.960000008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1">
        <f t="shared" ca="1" si="20"/>
        <v>0</v>
      </c>
      <c r="O64" s="22">
        <f t="shared" ca="1" si="14"/>
        <v>73303644.890000001</v>
      </c>
    </row>
    <row r="65" spans="1:15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1">
        <f t="shared" ca="1" si="20"/>
        <v>0</v>
      </c>
      <c r="O65" s="22">
        <f t="shared" ca="1" si="14"/>
        <v>0</v>
      </c>
    </row>
    <row r="66" spans="1:15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1">
        <f t="shared" ca="1" si="20"/>
        <v>0</v>
      </c>
      <c r="O66" s="22">
        <f t="shared" ca="1" si="14"/>
        <v>0</v>
      </c>
    </row>
    <row r="67" spans="1:15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2">
        <f t="shared" ca="1" si="11"/>
        <v>4434944.18</v>
      </c>
      <c r="F67" s="21">
        <f t="shared" ca="1" si="18"/>
        <v>0</v>
      </c>
      <c r="G67" s="21">
        <f t="shared" ca="1" si="18"/>
        <v>0</v>
      </c>
      <c r="H67" s="22">
        <f t="shared" ca="1" si="12"/>
        <v>4434944.18</v>
      </c>
      <c r="I67" s="21">
        <f t="shared" ca="1" si="19"/>
        <v>679969.09</v>
      </c>
      <c r="J67" s="21">
        <f t="shared" ca="1" si="19"/>
        <v>3754975.09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1">
        <f t="shared" ca="1" si="20"/>
        <v>0</v>
      </c>
      <c r="O67" s="22">
        <f t="shared" ca="1" si="14"/>
        <v>4434944.18</v>
      </c>
    </row>
    <row r="68" spans="1:15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2">
        <f t="shared" ca="1" si="11"/>
        <v>428056657</v>
      </c>
      <c r="F68" s="21">
        <f t="shared" ca="1" si="18"/>
        <v>0</v>
      </c>
      <c r="G68" s="21">
        <f t="shared" ca="1" si="18"/>
        <v>0</v>
      </c>
      <c r="H68" s="22">
        <f t="shared" ca="1" si="12"/>
        <v>428056657</v>
      </c>
      <c r="I68" s="21">
        <f t="shared" ca="1" si="19"/>
        <v>0</v>
      </c>
      <c r="J68" s="21">
        <f t="shared" ca="1" si="19"/>
        <v>428056657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1">
        <f t="shared" ca="1" si="20"/>
        <v>0</v>
      </c>
      <c r="O68" s="22">
        <f t="shared" ca="1" si="14"/>
        <v>428056657</v>
      </c>
    </row>
    <row r="69" spans="1:15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2">
        <f t="shared" ca="1" si="11"/>
        <v>5901005.8799999999</v>
      </c>
      <c r="F69" s="21">
        <f t="shared" ca="1" si="18"/>
        <v>0</v>
      </c>
      <c r="G69" s="21">
        <f t="shared" ca="1" si="18"/>
        <v>0</v>
      </c>
      <c r="H69" s="22">
        <f t="shared" ca="1" si="12"/>
        <v>5901005.8799999999</v>
      </c>
      <c r="I69" s="21">
        <f t="shared" ca="1" si="19"/>
        <v>171905.56000000003</v>
      </c>
      <c r="J69" s="21">
        <f t="shared" ca="1" si="19"/>
        <v>5729100.3200000003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1">
        <f t="shared" ca="1" si="20"/>
        <v>0</v>
      </c>
      <c r="O69" s="22">
        <f t="shared" ca="1" si="14"/>
        <v>5901005.8799999999</v>
      </c>
    </row>
    <row r="70" spans="1:15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2">
        <f t="shared" ca="1" si="11"/>
        <v>995664575.35001004</v>
      </c>
      <c r="F70" s="21">
        <f t="shared" ca="1" si="18"/>
        <v>0</v>
      </c>
      <c r="G70" s="21">
        <f t="shared" ca="1" si="18"/>
        <v>0</v>
      </c>
      <c r="H70" s="22">
        <f t="shared" ca="1" si="12"/>
        <v>30992352.620000012</v>
      </c>
      <c r="I70" s="21">
        <f t="shared" ca="1" si="19"/>
        <v>237911.83000000005</v>
      </c>
      <c r="J70" s="21">
        <f t="shared" ca="1" si="19"/>
        <v>30754440.790000014</v>
      </c>
      <c r="K70" s="22">
        <f t="shared" ca="1" si="13"/>
        <v>964672222.73001003</v>
      </c>
      <c r="L70" s="21">
        <f t="shared" ca="1" si="20"/>
        <v>524857.49999999988</v>
      </c>
      <c r="M70" s="21">
        <f t="shared" ca="1" si="20"/>
        <v>964147365.23001003</v>
      </c>
      <c r="N70" s="21">
        <f t="shared" ca="1" si="20"/>
        <v>108023.22999999995</v>
      </c>
      <c r="O70" s="22">
        <f t="shared" ca="1" si="14"/>
        <v>995772598.58001006</v>
      </c>
    </row>
    <row r="71" spans="1:15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5756490.5600000005</v>
      </c>
      <c r="F71" s="21">
        <f t="shared" ca="1" si="18"/>
        <v>0</v>
      </c>
      <c r="G71" s="21">
        <f t="shared" ca="1" si="18"/>
        <v>0</v>
      </c>
      <c r="H71" s="22">
        <f t="shared" ca="1" si="12"/>
        <v>5756490.5600000005</v>
      </c>
      <c r="I71" s="21">
        <f t="shared" ca="1" si="19"/>
        <v>8980.32</v>
      </c>
      <c r="J71" s="21">
        <f t="shared" ca="1" si="19"/>
        <v>5747510.2400000002</v>
      </c>
      <c r="K71" s="22">
        <f t="shared" ca="1" si="13"/>
        <v>0</v>
      </c>
      <c r="L71" s="21">
        <f t="shared" ca="1" si="20"/>
        <v>0</v>
      </c>
      <c r="M71" s="21">
        <f t="shared" ca="1" si="20"/>
        <v>0</v>
      </c>
      <c r="N71" s="21">
        <f t="shared" ca="1" si="20"/>
        <v>0</v>
      </c>
      <c r="O71" s="22">
        <f ca="1">+D71+E71+N71</f>
        <v>5756490.5600000005</v>
      </c>
    </row>
    <row r="72" spans="1:15" ht="13.8" x14ac:dyDescent="0.3">
      <c r="A72" s="64" t="s">
        <v>278</v>
      </c>
      <c r="B72" s="20">
        <v>3018</v>
      </c>
      <c r="C72" s="65" t="s">
        <v>246</v>
      </c>
      <c r="D72" s="21">
        <f t="shared" ca="1" si="21"/>
        <v>0</v>
      </c>
      <c r="E72" s="22">
        <f t="shared" ca="1" si="11"/>
        <v>0</v>
      </c>
      <c r="F72" s="21">
        <f t="shared" ca="1" si="18"/>
        <v>0</v>
      </c>
      <c r="G72" s="21">
        <f t="shared" ca="1" si="18"/>
        <v>0</v>
      </c>
      <c r="H72" s="22">
        <f t="shared" ca="1" si="12"/>
        <v>0</v>
      </c>
      <c r="I72" s="21">
        <f t="shared" ca="1" si="19"/>
        <v>0</v>
      </c>
      <c r="J72" s="21">
        <f t="shared" ca="1" si="19"/>
        <v>0</v>
      </c>
      <c r="K72" s="22">
        <f t="shared" ca="1" si="13"/>
        <v>0</v>
      </c>
      <c r="L72" s="21">
        <f t="shared" ca="1" si="20"/>
        <v>0</v>
      </c>
      <c r="M72" s="21">
        <f t="shared" ca="1" si="20"/>
        <v>0</v>
      </c>
      <c r="N72" s="21">
        <f t="shared" ca="1" si="20"/>
        <v>0</v>
      </c>
      <c r="O72" s="22">
        <f ca="1">+D72+E72+N72</f>
        <v>0</v>
      </c>
    </row>
    <row r="73" spans="1:15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22">SUMIF($C$7:$C$72,"HD",D$7:D$72)</f>
        <v>6386775.8004761897</v>
      </c>
      <c r="E73" s="56">
        <f t="shared" ca="1" si="22"/>
        <v>21356549292.884476</v>
      </c>
      <c r="F73" s="56">
        <f t="shared" ca="1" si="22"/>
        <v>367474.47000040056</v>
      </c>
      <c r="G73" s="56">
        <f t="shared" ca="1" si="22"/>
        <v>162901.01000000004</v>
      </c>
      <c r="H73" s="56">
        <f t="shared" ca="1" si="22"/>
        <v>6958757360.2050266</v>
      </c>
      <c r="I73" s="56">
        <f t="shared" ca="1" si="22"/>
        <v>344530557.54549783</v>
      </c>
      <c r="J73" s="56">
        <f t="shared" ca="1" si="22"/>
        <v>6614226802.6595297</v>
      </c>
      <c r="K73" s="56">
        <f t="shared" ca="1" si="22"/>
        <v>14397261557.19945</v>
      </c>
      <c r="L73" s="56">
        <f t="shared" ca="1" si="22"/>
        <v>1195427332.7882106</v>
      </c>
      <c r="M73" s="56">
        <f t="shared" ca="1" si="22"/>
        <v>13201834224.41124</v>
      </c>
      <c r="N73" s="56">
        <f t="shared" ca="1" si="22"/>
        <v>104746113.31533991</v>
      </c>
      <c r="O73" s="22">
        <f ca="1">+D73+E73+N73</f>
        <v>21467682182.00029</v>
      </c>
    </row>
    <row r="74" spans="1:15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23">SUMIF($C$7:$C$72,"H",D$7:D$72)+SUMIF($C$7:$C$72,"E",D$7:D$72)</f>
        <v>363.48571428571427</v>
      </c>
      <c r="E74" s="56">
        <f t="shared" ca="1" si="23"/>
        <v>2116111864.5540099</v>
      </c>
      <c r="F74" s="56">
        <f t="shared" ca="1" si="23"/>
        <v>0</v>
      </c>
      <c r="G74" s="56">
        <f t="shared" ca="1" si="23"/>
        <v>1350</v>
      </c>
      <c r="H74" s="56">
        <f t="shared" ca="1" si="23"/>
        <v>929964548.45000005</v>
      </c>
      <c r="I74" s="56">
        <f t="shared" ca="1" si="23"/>
        <v>4277839.4699999988</v>
      </c>
      <c r="J74" s="56">
        <f t="shared" ca="1" si="23"/>
        <v>925686708.98000002</v>
      </c>
      <c r="K74" s="56">
        <f t="shared" ca="1" si="23"/>
        <v>1186145966.1040099</v>
      </c>
      <c r="L74" s="56">
        <f t="shared" ca="1" si="23"/>
        <v>13455360.26</v>
      </c>
      <c r="M74" s="56">
        <f t="shared" ca="1" si="23"/>
        <v>1172690605.8440099</v>
      </c>
      <c r="N74" s="56">
        <f t="shared" ca="1" si="23"/>
        <v>14921523.520000001</v>
      </c>
      <c r="O74" s="22">
        <f ca="1">+D74+E74+N74</f>
        <v>2131033751.5597241</v>
      </c>
    </row>
    <row r="75" spans="1:15" ht="13.8" x14ac:dyDescent="0.3">
      <c r="A75" s="66" t="s">
        <v>286</v>
      </c>
      <c r="B75" s="55">
        <v>9003</v>
      </c>
      <c r="C75" s="65" t="s">
        <v>287</v>
      </c>
      <c r="D75" s="56">
        <f ca="1">D73+D74</f>
        <v>6387139.2861904753</v>
      </c>
      <c r="E75" s="56">
        <f t="shared" ref="E75:N75" ca="1" si="24">E73+E74</f>
        <v>23472661157.438484</v>
      </c>
      <c r="F75" s="56">
        <f t="shared" ca="1" si="24"/>
        <v>367474.47000040056</v>
      </c>
      <c r="G75" s="56">
        <f t="shared" ca="1" si="24"/>
        <v>164251.01000000004</v>
      </c>
      <c r="H75" s="56">
        <f t="shared" ca="1" si="24"/>
        <v>7888721908.6550264</v>
      </c>
      <c r="I75" s="56">
        <f t="shared" ca="1" si="24"/>
        <v>348808397.0154978</v>
      </c>
      <c r="J75" s="56">
        <f t="shared" ca="1" si="24"/>
        <v>7539913511.6395302</v>
      </c>
      <c r="K75" s="56">
        <f t="shared" ca="1" si="24"/>
        <v>15583407523.303459</v>
      </c>
      <c r="L75" s="56">
        <f t="shared" ca="1" si="24"/>
        <v>1208882693.0482106</v>
      </c>
      <c r="M75" s="56">
        <f t="shared" ca="1" si="24"/>
        <v>14374524830.255249</v>
      </c>
      <c r="N75" s="56">
        <f t="shared" ca="1" si="24"/>
        <v>119667636.8353399</v>
      </c>
      <c r="O75" s="22">
        <f ca="1">+D75+E75+N75</f>
        <v>23598715933.560013</v>
      </c>
    </row>
  </sheetData>
  <mergeCells count="1">
    <mergeCell ref="E2:G2"/>
  </mergeCells>
  <dataValidations count="1">
    <dataValidation type="list" allowBlank="1" showInputMessage="1" showErrorMessage="1" sqref="B2" xr:uid="{6AE48773-A3FD-4203-BE79-88721BE448F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03B9-A97C-4FCD-A130-149AB17D5F2C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320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717</v>
      </c>
      <c r="E5" s="10">
        <v>737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30</v>
      </c>
      <c r="E6" s="7" t="s">
        <v>31</v>
      </c>
      <c r="F6" s="69" t="s">
        <v>321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267896560.25</v>
      </c>
      <c r="E8" s="21">
        <f t="shared" ca="1" si="0"/>
        <v>0</v>
      </c>
      <c r="F8" s="22">
        <f t="shared" ca="1" si="1"/>
        <v>267896560.25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5207482.3899999987</v>
      </c>
      <c r="E9" s="21">
        <f t="shared" ca="1" si="0"/>
        <v>0</v>
      </c>
      <c r="F9" s="22">
        <f t="shared" ca="1" si="1"/>
        <v>5207482.3899999987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134052053.81999998</v>
      </c>
      <c r="E10" s="21">
        <f t="shared" ca="1" si="0"/>
        <v>0</v>
      </c>
      <c r="F10" s="22">
        <f t="shared" ca="1" si="1"/>
        <v>134052053.81999998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61860631.689999998</v>
      </c>
      <c r="E11" s="21">
        <f t="shared" ca="1" si="0"/>
        <v>0</v>
      </c>
      <c r="F11" s="22">
        <f t="shared" ca="1" si="1"/>
        <v>61860631.689999998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785665.9</v>
      </c>
      <c r="E13" s="21">
        <f t="shared" ca="1" si="0"/>
        <v>0</v>
      </c>
      <c r="F13" s="22">
        <f t="shared" ca="1" si="1"/>
        <v>785665.9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3321151.2</v>
      </c>
      <c r="E14" s="21">
        <f t="shared" ca="1" si="0"/>
        <v>0</v>
      </c>
      <c r="F14" s="22">
        <f t="shared" ca="1" si="1"/>
        <v>3321151.2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2166707.94</v>
      </c>
      <c r="E17" s="21">
        <f t="shared" ca="1" si="0"/>
        <v>0</v>
      </c>
      <c r="F17" s="22">
        <f t="shared" ca="1" si="1"/>
        <v>2166707.94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2068.9</v>
      </c>
      <c r="E18" s="21">
        <f t="shared" ca="1" si="0"/>
        <v>0</v>
      </c>
      <c r="F18" s="22">
        <f t="shared" ca="1" si="1"/>
        <v>2068.9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6929971.8500000006</v>
      </c>
      <c r="E20" s="21">
        <f t="shared" ca="1" si="0"/>
        <v>0</v>
      </c>
      <c r="F20" s="22">
        <f t="shared" ca="1" si="1"/>
        <v>6929971.8500000006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57523296.75</v>
      </c>
      <c r="E21" s="21">
        <f t="shared" ca="1" si="0"/>
        <v>0</v>
      </c>
      <c r="F21" s="22">
        <f t="shared" ca="1" si="1"/>
        <v>57523296.75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528887410.23000151</v>
      </c>
      <c r="E22" s="21">
        <f t="shared" ca="1" si="0"/>
        <v>0</v>
      </c>
      <c r="F22" s="22">
        <f t="shared" ca="1" si="1"/>
        <v>528887410.23000151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7068241.9200000009</v>
      </c>
      <c r="E23" s="21">
        <f t="shared" ca="1" si="2"/>
        <v>0</v>
      </c>
      <c r="F23" s="22">
        <f ca="1">+SUM(D23:E23)</f>
        <v>7068241.9200000009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28478323.149999999</v>
      </c>
      <c r="E24" s="21">
        <f t="shared" ca="1" si="2"/>
        <v>0</v>
      </c>
      <c r="F24" s="22">
        <f ca="1">+SUM(D24:E24)</f>
        <v>28478323.149999999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150476.82</v>
      </c>
      <c r="E25" s="21">
        <f t="shared" ca="1" si="2"/>
        <v>0</v>
      </c>
      <c r="F25" s="22">
        <f t="shared" ref="F25:F44" ca="1" si="3">+SUM(D25:E25)</f>
        <v>150476.82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7593339.4788603168</v>
      </c>
      <c r="E26" s="21">
        <f t="shared" ca="1" si="2"/>
        <v>0</v>
      </c>
      <c r="F26" s="22">
        <f t="shared" ca="1" si="3"/>
        <v>7593339.4788603168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6133221.5899999999</v>
      </c>
      <c r="E27" s="21">
        <f t="shared" ca="1" si="2"/>
        <v>0</v>
      </c>
      <c r="F27" s="22">
        <f t="shared" ca="1" si="3"/>
        <v>6133221.5899999999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216684.6</v>
      </c>
      <c r="E28" s="21">
        <f t="shared" ca="1" si="2"/>
        <v>0</v>
      </c>
      <c r="F28" s="22">
        <f t="shared" ca="1" si="3"/>
        <v>216684.6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8443901.9899999984</v>
      </c>
      <c r="E29" s="21">
        <f t="shared" ca="1" si="2"/>
        <v>0</v>
      </c>
      <c r="F29" s="22">
        <f t="shared" ca="1" si="3"/>
        <v>8443901.9899999984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6873429.360000019</v>
      </c>
      <c r="E30" s="21">
        <f t="shared" ca="1" si="2"/>
        <v>0</v>
      </c>
      <c r="F30" s="22">
        <f t="shared" ca="1" si="3"/>
        <v>6873429.360000019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62450138.799999997</v>
      </c>
      <c r="E31" s="21">
        <f t="shared" ca="1" si="2"/>
        <v>0</v>
      </c>
      <c r="F31" s="22">
        <f t="shared" ca="1" si="3"/>
        <v>62450138.799999997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16624324.110000048</v>
      </c>
      <c r="E32" s="21">
        <f t="shared" ca="1" si="2"/>
        <v>0</v>
      </c>
      <c r="F32" s="22">
        <f t="shared" ca="1" si="3"/>
        <v>16624324.110000048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2013941.8099999956</v>
      </c>
      <c r="E33" s="21">
        <f t="shared" ca="1" si="2"/>
        <v>0</v>
      </c>
      <c r="F33" s="22">
        <f t="shared" ca="1" si="3"/>
        <v>2013941.8099999956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889289.05999999994</v>
      </c>
      <c r="E34" s="21">
        <f t="shared" ca="1" si="2"/>
        <v>0</v>
      </c>
      <c r="F34" s="22">
        <f t="shared" ca="1" si="3"/>
        <v>889289.05999999994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417037</v>
      </c>
      <c r="E35" s="21">
        <f t="shared" ca="1" si="2"/>
        <v>0</v>
      </c>
      <c r="F35" s="22">
        <f t="shared" ca="1" si="3"/>
        <v>417037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3780952.82</v>
      </c>
      <c r="E37" s="21">
        <f t="shared" ca="1" si="2"/>
        <v>0</v>
      </c>
      <c r="F37" s="22">
        <f t="shared" ca="1" si="3"/>
        <v>3780952.82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327099.46000000002</v>
      </c>
      <c r="E38" s="21">
        <f t="shared" ca="1" si="2"/>
        <v>0</v>
      </c>
      <c r="F38" s="22">
        <f t="shared" ca="1" si="3"/>
        <v>327099.46000000002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4107769.5</v>
      </c>
      <c r="E39" s="21">
        <f t="shared" ca="1" si="4"/>
        <v>0</v>
      </c>
      <c r="F39" s="22">
        <f t="shared" ca="1" si="3"/>
        <v>4107769.5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2139617.15</v>
      </c>
      <c r="E40" s="21">
        <f t="shared" ca="1" si="4"/>
        <v>0</v>
      </c>
      <c r="F40" s="22">
        <f t="shared" ca="1" si="3"/>
        <v>2139617.15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28794382.300000038</v>
      </c>
      <c r="E41" s="21">
        <f t="shared" ca="1" si="4"/>
        <v>0</v>
      </c>
      <c r="F41" s="22">
        <f t="shared" ref="F41" ca="1" si="5">+SUM(D41:E41)</f>
        <v>28794382.300000038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79692.160000000003</v>
      </c>
      <c r="E42" s="21">
        <f t="shared" ca="1" si="4"/>
        <v>0</v>
      </c>
      <c r="F42" s="22">
        <f t="shared" ca="1" si="3"/>
        <v>79692.160000000003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22404.719999999998</v>
      </c>
      <c r="E44" s="21">
        <f t="shared" ca="1" si="4"/>
        <v>0</v>
      </c>
      <c r="F44" s="22">
        <f t="shared" ca="1" si="3"/>
        <v>22404.719999999998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-6929.22</v>
      </c>
      <c r="E48" s="21">
        <f t="shared" ca="1" si="4"/>
        <v>0</v>
      </c>
      <c r="F48" s="22">
        <f t="shared" ca="1" si="6"/>
        <v>-6929.22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7955886.54</v>
      </c>
      <c r="E49" s="21">
        <f t="shared" ca="1" si="4"/>
        <v>0</v>
      </c>
      <c r="F49" s="22">
        <f t="shared" ref="F49" ca="1" si="7">+SUM(D49:E49)</f>
        <v>7955886.54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1263186226.038862</v>
      </c>
      <c r="E73" s="56">
        <f ca="1">SUMIF($C$7:$C$72,"HD",E$7:E$72)</f>
        <v>0</v>
      </c>
      <c r="F73" s="56">
        <f ca="1">SUMIF($C$7:$C$72,"HD",F$7:F$72)</f>
        <v>1263186226.038862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1263186226.038862</v>
      </c>
      <c r="E75" s="56">
        <f ca="1">E73+E74</f>
        <v>0</v>
      </c>
      <c r="F75" s="56">
        <f ca="1">F73+F74</f>
        <v>1263186226.038862</v>
      </c>
    </row>
  </sheetData>
  <mergeCells count="1">
    <mergeCell ref="E2:G2"/>
  </mergeCells>
  <dataValidations count="1">
    <dataValidation type="list" allowBlank="1" showInputMessage="1" showErrorMessage="1" sqref="B2" xr:uid="{CA7D7872-6E56-4D24-8984-70A5FAE47FF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F059B-A5E3-4A56-BA22-7C475A3ECAB7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322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717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267896560.25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5207482.3899999987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134052053.81999998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61860631.689999998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785665.9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3321151.2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2166707.94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2068.9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6929971.8500000006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57523296.75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528887410.23000151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7068241.9200000009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28478323.149999999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150476.82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7593339.4788603168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6133221.5899999999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216684.6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8443901.9899999984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6873429.360000019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62450138.799999997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16624324.110000048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2013941.8099999956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889289.05999999994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417037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3780952.82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327099.46000000002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4107769.5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2139617.15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28794382.300000038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79692.160000000003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22404.719999999998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-6929.22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7955886.54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1263186226.038862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1263186226.038862</v>
      </c>
    </row>
  </sheetData>
  <mergeCells count="1">
    <mergeCell ref="E2:G2"/>
  </mergeCells>
  <dataValidations count="1">
    <dataValidation type="list" allowBlank="1" showInputMessage="1" showErrorMessage="1" sqref="B2" xr:uid="{7FEB4C11-116F-4E81-9560-64976CE4577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B5959-BF86-4BDA-AD60-DF60F1025A4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713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33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</row>
  </sheetData>
  <mergeCells count="1">
    <mergeCell ref="E2:G2"/>
  </mergeCells>
  <dataValidations count="1">
    <dataValidation type="list" allowBlank="1" showInputMessage="1" showErrorMessage="1" sqref="B2" xr:uid="{15FE677B-ABBB-48B9-83D9-C9B7CA4F2BB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400C0-4D70-4D53-A07A-C4D9497E5459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727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124292127.92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165895202.84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86276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437669511.91000003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727943118.67000008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727943118.67000008</v>
      </c>
    </row>
  </sheetData>
  <mergeCells count="1">
    <mergeCell ref="E2:G2"/>
  </mergeCells>
  <dataValidations count="1">
    <dataValidation type="list" allowBlank="1" showInputMessage="1" showErrorMessage="1" sqref="B2" xr:uid="{C0F39DBB-6461-4277-A315-1621A9730E8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1D94-4226-44AE-BEC4-39DA0D11FD7A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8" width="9.8867187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324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712</v>
      </c>
      <c r="E5" s="10">
        <v>738</v>
      </c>
      <c r="F5" s="10">
        <v>739</v>
      </c>
      <c r="G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37</v>
      </c>
      <c r="E6" s="7" t="s">
        <v>38</v>
      </c>
      <c r="F6" s="7" t="s">
        <v>39</v>
      </c>
      <c r="G6" s="69" t="s">
        <v>325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F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2">
        <f t="shared" ref="G7:G22" ca="1" si="1">+SUM(D7:F7)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3431083.6299999952</v>
      </c>
      <c r="E8" s="21">
        <f t="shared" ca="1" si="0"/>
        <v>0</v>
      </c>
      <c r="F8" s="21">
        <f t="shared" ca="1" si="0"/>
        <v>0</v>
      </c>
      <c r="G8" s="22">
        <f t="shared" ca="1" si="1"/>
        <v>3431083.6299999952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14882676.07</v>
      </c>
      <c r="E9" s="21">
        <f t="shared" ca="1" si="0"/>
        <v>0</v>
      </c>
      <c r="F9" s="21">
        <f t="shared" ca="1" si="0"/>
        <v>0</v>
      </c>
      <c r="G9" s="22">
        <f t="shared" ca="1" si="1"/>
        <v>14882676.07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249350617.01000002</v>
      </c>
      <c r="E10" s="21">
        <f t="shared" ca="1" si="0"/>
        <v>0</v>
      </c>
      <c r="F10" s="21">
        <f t="shared" ca="1" si="0"/>
        <v>0</v>
      </c>
      <c r="G10" s="22">
        <f t="shared" ca="1" si="1"/>
        <v>249350617.01000002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464555.51</v>
      </c>
      <c r="E13" s="21">
        <f t="shared" ca="1" si="0"/>
        <v>0</v>
      </c>
      <c r="F13" s="21">
        <f t="shared" ca="1" si="0"/>
        <v>0</v>
      </c>
      <c r="G13" s="22">
        <f t="shared" ca="1" si="1"/>
        <v>464555.51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816835.57000000007</v>
      </c>
      <c r="E14" s="21">
        <f t="shared" ca="1" si="0"/>
        <v>0</v>
      </c>
      <c r="F14" s="21">
        <f t="shared" ca="1" si="0"/>
        <v>0</v>
      </c>
      <c r="G14" s="22">
        <f t="shared" ca="1" si="1"/>
        <v>816835.57000000007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2">
        <f t="shared" ca="1" si="1"/>
        <v>0</v>
      </c>
    </row>
    <row r="17" spans="1:7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1514168</v>
      </c>
      <c r="E17" s="21">
        <f t="shared" ca="1" si="0"/>
        <v>0</v>
      </c>
      <c r="F17" s="21">
        <f t="shared" ca="1" si="0"/>
        <v>0</v>
      </c>
      <c r="G17" s="22">
        <f t="shared" ca="1" si="1"/>
        <v>1514168</v>
      </c>
    </row>
    <row r="18" spans="1:7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2">
        <f t="shared" ca="1" si="1"/>
        <v>0</v>
      </c>
    </row>
    <row r="19" spans="1:7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2">
        <f t="shared" ca="1" si="1"/>
        <v>0</v>
      </c>
    </row>
    <row r="20" spans="1:7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1689463.5899999999</v>
      </c>
      <c r="E20" s="21">
        <f t="shared" ca="1" si="0"/>
        <v>0</v>
      </c>
      <c r="F20" s="21">
        <f t="shared" ca="1" si="0"/>
        <v>0</v>
      </c>
      <c r="G20" s="22">
        <f t="shared" ca="1" si="1"/>
        <v>1689463.5899999999</v>
      </c>
    </row>
    <row r="21" spans="1:7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2">
        <f t="shared" ca="1" si="1"/>
        <v>0</v>
      </c>
    </row>
    <row r="22" spans="1:7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290855229.07999998</v>
      </c>
      <c r="E22" s="21">
        <f t="shared" ca="1" si="0"/>
        <v>0</v>
      </c>
      <c r="F22" s="21">
        <f t="shared" ca="1" si="0"/>
        <v>0</v>
      </c>
      <c r="G22" s="22">
        <f t="shared" ca="1" si="1"/>
        <v>290855229.07999998</v>
      </c>
    </row>
    <row r="23" spans="1:7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F38" ca="1" si="2">IFERROR(INDIRECT("'"&amp;$B$2&amp;"'!"&amp;ADDRESS(MATCH($B23,INDIRECT("'"&amp;$B$2&amp;"'!$B$1:$B$1095"),0),MATCH(D$5,INDIRECT("'"&amp;$B$2&amp;"'!5:5"),0))),0)</f>
        <v>2490484.12</v>
      </c>
      <c r="E23" s="21">
        <f t="shared" ca="1" si="2"/>
        <v>0</v>
      </c>
      <c r="F23" s="21">
        <f t="shared" ca="1" si="2"/>
        <v>0</v>
      </c>
      <c r="G23" s="22">
        <f ca="1">+SUM(D23:F23)</f>
        <v>2490484.12</v>
      </c>
    </row>
    <row r="24" spans="1:7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31973.94</v>
      </c>
      <c r="E24" s="21">
        <f t="shared" ca="1" si="2"/>
        <v>0</v>
      </c>
      <c r="F24" s="21">
        <f t="shared" ca="1" si="2"/>
        <v>0</v>
      </c>
      <c r="G24" s="22">
        <f ca="1">+SUM(D24:F24)</f>
        <v>31973.94</v>
      </c>
    </row>
    <row r="25" spans="1:7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2">
        <f t="shared" ref="G25:G44" ca="1" si="3">+SUM(D25:F25)</f>
        <v>0</v>
      </c>
    </row>
    <row r="26" spans="1:7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257994.390762</v>
      </c>
      <c r="E26" s="21">
        <f t="shared" ca="1" si="2"/>
        <v>0</v>
      </c>
      <c r="F26" s="21">
        <f t="shared" ca="1" si="2"/>
        <v>0</v>
      </c>
      <c r="G26" s="22">
        <f t="shared" ca="1" si="3"/>
        <v>257994.390762</v>
      </c>
    </row>
    <row r="27" spans="1:7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2">
        <f t="shared" ca="1" si="3"/>
        <v>0</v>
      </c>
    </row>
    <row r="28" spans="1:7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2">
        <f t="shared" ca="1" si="3"/>
        <v>0</v>
      </c>
    </row>
    <row r="29" spans="1:7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2">
        <f t="shared" ca="1" si="3"/>
        <v>0</v>
      </c>
    </row>
    <row r="30" spans="1:7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390278.38</v>
      </c>
      <c r="E30" s="21">
        <f t="shared" ca="1" si="2"/>
        <v>0</v>
      </c>
      <c r="F30" s="21">
        <f t="shared" ca="1" si="2"/>
        <v>0</v>
      </c>
      <c r="G30" s="22">
        <f t="shared" ca="1" si="3"/>
        <v>390278.38</v>
      </c>
    </row>
    <row r="31" spans="1:7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364333.67888700002</v>
      </c>
      <c r="E31" s="21">
        <f t="shared" ca="1" si="2"/>
        <v>0</v>
      </c>
      <c r="F31" s="21">
        <f t="shared" ca="1" si="2"/>
        <v>0</v>
      </c>
      <c r="G31" s="22">
        <f t="shared" ca="1" si="3"/>
        <v>364333.67888700002</v>
      </c>
    </row>
    <row r="32" spans="1:7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38693486.930000007</v>
      </c>
      <c r="E32" s="21">
        <f t="shared" ca="1" si="2"/>
        <v>0</v>
      </c>
      <c r="F32" s="21">
        <f t="shared" ca="1" si="2"/>
        <v>0</v>
      </c>
      <c r="G32" s="22">
        <f t="shared" ca="1" si="3"/>
        <v>38693486.930000007</v>
      </c>
    </row>
    <row r="33" spans="1:7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2">
        <f t="shared" ca="1" si="3"/>
        <v>0</v>
      </c>
    </row>
    <row r="34" spans="1:7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340304.14</v>
      </c>
      <c r="E34" s="21">
        <f t="shared" ca="1" si="2"/>
        <v>0</v>
      </c>
      <c r="F34" s="21">
        <f t="shared" ca="1" si="2"/>
        <v>0</v>
      </c>
      <c r="G34" s="22">
        <f t="shared" ca="1" si="3"/>
        <v>340304.14</v>
      </c>
    </row>
    <row r="35" spans="1:7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730330</v>
      </c>
      <c r="E35" s="21">
        <f t="shared" ca="1" si="2"/>
        <v>0</v>
      </c>
      <c r="F35" s="21">
        <f t="shared" ca="1" si="2"/>
        <v>0</v>
      </c>
      <c r="G35" s="22">
        <f t="shared" ca="1" si="3"/>
        <v>730330</v>
      </c>
    </row>
    <row r="36" spans="1:7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603699471.20999992</v>
      </c>
      <c r="E36" s="21">
        <f t="shared" ca="1" si="2"/>
        <v>0</v>
      </c>
      <c r="F36" s="21">
        <f t="shared" ca="1" si="2"/>
        <v>0</v>
      </c>
      <c r="G36" s="22">
        <f t="shared" ca="1" si="3"/>
        <v>603699471.20999992</v>
      </c>
    </row>
    <row r="37" spans="1:7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1691373.11</v>
      </c>
      <c r="E37" s="21">
        <f t="shared" ca="1" si="2"/>
        <v>0</v>
      </c>
      <c r="F37" s="21">
        <f t="shared" ca="1" si="2"/>
        <v>0</v>
      </c>
      <c r="G37" s="22">
        <f t="shared" ca="1" si="3"/>
        <v>1691373.11</v>
      </c>
    </row>
    <row r="38" spans="1:7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2">
        <f t="shared" ca="1" si="3"/>
        <v>0</v>
      </c>
    </row>
    <row r="39" spans="1:7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F54" ca="1" si="4">IFERROR(INDIRECT("'"&amp;$B$2&amp;"'!"&amp;ADDRESS(MATCH($B39,INDIRECT("'"&amp;$B$2&amp;"'!$B$1:$B$1095"),0),MATCH(D$5,INDIRECT("'"&amp;$B$2&amp;"'!5:5"),0))),0)</f>
        <v>107444.926893</v>
      </c>
      <c r="E39" s="21">
        <f t="shared" ca="1" si="4"/>
        <v>0</v>
      </c>
      <c r="F39" s="21">
        <f t="shared" ca="1" si="4"/>
        <v>0</v>
      </c>
      <c r="G39" s="22">
        <f t="shared" ca="1" si="3"/>
        <v>107444.926893</v>
      </c>
    </row>
    <row r="40" spans="1:7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2">
        <f t="shared" ca="1" si="3"/>
        <v>0</v>
      </c>
    </row>
    <row r="41" spans="1:7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63477.79</v>
      </c>
      <c r="E41" s="21">
        <f t="shared" ca="1" si="4"/>
        <v>0</v>
      </c>
      <c r="F41" s="21">
        <f t="shared" ca="1" si="4"/>
        <v>0</v>
      </c>
      <c r="G41" s="22">
        <f t="shared" ca="1" si="3"/>
        <v>63477.79</v>
      </c>
    </row>
    <row r="42" spans="1:7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0.01</v>
      </c>
      <c r="E42" s="21">
        <f t="shared" ca="1" si="4"/>
        <v>0</v>
      </c>
      <c r="F42" s="21">
        <f t="shared" ca="1" si="4"/>
        <v>0</v>
      </c>
      <c r="G42" s="22">
        <f t="shared" ca="1" si="3"/>
        <v>0.01</v>
      </c>
    </row>
    <row r="43" spans="1:7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2">
        <f t="shared" ca="1" si="3"/>
        <v>0</v>
      </c>
    </row>
    <row r="44" spans="1:7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2">
        <f t="shared" ca="1" si="3"/>
        <v>0</v>
      </c>
    </row>
    <row r="45" spans="1:7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2">
        <f t="shared" ref="G45:G57" ca="1" si="5">+SUM(D45:F45)</f>
        <v>0</v>
      </c>
    </row>
    <row r="46" spans="1:7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2">
        <f t="shared" ca="1" si="5"/>
        <v>0</v>
      </c>
    </row>
    <row r="47" spans="1:7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2">
        <f t="shared" ca="1" si="5"/>
        <v>0</v>
      </c>
    </row>
    <row r="48" spans="1:7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2">
        <f t="shared" ca="1" si="5"/>
        <v>0</v>
      </c>
    </row>
    <row r="49" spans="1:7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2">
        <f t="shared" ref="G49" ca="1" si="6">+SUM(D49:F49)</f>
        <v>0</v>
      </c>
    </row>
    <row r="50" spans="1:7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2">
        <f t="shared" ref="G50:G52" ca="1" si="7">+SUM(D50:F50)</f>
        <v>0</v>
      </c>
    </row>
    <row r="51" spans="1:7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2">
        <f t="shared" ca="1" si="7"/>
        <v>0</v>
      </c>
    </row>
    <row r="52" spans="1:7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2">
        <f t="shared" ca="1" si="7"/>
        <v>0</v>
      </c>
    </row>
    <row r="53" spans="1:7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2">
        <f t="shared" ca="1" si="5"/>
        <v>0</v>
      </c>
    </row>
    <row r="54" spans="1:7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2">
        <f t="shared" ca="1" si="5"/>
        <v>0</v>
      </c>
    </row>
    <row r="55" spans="1:7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F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2">
        <f t="shared" ca="1" si="5"/>
        <v>0</v>
      </c>
    </row>
    <row r="56" spans="1:7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2">
        <f t="shared" ca="1" si="5"/>
        <v>0</v>
      </c>
    </row>
    <row r="57" spans="1:7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2">
        <f t="shared" ca="1" si="5"/>
        <v>0</v>
      </c>
    </row>
    <row r="58" spans="1:7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2">
        <f t="shared" ref="G58" ca="1" si="9">+SUM(D58:F58)</f>
        <v>0</v>
      </c>
    </row>
    <row r="59" spans="1:7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2">
        <f t="shared" ref="G59:G72" ca="1" si="10">+SUM(D59:F59)</f>
        <v>0</v>
      </c>
    </row>
    <row r="60" spans="1:7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2">
        <f t="shared" ca="1" si="10"/>
        <v>0</v>
      </c>
    </row>
    <row r="61" spans="1:7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2">
        <f t="shared" ca="1" si="10"/>
        <v>0</v>
      </c>
    </row>
    <row r="62" spans="1:7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2">
        <f t="shared" ca="1" si="10"/>
        <v>0</v>
      </c>
    </row>
    <row r="63" spans="1:7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2">
        <f t="shared" ca="1" si="10"/>
        <v>0</v>
      </c>
    </row>
    <row r="64" spans="1:7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2">
        <f t="shared" ca="1" si="10"/>
        <v>0</v>
      </c>
    </row>
    <row r="65" spans="1:7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2">
        <f t="shared" ca="1" si="10"/>
        <v>0</v>
      </c>
    </row>
    <row r="66" spans="1:7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2">
        <f t="shared" ca="1" si="10"/>
        <v>0</v>
      </c>
    </row>
    <row r="67" spans="1:7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2">
        <f t="shared" ca="1" si="10"/>
        <v>0</v>
      </c>
    </row>
    <row r="68" spans="1:7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2">
        <f t="shared" ca="1" si="10"/>
        <v>0</v>
      </c>
    </row>
    <row r="69" spans="1:7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2">
        <f t="shared" ca="1" si="10"/>
        <v>0</v>
      </c>
    </row>
    <row r="70" spans="1:7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2">
        <f t="shared" ca="1" si="10"/>
        <v>0</v>
      </c>
    </row>
    <row r="71" spans="1:7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1">
        <f t="shared" ca="1" si="8"/>
        <v>0</v>
      </c>
      <c r="G71" s="22">
        <f t="shared" ca="1" si="10"/>
        <v>0</v>
      </c>
    </row>
    <row r="72" spans="1:7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1">
        <f t="shared" ca="1" si="8"/>
        <v>0</v>
      </c>
      <c r="G72" s="22">
        <f t="shared" ca="1" si="10"/>
        <v>0</v>
      </c>
    </row>
    <row r="73" spans="1:7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1211865581.0865419</v>
      </c>
      <c r="E73" s="56">
        <f ca="1">SUMIF($C$7:$C$72,"HD",E$7:E$72)</f>
        <v>0</v>
      </c>
      <c r="F73" s="56">
        <f ca="1">SUMIF($C$7:$C$72,"HD",F$7:F$72)</f>
        <v>0</v>
      </c>
      <c r="G73" s="56">
        <f ca="1">SUMIF($C$7:$C$72,"HD",G$7:G$72)</f>
        <v>1211865581.0865419</v>
      </c>
    </row>
    <row r="74" spans="1:7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</row>
    <row r="75" spans="1:7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1211865581.0865419</v>
      </c>
      <c r="E75" s="56">
        <f ca="1">E73+E74</f>
        <v>0</v>
      </c>
      <c r="F75" s="56">
        <f ca="1">F73+F74</f>
        <v>0</v>
      </c>
      <c r="G75" s="56">
        <f ca="1">G73+G74</f>
        <v>1211865581.0865419</v>
      </c>
    </row>
  </sheetData>
  <mergeCells count="1">
    <mergeCell ref="E2:G2"/>
  </mergeCells>
  <dataValidations count="1">
    <dataValidation type="list" allowBlank="1" showInputMessage="1" showErrorMessage="1" sqref="B2" xr:uid="{914618E7-BB44-417F-AAE6-78E65AA67B2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8D7A6-19E6-465F-9ED6-2C9C5269C761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710</v>
      </c>
      <c r="E5" s="10">
        <v>711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41</v>
      </c>
      <c r="E6" s="7" t="s">
        <v>42</v>
      </c>
      <c r="F6" s="69" t="s">
        <v>321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9621418.2100000009</v>
      </c>
      <c r="E7" s="21">
        <f t="shared" ca="1" si="0"/>
        <v>0</v>
      </c>
      <c r="F7" s="22">
        <f t="shared" ref="F7:F22" ca="1" si="1">+SUM(D7:E7)</f>
        <v>9621418.2100000009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88370375.540000021</v>
      </c>
      <c r="E8" s="21">
        <f t="shared" ca="1" si="0"/>
        <v>0</v>
      </c>
      <c r="F8" s="22">
        <f t="shared" ca="1" si="1"/>
        <v>88370375.540000021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78354431.719999999</v>
      </c>
      <c r="E9" s="21">
        <f t="shared" ca="1" si="0"/>
        <v>0</v>
      </c>
      <c r="F9" s="22">
        <f t="shared" ca="1" si="1"/>
        <v>78354431.719999999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235283828.53</v>
      </c>
      <c r="E10" s="21">
        <f t="shared" ca="1" si="0"/>
        <v>0</v>
      </c>
      <c r="F10" s="22">
        <f t="shared" ca="1" si="1"/>
        <v>235283828.53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2606597.8199999998</v>
      </c>
      <c r="E13" s="21">
        <f t="shared" ca="1" si="0"/>
        <v>0</v>
      </c>
      <c r="F13" s="22">
        <f t="shared" ca="1" si="1"/>
        <v>2606597.8199999998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24338818.16</v>
      </c>
      <c r="E14" s="21">
        <f t="shared" ca="1" si="0"/>
        <v>0</v>
      </c>
      <c r="F14" s="22">
        <f t="shared" ca="1" si="1"/>
        <v>24338818.16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23890336</v>
      </c>
      <c r="E17" s="21">
        <f t="shared" ca="1" si="0"/>
        <v>0</v>
      </c>
      <c r="F17" s="22">
        <f t="shared" ca="1" si="1"/>
        <v>23890336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114285.71</v>
      </c>
      <c r="E18" s="21">
        <f t="shared" ca="1" si="0"/>
        <v>0</v>
      </c>
      <c r="F18" s="22">
        <f t="shared" ca="1" si="1"/>
        <v>114285.71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550</v>
      </c>
      <c r="E20" s="21">
        <f t="shared" ca="1" si="0"/>
        <v>0</v>
      </c>
      <c r="F20" s="22">
        <f t="shared" ca="1" si="1"/>
        <v>550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21345.63</v>
      </c>
      <c r="E21" s="21">
        <f t="shared" ca="1" si="0"/>
        <v>0</v>
      </c>
      <c r="F21" s="22">
        <f t="shared" ca="1" si="1"/>
        <v>21345.63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121688642.3</v>
      </c>
      <c r="E22" s="21">
        <f t="shared" ca="1" si="0"/>
        <v>0</v>
      </c>
      <c r="F22" s="22">
        <f t="shared" ca="1" si="1"/>
        <v>121688642.3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205106015.21000001</v>
      </c>
      <c r="E23" s="21">
        <f t="shared" ca="1" si="2"/>
        <v>0</v>
      </c>
      <c r="F23" s="22">
        <f ca="1">+SUM(D23:E23)</f>
        <v>205106015.21000001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10020533.18</v>
      </c>
      <c r="E24" s="21">
        <f t="shared" ca="1" si="2"/>
        <v>0</v>
      </c>
      <c r="F24" s="22">
        <f ca="1">+SUM(D24:E24)</f>
        <v>10020533.18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8398565.5237297323</v>
      </c>
      <c r="E26" s="21">
        <f t="shared" ca="1" si="2"/>
        <v>0</v>
      </c>
      <c r="F26" s="22">
        <f t="shared" ca="1" si="3"/>
        <v>8398565.5237297323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9889585.0700000003</v>
      </c>
      <c r="F27" s="22">
        <f t="shared" ca="1" si="3"/>
        <v>9889585.0700000003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391546.02</v>
      </c>
      <c r="E28" s="21">
        <f t="shared" ca="1" si="2"/>
        <v>0</v>
      </c>
      <c r="F28" s="22">
        <f t="shared" ca="1" si="3"/>
        <v>391546.02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5040908.450000002</v>
      </c>
      <c r="E29" s="21">
        <f t="shared" ca="1" si="2"/>
        <v>0</v>
      </c>
      <c r="F29" s="22">
        <f t="shared" ca="1" si="3"/>
        <v>5040908.450000002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47181.03</v>
      </c>
      <c r="E30" s="21">
        <f t="shared" ca="1" si="2"/>
        <v>0</v>
      </c>
      <c r="F30" s="22">
        <f t="shared" ca="1" si="3"/>
        <v>47181.03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2">
        <f t="shared" ca="1" si="3"/>
        <v>0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206118.88000000003</v>
      </c>
      <c r="E32" s="21">
        <f t="shared" ca="1" si="2"/>
        <v>0</v>
      </c>
      <c r="F32" s="22">
        <f t="shared" ca="1" si="3"/>
        <v>206118.88000000003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46677156.768599987</v>
      </c>
      <c r="E34" s="21">
        <f t="shared" ca="1" si="2"/>
        <v>0</v>
      </c>
      <c r="F34" s="22">
        <f t="shared" ca="1" si="3"/>
        <v>46677156.768599987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3566398</v>
      </c>
      <c r="E35" s="21">
        <f t="shared" ca="1" si="2"/>
        <v>0</v>
      </c>
      <c r="F35" s="22">
        <f t="shared" ca="1" si="3"/>
        <v>3566398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24476561.16</v>
      </c>
      <c r="E37" s="21">
        <f t="shared" ca="1" si="2"/>
        <v>0</v>
      </c>
      <c r="F37" s="22">
        <f t="shared" ca="1" si="3"/>
        <v>24476561.16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10</v>
      </c>
      <c r="E39" s="21">
        <f t="shared" ca="1" si="4"/>
        <v>0</v>
      </c>
      <c r="F39" s="22">
        <f t="shared" ca="1" si="3"/>
        <v>10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17924196</v>
      </c>
      <c r="E40" s="21">
        <f t="shared" ca="1" si="4"/>
        <v>0</v>
      </c>
      <c r="F40" s="22">
        <f t="shared" ca="1" si="3"/>
        <v>17924196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-5992.86</v>
      </c>
      <c r="E41" s="21">
        <f t="shared" ca="1" si="4"/>
        <v>0</v>
      </c>
      <c r="F41" s="22">
        <f t="shared" ref="F41" ca="1" si="5">+SUM(D41:E41)</f>
        <v>-5992.86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1240.94</v>
      </c>
      <c r="E49" s="21">
        <f t="shared" ca="1" si="4"/>
        <v>0</v>
      </c>
      <c r="F49" s="22">
        <f t="shared" ref="F49" ca="1" si="7">+SUM(D49:E49)</f>
        <v>1240.94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906141067.92232966</v>
      </c>
      <c r="E73" s="56">
        <f ca="1">SUMIF($C$7:$C$72,"HD",E$7:E$72)</f>
        <v>9889585.0700000003</v>
      </c>
      <c r="F73" s="56">
        <f ca="1">SUMIF($C$7:$C$72,"HD",F$7:F$72)</f>
        <v>916030652.99232972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906141067.92232966</v>
      </c>
      <c r="E75" s="56">
        <f ca="1">E73+E74</f>
        <v>9889585.0700000003</v>
      </c>
      <c r="F75" s="56">
        <f ca="1">F73+F74</f>
        <v>916030652.99232972</v>
      </c>
    </row>
  </sheetData>
  <mergeCells count="1">
    <mergeCell ref="E2:G2"/>
  </mergeCells>
  <dataValidations count="1">
    <dataValidation type="list" allowBlank="1" showInputMessage="1" showErrorMessage="1" sqref="B2" xr:uid="{1F6C7215-BAD5-4096-8C59-BB4DFB1F0059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B788-05AF-4244-ABD3-EAAD84F6994F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5" width="15.6640625" style="3" customWidth="1"/>
    <col min="16" max="16" width="7.5546875" style="3" customWidth="1"/>
    <col min="17" max="16384" width="9.10937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327</v>
      </c>
      <c r="B2" s="68" t="s">
        <v>12</v>
      </c>
      <c r="C2" s="2"/>
      <c r="E2" s="81" t="s">
        <v>1</v>
      </c>
      <c r="F2" s="82"/>
      <c r="G2" s="83"/>
      <c r="H2" s="5"/>
    </row>
    <row r="3" spans="1:15" ht="15" customHeight="1" x14ac:dyDescent="0.3">
      <c r="A3" s="4" t="s">
        <v>354</v>
      </c>
      <c r="B3" s="2"/>
      <c r="C3" s="2"/>
    </row>
    <row r="4" spans="1:15" ht="22.5" customHeight="1" x14ac:dyDescent="0.25"/>
    <row r="5" spans="1:15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703</v>
      </c>
      <c r="I5" s="10">
        <v>740</v>
      </c>
      <c r="J5" s="10">
        <v>741</v>
      </c>
      <c r="K5" s="10">
        <v>742</v>
      </c>
      <c r="L5" s="10">
        <v>743</v>
      </c>
      <c r="M5" s="10">
        <v>744</v>
      </c>
      <c r="N5" s="10">
        <v>761</v>
      </c>
      <c r="O5" s="69"/>
    </row>
    <row r="6" spans="1:15" ht="79.5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7" t="s">
        <v>49</v>
      </c>
      <c r="J6" s="7" t="s">
        <v>50</v>
      </c>
      <c r="K6" s="7" t="s">
        <v>51</v>
      </c>
      <c r="L6" s="7" t="s">
        <v>52</v>
      </c>
      <c r="M6" s="7" t="s">
        <v>53</v>
      </c>
      <c r="N6" s="7" t="s">
        <v>54</v>
      </c>
      <c r="O6" s="69" t="s">
        <v>328</v>
      </c>
    </row>
    <row r="7" spans="1:15" ht="12.75" customHeight="1" x14ac:dyDescent="0.3">
      <c r="A7" s="64" t="s">
        <v>146</v>
      </c>
      <c r="B7" s="20">
        <v>1001</v>
      </c>
      <c r="C7" s="65" t="s">
        <v>147</v>
      </c>
      <c r="D7" s="22">
        <f ca="1">+E7+F7+G7</f>
        <v>83090383.370000005</v>
      </c>
      <c r="E7" s="21">
        <f t="shared" ref="E7:N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83090383.370000005</v>
      </c>
      <c r="H7" s="21">
        <f t="shared" ca="1" si="0"/>
        <v>0</v>
      </c>
      <c r="I7" s="21">
        <f t="shared" ca="1" si="0"/>
        <v>15969210.91</v>
      </c>
      <c r="J7" s="21">
        <f t="shared" ca="1" si="0"/>
        <v>615519.89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2">
        <f ca="1">D7+SUM(H7:N7)</f>
        <v>99675114.170000002</v>
      </c>
    </row>
    <row r="8" spans="1:15" ht="12.75" customHeight="1" x14ac:dyDescent="0.3">
      <c r="A8" s="64" t="s">
        <v>149</v>
      </c>
      <c r="B8" s="20">
        <v>1003</v>
      </c>
      <c r="C8" s="65" t="s">
        <v>147</v>
      </c>
      <c r="D8" s="22">
        <f t="shared" ref="D8:D22" ca="1" si="1">+E8+F8+G8</f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2">
        <f t="shared" ref="O8:O22" ca="1" si="2">D8+SUM(H8:N8)</f>
        <v>0</v>
      </c>
    </row>
    <row r="9" spans="1:15" ht="12.75" customHeight="1" x14ac:dyDescent="0.3">
      <c r="A9" s="64" t="s">
        <v>151</v>
      </c>
      <c r="B9" s="20">
        <v>1004</v>
      </c>
      <c r="C9" s="65" t="s">
        <v>147</v>
      </c>
      <c r="D9" s="22">
        <f t="shared" ca="1" si="1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2">
        <f t="shared" ca="1" si="2"/>
        <v>0</v>
      </c>
    </row>
    <row r="10" spans="1:15" ht="12.75" customHeight="1" x14ac:dyDescent="0.3">
      <c r="A10" s="64" t="s">
        <v>153</v>
      </c>
      <c r="B10" s="20">
        <v>1005</v>
      </c>
      <c r="C10" s="65" t="s">
        <v>147</v>
      </c>
      <c r="D10" s="22">
        <f t="shared" ca="1" si="1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2">
        <f t="shared" ca="1" si="2"/>
        <v>0</v>
      </c>
    </row>
    <row r="11" spans="1:15" ht="12.75" customHeight="1" x14ac:dyDescent="0.3">
      <c r="A11" s="64" t="s">
        <v>155</v>
      </c>
      <c r="B11" s="20">
        <v>1006</v>
      </c>
      <c r="C11" s="65" t="s">
        <v>147</v>
      </c>
      <c r="D11" s="22">
        <f t="shared" ca="1" si="1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0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2">
        <f t="shared" ca="1" si="2"/>
        <v>0</v>
      </c>
    </row>
    <row r="12" spans="1:15" ht="12.75" customHeight="1" x14ac:dyDescent="0.3">
      <c r="A12" s="64" t="s">
        <v>157</v>
      </c>
      <c r="B12" s="20">
        <v>1007</v>
      </c>
      <c r="C12" s="65" t="s">
        <v>147</v>
      </c>
      <c r="D12" s="22">
        <f t="shared" ca="1" si="1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2">
        <f t="shared" ca="1" si="2"/>
        <v>0</v>
      </c>
    </row>
    <row r="13" spans="1:15" ht="12.75" customHeight="1" x14ac:dyDescent="0.3">
      <c r="A13" s="64" t="s">
        <v>159</v>
      </c>
      <c r="B13" s="20">
        <v>1008</v>
      </c>
      <c r="C13" s="65" t="s">
        <v>147</v>
      </c>
      <c r="D13" s="22">
        <f t="shared" ca="1" si="1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2">
        <f t="shared" ca="1" si="2"/>
        <v>0</v>
      </c>
    </row>
    <row r="14" spans="1:15" ht="12.75" customHeight="1" x14ac:dyDescent="0.3">
      <c r="A14" s="64" t="s">
        <v>160</v>
      </c>
      <c r="B14" s="20">
        <v>1009</v>
      </c>
      <c r="C14" s="65" t="s">
        <v>147</v>
      </c>
      <c r="D14" s="22">
        <f t="shared" ca="1" si="1"/>
        <v>373736296.75999999</v>
      </c>
      <c r="E14" s="21">
        <f t="shared" ca="1" si="0"/>
        <v>274107.86000000004</v>
      </c>
      <c r="F14" s="21">
        <f t="shared" ca="1" si="0"/>
        <v>14229865.960000001</v>
      </c>
      <c r="G14" s="21">
        <f t="shared" ca="1" si="0"/>
        <v>359232322.94</v>
      </c>
      <c r="H14" s="21">
        <f t="shared" ca="1" si="0"/>
        <v>1915.82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2">
        <f t="shared" ca="1" si="2"/>
        <v>373738212.57999998</v>
      </c>
    </row>
    <row r="15" spans="1:15" ht="12.75" customHeight="1" x14ac:dyDescent="0.3">
      <c r="A15" s="64" t="s">
        <v>162</v>
      </c>
      <c r="B15" s="20">
        <v>1010</v>
      </c>
      <c r="C15" s="65" t="s">
        <v>147</v>
      </c>
      <c r="D15" s="22">
        <f t="shared" ca="1" si="1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2">
        <f t="shared" ca="1" si="2"/>
        <v>0</v>
      </c>
    </row>
    <row r="16" spans="1:15" ht="12.75" customHeight="1" x14ac:dyDescent="0.3">
      <c r="A16" s="64" t="s">
        <v>164</v>
      </c>
      <c r="B16" s="20">
        <v>1011</v>
      </c>
      <c r="C16" s="65" t="s">
        <v>147</v>
      </c>
      <c r="D16" s="22">
        <f t="shared" ca="1" si="1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2">
        <f t="shared" ca="1" si="2"/>
        <v>0</v>
      </c>
    </row>
    <row r="17" spans="1:15" ht="12.75" customHeight="1" x14ac:dyDescent="0.3">
      <c r="A17" s="64" t="s">
        <v>166</v>
      </c>
      <c r="B17" s="20">
        <v>1012</v>
      </c>
      <c r="C17" s="65" t="s">
        <v>147</v>
      </c>
      <c r="D17" s="22">
        <f t="shared" ca="1" si="1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2">
        <f t="shared" ca="1" si="2"/>
        <v>0</v>
      </c>
    </row>
    <row r="18" spans="1:15" ht="12.75" customHeight="1" x14ac:dyDescent="0.3">
      <c r="A18" s="64" t="s">
        <v>168</v>
      </c>
      <c r="B18" s="20">
        <v>1013</v>
      </c>
      <c r="C18" s="65" t="s">
        <v>147</v>
      </c>
      <c r="D18" s="22">
        <f t="shared" ca="1" si="1"/>
        <v>13524296.161700003</v>
      </c>
      <c r="E18" s="21">
        <f t="shared" ca="1" si="0"/>
        <v>518048.58676779689</v>
      </c>
      <c r="F18" s="21">
        <f t="shared" ca="1" si="0"/>
        <v>8839523.7335787024</v>
      </c>
      <c r="G18" s="21">
        <f t="shared" ca="1" si="0"/>
        <v>4166723.8413535031</v>
      </c>
      <c r="H18" s="21">
        <f t="shared" ca="1" si="0"/>
        <v>0</v>
      </c>
      <c r="I18" s="21">
        <f t="shared" ca="1" si="0"/>
        <v>16021615.6962</v>
      </c>
      <c r="J18" s="21">
        <f t="shared" ca="1" si="0"/>
        <v>2823103.1792000001</v>
      </c>
      <c r="K18" s="21">
        <f t="shared" ca="1" si="0"/>
        <v>3.28</v>
      </c>
      <c r="L18" s="21">
        <f t="shared" ca="1" si="0"/>
        <v>0</v>
      </c>
      <c r="M18" s="21">
        <f t="shared" ca="1" si="0"/>
        <v>2877617.4992</v>
      </c>
      <c r="N18" s="21">
        <f t="shared" ca="1" si="0"/>
        <v>0</v>
      </c>
      <c r="O18" s="22">
        <f t="shared" ca="1" si="2"/>
        <v>35246635.816300005</v>
      </c>
    </row>
    <row r="19" spans="1:15" ht="12.75" customHeight="1" x14ac:dyDescent="0.3">
      <c r="A19" s="64" t="s">
        <v>170</v>
      </c>
      <c r="B19" s="20">
        <v>1016</v>
      </c>
      <c r="C19" s="65" t="s">
        <v>147</v>
      </c>
      <c r="D19" s="22">
        <f t="shared" ca="1" si="1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2">
        <f t="shared" ca="1" si="2"/>
        <v>0</v>
      </c>
    </row>
    <row r="20" spans="1:15" ht="12.75" customHeight="1" x14ac:dyDescent="0.3">
      <c r="A20" s="64" t="s">
        <v>172</v>
      </c>
      <c r="B20" s="20">
        <v>1017</v>
      </c>
      <c r="C20" s="65" t="s">
        <v>147</v>
      </c>
      <c r="D20" s="22">
        <f t="shared" ca="1" si="1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0</v>
      </c>
      <c r="N20" s="21">
        <f t="shared" ca="1" si="0"/>
        <v>0</v>
      </c>
      <c r="O20" s="22">
        <f t="shared" ca="1" si="2"/>
        <v>0</v>
      </c>
    </row>
    <row r="21" spans="1:15" ht="12.75" customHeight="1" x14ac:dyDescent="0.3">
      <c r="A21" s="64" t="s">
        <v>174</v>
      </c>
      <c r="B21" s="20">
        <v>1018</v>
      </c>
      <c r="C21" s="65" t="s">
        <v>147</v>
      </c>
      <c r="D21" s="22">
        <f t="shared" ca="1" si="1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2">
        <f t="shared" ca="1" si="2"/>
        <v>0</v>
      </c>
    </row>
    <row r="22" spans="1:15" ht="12.75" customHeight="1" x14ac:dyDescent="0.3">
      <c r="A22" s="64" t="s">
        <v>176</v>
      </c>
      <c r="B22" s="20">
        <v>1020</v>
      </c>
      <c r="C22" s="65" t="s">
        <v>147</v>
      </c>
      <c r="D22" s="22">
        <f t="shared" ca="1" si="1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1">
        <f t="shared" ca="1" si="0"/>
        <v>0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2">
        <f t="shared" ca="1" si="2"/>
        <v>0</v>
      </c>
    </row>
    <row r="23" spans="1:15" ht="12.75" customHeight="1" x14ac:dyDescent="0.3">
      <c r="A23" s="64" t="s">
        <v>178</v>
      </c>
      <c r="B23" s="20">
        <v>1022</v>
      </c>
      <c r="C23" s="65" t="s">
        <v>147</v>
      </c>
      <c r="D23" s="22">
        <f ca="1">+E23+F23+G23</f>
        <v>0</v>
      </c>
      <c r="E23" s="21">
        <f t="shared" ref="E23:N38" ca="1" si="3">IFERROR(INDIRECT("'"&amp;$B$2&amp;"'!"&amp;ADDRESS(MATCH($B23,INDIRECT("'"&amp;$B$2&amp;"'!$B$1:$B$1095"),0),MATCH(E$5,INDIRECT("'"&amp;$B$2&amp;"'!5:5"),0))),0)</f>
        <v>0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0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0</v>
      </c>
      <c r="O23" s="22">
        <f ca="1">D23+SUM(H23:N23)</f>
        <v>0</v>
      </c>
    </row>
    <row r="24" spans="1:15" ht="12.75" customHeight="1" x14ac:dyDescent="0.3">
      <c r="A24" s="64" t="s">
        <v>180</v>
      </c>
      <c r="B24" s="20">
        <v>1025</v>
      </c>
      <c r="C24" s="65" t="s">
        <v>147</v>
      </c>
      <c r="D24" s="22">
        <f ca="1">+E24+F24+G24</f>
        <v>5713606.27000002</v>
      </c>
      <c r="E24" s="21">
        <f t="shared" ca="1" si="3"/>
        <v>2622239.25000002</v>
      </c>
      <c r="F24" s="21">
        <f t="shared" ca="1" si="3"/>
        <v>2245111.62</v>
      </c>
      <c r="G24" s="21">
        <f t="shared" ca="1" si="3"/>
        <v>846255.4</v>
      </c>
      <c r="H24" s="21">
        <f t="shared" ca="1" si="3"/>
        <v>22423333.030000001</v>
      </c>
      <c r="I24" s="21">
        <f t="shared" ca="1" si="3"/>
        <v>160952691.88999999</v>
      </c>
      <c r="J24" s="21">
        <f t="shared" ca="1" si="3"/>
        <v>290851.46000000002</v>
      </c>
      <c r="K24" s="21">
        <f t="shared" ca="1" si="3"/>
        <v>250551.19</v>
      </c>
      <c r="L24" s="21">
        <f t="shared" ca="1" si="3"/>
        <v>0</v>
      </c>
      <c r="M24" s="21">
        <f t="shared" ca="1" si="3"/>
        <v>0</v>
      </c>
      <c r="N24" s="21">
        <f t="shared" ca="1" si="3"/>
        <v>0</v>
      </c>
      <c r="O24" s="22">
        <f ca="1">D24+SUM(H24:N24)</f>
        <v>189631033.84</v>
      </c>
    </row>
    <row r="25" spans="1:15" ht="12.75" customHeight="1" x14ac:dyDescent="0.3">
      <c r="A25" s="64" t="s">
        <v>182</v>
      </c>
      <c r="B25" s="20">
        <v>1027</v>
      </c>
      <c r="C25" s="65" t="s">
        <v>147</v>
      </c>
      <c r="D25" s="22">
        <f t="shared" ref="D25:D72" ca="1" si="4">+E25+F25+G25</f>
        <v>0</v>
      </c>
      <c r="E25" s="21">
        <f t="shared" ca="1" si="3"/>
        <v>0</v>
      </c>
      <c r="F25" s="21">
        <f t="shared" ca="1" si="3"/>
        <v>0</v>
      </c>
      <c r="G25" s="21">
        <f t="shared" ca="1" si="3"/>
        <v>0</v>
      </c>
      <c r="H25" s="21">
        <f t="shared" ca="1" si="3"/>
        <v>0</v>
      </c>
      <c r="I25" s="21">
        <f t="shared" ca="1" si="3"/>
        <v>0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2">
        <f t="shared" ref="O25:O44" ca="1" si="5">D25+SUM(H25:N25)</f>
        <v>0</v>
      </c>
    </row>
    <row r="26" spans="1:15" ht="12.75" customHeight="1" x14ac:dyDescent="0.3">
      <c r="A26" s="64" t="s">
        <v>184</v>
      </c>
      <c r="B26" s="20">
        <v>1028</v>
      </c>
      <c r="C26" s="65" t="s">
        <v>147</v>
      </c>
      <c r="D26" s="22">
        <f t="shared" ca="1" si="4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0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2">
        <f t="shared" ca="1" si="5"/>
        <v>0</v>
      </c>
    </row>
    <row r="27" spans="1:15" ht="12.75" customHeight="1" x14ac:dyDescent="0.3">
      <c r="A27" s="64" t="s">
        <v>186</v>
      </c>
      <c r="B27" s="20">
        <v>1030</v>
      </c>
      <c r="C27" s="65" t="s">
        <v>147</v>
      </c>
      <c r="D27" s="22">
        <f t="shared" ca="1" si="4"/>
        <v>682087404.53999996</v>
      </c>
      <c r="E27" s="21">
        <f t="shared" ca="1" si="3"/>
        <v>0</v>
      </c>
      <c r="F27" s="21">
        <f t="shared" ca="1" si="3"/>
        <v>8530290.9900000002</v>
      </c>
      <c r="G27" s="21">
        <f t="shared" ca="1" si="3"/>
        <v>673557113.54999995</v>
      </c>
      <c r="H27" s="21">
        <f t="shared" ca="1" si="3"/>
        <v>0</v>
      </c>
      <c r="I27" s="21">
        <f t="shared" ca="1" si="3"/>
        <v>81918414.680000007</v>
      </c>
      <c r="J27" s="21">
        <f t="shared" ca="1" si="3"/>
        <v>2528063.15</v>
      </c>
      <c r="K27" s="21">
        <f t="shared" ca="1" si="3"/>
        <v>128529.82</v>
      </c>
      <c r="L27" s="21">
        <f t="shared" ca="1" si="3"/>
        <v>0</v>
      </c>
      <c r="M27" s="21">
        <f t="shared" ca="1" si="3"/>
        <v>126558.89</v>
      </c>
      <c r="N27" s="21">
        <f t="shared" ca="1" si="3"/>
        <v>0</v>
      </c>
      <c r="O27" s="22">
        <f t="shared" ca="1" si="5"/>
        <v>766788971.07999992</v>
      </c>
    </row>
    <row r="28" spans="1:15" ht="12.75" customHeight="1" x14ac:dyDescent="0.3">
      <c r="A28" s="64" t="s">
        <v>188</v>
      </c>
      <c r="B28" s="20">
        <v>1031</v>
      </c>
      <c r="C28" s="65" t="s">
        <v>147</v>
      </c>
      <c r="D28" s="22">
        <f t="shared" ca="1" si="4"/>
        <v>0</v>
      </c>
      <c r="E28" s="21">
        <f t="shared" ca="1" si="3"/>
        <v>0</v>
      </c>
      <c r="F28" s="21">
        <f t="shared" ca="1" si="3"/>
        <v>0</v>
      </c>
      <c r="G28" s="21">
        <f t="shared" ca="1" si="3"/>
        <v>0</v>
      </c>
      <c r="H28" s="21">
        <f t="shared" ca="1" si="3"/>
        <v>0</v>
      </c>
      <c r="I28" s="21">
        <f t="shared" ca="1" si="3"/>
        <v>0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2">
        <f t="shared" ca="1" si="5"/>
        <v>0</v>
      </c>
    </row>
    <row r="29" spans="1:15" ht="12.75" customHeight="1" x14ac:dyDescent="0.3">
      <c r="A29" s="64" t="s">
        <v>190</v>
      </c>
      <c r="B29" s="20">
        <v>1032</v>
      </c>
      <c r="C29" s="65" t="s">
        <v>147</v>
      </c>
      <c r="D29" s="22">
        <f t="shared" ca="1" si="4"/>
        <v>0</v>
      </c>
      <c r="E29" s="21">
        <f t="shared" ca="1" si="3"/>
        <v>0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0</v>
      </c>
      <c r="J29" s="21">
        <f t="shared" ca="1" si="3"/>
        <v>0</v>
      </c>
      <c r="K29" s="21">
        <f t="shared" ca="1" si="3"/>
        <v>0</v>
      </c>
      <c r="L29" s="21">
        <f t="shared" ca="1" si="3"/>
        <v>0</v>
      </c>
      <c r="M29" s="21">
        <f t="shared" ca="1" si="3"/>
        <v>0</v>
      </c>
      <c r="N29" s="21">
        <f t="shared" ca="1" si="3"/>
        <v>0</v>
      </c>
      <c r="O29" s="22">
        <f t="shared" ca="1" si="5"/>
        <v>0</v>
      </c>
    </row>
    <row r="30" spans="1:15" ht="12.75" customHeight="1" x14ac:dyDescent="0.3">
      <c r="A30" s="64" t="s">
        <v>192</v>
      </c>
      <c r="B30" s="20">
        <v>1034</v>
      </c>
      <c r="C30" s="65" t="s">
        <v>147</v>
      </c>
      <c r="D30" s="22">
        <f t="shared" ca="1" si="4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2">
        <f t="shared" ca="1" si="5"/>
        <v>0</v>
      </c>
    </row>
    <row r="31" spans="1:15" ht="12.75" customHeight="1" x14ac:dyDescent="0.3">
      <c r="A31" s="64" t="s">
        <v>194</v>
      </c>
      <c r="B31" s="20">
        <v>1035</v>
      </c>
      <c r="C31" s="65" t="s">
        <v>147</v>
      </c>
      <c r="D31" s="22">
        <f t="shared" ca="1" si="4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0</v>
      </c>
      <c r="O31" s="22">
        <f t="shared" ca="1" si="5"/>
        <v>0</v>
      </c>
    </row>
    <row r="32" spans="1:15" ht="12.75" customHeight="1" x14ac:dyDescent="0.3">
      <c r="A32" s="64" t="s">
        <v>196</v>
      </c>
      <c r="B32" s="20">
        <v>1036</v>
      </c>
      <c r="C32" s="65" t="s">
        <v>147</v>
      </c>
      <c r="D32" s="22">
        <f t="shared" ca="1" si="4"/>
        <v>0</v>
      </c>
      <c r="E32" s="21">
        <f t="shared" ca="1" si="3"/>
        <v>0</v>
      </c>
      <c r="F32" s="21">
        <f t="shared" ca="1" si="3"/>
        <v>0</v>
      </c>
      <c r="G32" s="21">
        <f t="shared" ca="1" si="3"/>
        <v>0</v>
      </c>
      <c r="H32" s="21">
        <f t="shared" ca="1" si="3"/>
        <v>0</v>
      </c>
      <c r="I32" s="21">
        <f t="shared" ca="1" si="3"/>
        <v>0</v>
      </c>
      <c r="J32" s="21">
        <f t="shared" ca="1" si="3"/>
        <v>0</v>
      </c>
      <c r="K32" s="21">
        <f t="shared" ca="1" si="3"/>
        <v>0</v>
      </c>
      <c r="L32" s="21">
        <f t="shared" ca="1" si="3"/>
        <v>0</v>
      </c>
      <c r="M32" s="21">
        <f t="shared" ca="1" si="3"/>
        <v>0</v>
      </c>
      <c r="N32" s="21">
        <f t="shared" ca="1" si="3"/>
        <v>0</v>
      </c>
      <c r="O32" s="22">
        <f t="shared" ca="1" si="5"/>
        <v>0</v>
      </c>
    </row>
    <row r="33" spans="1:15" ht="12.75" customHeight="1" x14ac:dyDescent="0.3">
      <c r="A33" s="64" t="s">
        <v>198</v>
      </c>
      <c r="B33" s="20">
        <v>1037</v>
      </c>
      <c r="C33" s="65" t="s">
        <v>147</v>
      </c>
      <c r="D33" s="22">
        <f t="shared" ca="1" si="4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2">
        <f t="shared" ca="1" si="5"/>
        <v>0</v>
      </c>
    </row>
    <row r="34" spans="1:15" ht="12.75" customHeight="1" x14ac:dyDescent="0.3">
      <c r="A34" s="64" t="s">
        <v>200</v>
      </c>
      <c r="B34" s="20">
        <v>1038</v>
      </c>
      <c r="C34" s="65" t="s">
        <v>147</v>
      </c>
      <c r="D34" s="22">
        <f t="shared" ca="1" si="4"/>
        <v>99045841.310000002</v>
      </c>
      <c r="E34" s="21">
        <f t="shared" ca="1" si="3"/>
        <v>11045335.122020103</v>
      </c>
      <c r="F34" s="21">
        <f t="shared" ca="1" si="3"/>
        <v>88000506.187979892</v>
      </c>
      <c r="G34" s="21">
        <f t="shared" ca="1" si="3"/>
        <v>0</v>
      </c>
      <c r="H34" s="21">
        <f t="shared" ca="1" si="3"/>
        <v>0</v>
      </c>
      <c r="I34" s="21">
        <f t="shared" ca="1" si="3"/>
        <v>231163263.38999996</v>
      </c>
      <c r="J34" s="21">
        <f t="shared" ca="1" si="3"/>
        <v>3958342.42</v>
      </c>
      <c r="K34" s="21">
        <f t="shared" ca="1" si="3"/>
        <v>7277148.209999999</v>
      </c>
      <c r="L34" s="21">
        <f t="shared" ca="1" si="3"/>
        <v>0</v>
      </c>
      <c r="M34" s="21">
        <f t="shared" ca="1" si="3"/>
        <v>3899026.6499999994</v>
      </c>
      <c r="N34" s="21">
        <f t="shared" ca="1" si="3"/>
        <v>0</v>
      </c>
      <c r="O34" s="22">
        <f t="shared" ca="1" si="5"/>
        <v>345343621.97999996</v>
      </c>
    </row>
    <row r="35" spans="1:15" ht="12.75" customHeight="1" x14ac:dyDescent="0.3">
      <c r="A35" s="64" t="s">
        <v>202</v>
      </c>
      <c r="B35" s="20">
        <v>1039</v>
      </c>
      <c r="C35" s="65" t="s">
        <v>147</v>
      </c>
      <c r="D35" s="22">
        <f t="shared" ca="1" si="4"/>
        <v>0</v>
      </c>
      <c r="E35" s="21">
        <f t="shared" ca="1" si="3"/>
        <v>0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0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2">
        <f t="shared" ca="1" si="5"/>
        <v>0</v>
      </c>
    </row>
    <row r="36" spans="1:15" ht="12.75" customHeight="1" x14ac:dyDescent="0.3">
      <c r="A36" s="64" t="s">
        <v>204</v>
      </c>
      <c r="B36" s="20">
        <v>1040</v>
      </c>
      <c r="C36" s="65" t="s">
        <v>147</v>
      </c>
      <c r="D36" s="22">
        <f t="shared" ca="1" si="4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2">
        <f t="shared" ca="1" si="5"/>
        <v>0</v>
      </c>
    </row>
    <row r="37" spans="1:15" ht="12.75" customHeight="1" x14ac:dyDescent="0.3">
      <c r="A37" s="64" t="s">
        <v>206</v>
      </c>
      <c r="B37" s="20">
        <v>1043</v>
      </c>
      <c r="C37" s="65" t="s">
        <v>147</v>
      </c>
      <c r="D37" s="22">
        <f t="shared" ca="1" si="4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0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2">
        <f t="shared" ca="1" si="5"/>
        <v>0</v>
      </c>
    </row>
    <row r="38" spans="1:15" ht="12.75" customHeight="1" x14ac:dyDescent="0.3">
      <c r="A38" s="64" t="s">
        <v>208</v>
      </c>
      <c r="B38" s="20">
        <v>1044</v>
      </c>
      <c r="C38" s="65" t="s">
        <v>147</v>
      </c>
      <c r="D38" s="22">
        <f t="shared" ca="1" si="4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0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2">
        <f t="shared" ca="1" si="5"/>
        <v>0</v>
      </c>
    </row>
    <row r="39" spans="1:15" ht="12.75" customHeight="1" x14ac:dyDescent="0.3">
      <c r="A39" s="64" t="s">
        <v>210</v>
      </c>
      <c r="B39" s="20">
        <v>1045</v>
      </c>
      <c r="C39" s="65" t="s">
        <v>147</v>
      </c>
      <c r="D39" s="22">
        <f t="shared" ca="1" si="4"/>
        <v>79917.14</v>
      </c>
      <c r="E39" s="21">
        <f t="shared" ref="E39:N54" ca="1" si="6">IFERROR(INDIRECT("'"&amp;$B$2&amp;"'!"&amp;ADDRESS(MATCH($B39,INDIRECT("'"&amp;$B$2&amp;"'!$B$1:$B$1095"),0),MATCH(E$5,INDIRECT("'"&amp;$B$2&amp;"'!5:5"),0))),0)</f>
        <v>79917.14</v>
      </c>
      <c r="F39" s="21">
        <f t="shared" ca="1" si="6"/>
        <v>0</v>
      </c>
      <c r="G39" s="21">
        <f t="shared" ca="1" si="6"/>
        <v>0</v>
      </c>
      <c r="H39" s="21">
        <f t="shared" ca="1" si="6"/>
        <v>3348284.74</v>
      </c>
      <c r="I39" s="21">
        <f t="shared" ca="1" si="6"/>
        <v>55261.77</v>
      </c>
      <c r="J39" s="21">
        <f t="shared" ca="1" si="6"/>
        <v>981.49</v>
      </c>
      <c r="K39" s="21">
        <f t="shared" ca="1" si="6"/>
        <v>0</v>
      </c>
      <c r="L39" s="21">
        <f t="shared" ca="1" si="6"/>
        <v>0</v>
      </c>
      <c r="M39" s="21">
        <f t="shared" ca="1" si="6"/>
        <v>981.49</v>
      </c>
      <c r="N39" s="21">
        <f t="shared" ca="1" si="6"/>
        <v>0</v>
      </c>
      <c r="O39" s="22">
        <f t="shared" ca="1" si="5"/>
        <v>3485426.6300000008</v>
      </c>
    </row>
    <row r="40" spans="1:15" ht="12.75" customHeight="1" x14ac:dyDescent="0.3">
      <c r="A40" s="64" t="s">
        <v>212</v>
      </c>
      <c r="B40" s="20">
        <v>1046</v>
      </c>
      <c r="C40" s="65" t="s">
        <v>147</v>
      </c>
      <c r="D40" s="22">
        <f t="shared" ca="1" si="4"/>
        <v>0</v>
      </c>
      <c r="E40" s="21">
        <f t="shared" ca="1" si="6"/>
        <v>0</v>
      </c>
      <c r="F40" s="21">
        <f t="shared" ca="1" si="6"/>
        <v>0</v>
      </c>
      <c r="G40" s="21">
        <f t="shared" ca="1" si="6"/>
        <v>0</v>
      </c>
      <c r="H40" s="21">
        <f t="shared" ca="1" si="6"/>
        <v>0</v>
      </c>
      <c r="I40" s="21">
        <f t="shared" ca="1" si="6"/>
        <v>144196.85999999999</v>
      </c>
      <c r="J40" s="21">
        <f t="shared" ca="1" si="6"/>
        <v>0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2">
        <f t="shared" ca="1" si="5"/>
        <v>144196.85999999999</v>
      </c>
    </row>
    <row r="41" spans="1:15" ht="12.75" customHeight="1" x14ac:dyDescent="0.3">
      <c r="A41" s="64" t="s">
        <v>214</v>
      </c>
      <c r="B41" s="20">
        <v>1048</v>
      </c>
      <c r="C41" s="65" t="s">
        <v>147</v>
      </c>
      <c r="D41" s="22">
        <f t="shared" ca="1" si="4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1">
        <f t="shared" ca="1" si="6"/>
        <v>0</v>
      </c>
      <c r="J41" s="21">
        <f t="shared" ca="1" si="6"/>
        <v>0</v>
      </c>
      <c r="K41" s="21">
        <f t="shared" ca="1" si="6"/>
        <v>0</v>
      </c>
      <c r="L41" s="21">
        <f t="shared" ca="1" si="6"/>
        <v>0</v>
      </c>
      <c r="M41" s="21">
        <f t="shared" ca="1" si="6"/>
        <v>0</v>
      </c>
      <c r="N41" s="21">
        <f t="shared" ca="1" si="6"/>
        <v>0</v>
      </c>
      <c r="O41" s="22">
        <f t="shared" ref="O41" ca="1" si="7">D41+SUM(H41:N41)</f>
        <v>0</v>
      </c>
    </row>
    <row r="42" spans="1:15" ht="12.75" customHeight="1" x14ac:dyDescent="0.3">
      <c r="A42" s="64" t="s">
        <v>216</v>
      </c>
      <c r="B42" s="20">
        <v>1049</v>
      </c>
      <c r="C42" s="65" t="s">
        <v>147</v>
      </c>
      <c r="D42" s="22">
        <f t="shared" ca="1" si="4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0</v>
      </c>
      <c r="H42" s="21">
        <f t="shared" ca="1" si="6"/>
        <v>0</v>
      </c>
      <c r="I42" s="21">
        <f t="shared" ca="1" si="6"/>
        <v>0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2">
        <f t="shared" ca="1" si="5"/>
        <v>0</v>
      </c>
    </row>
    <row r="43" spans="1:15" ht="12.75" customHeight="1" x14ac:dyDescent="0.3">
      <c r="A43" s="64" t="s">
        <v>218</v>
      </c>
      <c r="B43" s="20">
        <v>1051</v>
      </c>
      <c r="C43" s="65" t="s">
        <v>147</v>
      </c>
      <c r="D43" s="22">
        <f t="shared" ca="1" si="4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1">
        <f t="shared" ca="1" si="6"/>
        <v>0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2">
        <f t="shared" ca="1" si="5"/>
        <v>0</v>
      </c>
    </row>
    <row r="44" spans="1:15" ht="12.75" customHeight="1" x14ac:dyDescent="0.3">
      <c r="A44" s="64" t="s">
        <v>220</v>
      </c>
      <c r="B44" s="20">
        <v>1052</v>
      </c>
      <c r="C44" s="65" t="s">
        <v>147</v>
      </c>
      <c r="D44" s="22">
        <f t="shared" ca="1" si="4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0</v>
      </c>
      <c r="I44" s="21">
        <f t="shared" ca="1" si="6"/>
        <v>0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2">
        <f t="shared" ca="1" si="5"/>
        <v>0</v>
      </c>
    </row>
    <row r="45" spans="1:15" ht="12.75" customHeight="1" x14ac:dyDescent="0.3">
      <c r="A45" s="64" t="s">
        <v>222</v>
      </c>
      <c r="B45" s="20">
        <v>1053</v>
      </c>
      <c r="C45" s="65" t="s">
        <v>147</v>
      </c>
      <c r="D45" s="22">
        <f t="shared" ca="1" si="4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1">
        <f t="shared" ca="1" si="6"/>
        <v>0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2">
        <f t="shared" ref="O45:O57" ca="1" si="8">D45+SUM(H45:N45)</f>
        <v>0</v>
      </c>
    </row>
    <row r="46" spans="1:15" ht="12.75" customHeight="1" x14ac:dyDescent="0.3">
      <c r="A46" s="64" t="s">
        <v>224</v>
      </c>
      <c r="B46" s="20">
        <v>1055</v>
      </c>
      <c r="C46" s="65" t="s">
        <v>147</v>
      </c>
      <c r="D46" s="22">
        <f t="shared" ca="1" si="4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1">
        <f t="shared" ca="1" si="6"/>
        <v>0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2">
        <f t="shared" ca="1" si="8"/>
        <v>0</v>
      </c>
    </row>
    <row r="47" spans="1:15" ht="12.75" customHeight="1" x14ac:dyDescent="0.3">
      <c r="A47" s="64" t="s">
        <v>226</v>
      </c>
      <c r="B47" s="20">
        <v>1056</v>
      </c>
      <c r="C47" s="65" t="s">
        <v>147</v>
      </c>
      <c r="D47" s="22">
        <f t="shared" ca="1" si="4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2">
        <f t="shared" ca="1" si="8"/>
        <v>0</v>
      </c>
    </row>
    <row r="48" spans="1:15" ht="12.75" customHeight="1" x14ac:dyDescent="0.3">
      <c r="A48" s="64" t="s">
        <v>228</v>
      </c>
      <c r="B48" s="20">
        <v>1057</v>
      </c>
      <c r="C48" s="65" t="s">
        <v>147</v>
      </c>
      <c r="D48" s="22">
        <f t="shared" ca="1" si="4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2">
        <f t="shared" ca="1" si="8"/>
        <v>0</v>
      </c>
    </row>
    <row r="49" spans="1:15" ht="12.75" customHeight="1" x14ac:dyDescent="0.3">
      <c r="A49" s="64" t="s">
        <v>230</v>
      </c>
      <c r="B49" s="20">
        <v>1058</v>
      </c>
      <c r="C49" s="65" t="s">
        <v>147</v>
      </c>
      <c r="D49" s="22">
        <f t="shared" ca="1" si="4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0</v>
      </c>
      <c r="H49" s="21">
        <f t="shared" ca="1" si="6"/>
        <v>0</v>
      </c>
      <c r="I49" s="21">
        <f t="shared" ca="1" si="6"/>
        <v>0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2">
        <f t="shared" ref="O49:O52" ca="1" si="9">D49+SUM(H49:N49)</f>
        <v>0</v>
      </c>
    </row>
    <row r="50" spans="1:15" ht="12.75" customHeight="1" x14ac:dyDescent="0.3">
      <c r="A50" s="64" t="s">
        <v>232</v>
      </c>
      <c r="B50" s="20">
        <v>1059</v>
      </c>
      <c r="C50" s="65" t="s">
        <v>147</v>
      </c>
      <c r="D50" s="22">
        <f t="shared" ca="1" si="4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0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2">
        <f t="shared" ca="1" si="9"/>
        <v>0</v>
      </c>
    </row>
    <row r="51" spans="1:15" ht="12.75" customHeight="1" x14ac:dyDescent="0.3">
      <c r="A51" s="64" t="s">
        <v>234</v>
      </c>
      <c r="B51" s="20">
        <v>1060</v>
      </c>
      <c r="C51" s="65" t="s">
        <v>147</v>
      </c>
      <c r="D51" s="22">
        <f t="shared" ca="1" si="4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2">
        <f t="shared" ca="1" si="9"/>
        <v>0</v>
      </c>
    </row>
    <row r="52" spans="1:15" ht="12.75" customHeight="1" x14ac:dyDescent="0.3">
      <c r="A52" s="64" t="s">
        <v>236</v>
      </c>
      <c r="B52" s="20">
        <v>1061</v>
      </c>
      <c r="C52" s="65" t="s">
        <v>147</v>
      </c>
      <c r="D52" s="22">
        <f t="shared" ca="1" si="4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1">
        <f t="shared" ca="1" si="6"/>
        <v>0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2">
        <f t="shared" ca="1" si="9"/>
        <v>0</v>
      </c>
    </row>
    <row r="53" spans="1:15" ht="12.75" customHeight="1" x14ac:dyDescent="0.3">
      <c r="A53" s="64" t="s">
        <v>238</v>
      </c>
      <c r="B53" s="20">
        <v>2001</v>
      </c>
      <c r="C53" s="65" t="s">
        <v>147</v>
      </c>
      <c r="D53" s="22">
        <f t="shared" ca="1" si="4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0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2">
        <f t="shared" ca="1" si="8"/>
        <v>0</v>
      </c>
    </row>
    <row r="54" spans="1:15" ht="12.75" customHeight="1" x14ac:dyDescent="0.3">
      <c r="A54" s="64" t="s">
        <v>240</v>
      </c>
      <c r="B54" s="20">
        <v>2002</v>
      </c>
      <c r="C54" s="65" t="s">
        <v>241</v>
      </c>
      <c r="D54" s="22">
        <f t="shared" ca="1" si="4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2">
        <f t="shared" ca="1" si="8"/>
        <v>0</v>
      </c>
    </row>
    <row r="55" spans="1:15" ht="12.75" customHeight="1" x14ac:dyDescent="0.3">
      <c r="A55" s="64" t="s">
        <v>243</v>
      </c>
      <c r="B55" s="20">
        <v>2005</v>
      </c>
      <c r="C55" s="65" t="s">
        <v>241</v>
      </c>
      <c r="D55" s="22">
        <f t="shared" ca="1" si="4"/>
        <v>0</v>
      </c>
      <c r="E55" s="21">
        <f t="shared" ref="E55:N70" ca="1" si="10">IFERROR(INDIRECT("'"&amp;$B$2&amp;"'!"&amp;ADDRESS(MATCH($B55,INDIRECT("'"&amp;$B$2&amp;"'!$B$1:$B$1095"),0),MATCH(E$5,INDIRECT("'"&amp;$B$2&amp;"'!5:5"),0))),0)</f>
        <v>0</v>
      </c>
      <c r="F55" s="21">
        <f t="shared" ca="1" si="10"/>
        <v>0</v>
      </c>
      <c r="G55" s="21">
        <f t="shared" ca="1" si="10"/>
        <v>0</v>
      </c>
      <c r="H55" s="21">
        <f t="shared" ca="1" si="10"/>
        <v>0</v>
      </c>
      <c r="I55" s="21">
        <f t="shared" ca="1" si="10"/>
        <v>0</v>
      </c>
      <c r="J55" s="21">
        <f t="shared" ca="1" si="10"/>
        <v>0</v>
      </c>
      <c r="K55" s="21">
        <f t="shared" ca="1" si="10"/>
        <v>0</v>
      </c>
      <c r="L55" s="21">
        <f t="shared" ca="1" si="10"/>
        <v>0</v>
      </c>
      <c r="M55" s="21">
        <f t="shared" ca="1" si="10"/>
        <v>0</v>
      </c>
      <c r="N55" s="21">
        <f t="shared" ca="1" si="10"/>
        <v>0</v>
      </c>
      <c r="O55" s="22">
        <f t="shared" ca="1" si="8"/>
        <v>0</v>
      </c>
    </row>
    <row r="56" spans="1:15" ht="12.75" customHeight="1" x14ac:dyDescent="0.3">
      <c r="A56" s="64" t="s">
        <v>245</v>
      </c>
      <c r="B56" s="20">
        <v>2006</v>
      </c>
      <c r="C56" s="65" t="s">
        <v>246</v>
      </c>
      <c r="D56" s="22">
        <f t="shared" ca="1" si="4"/>
        <v>0</v>
      </c>
      <c r="E56" s="21">
        <f t="shared" ca="1" si="10"/>
        <v>0</v>
      </c>
      <c r="F56" s="21">
        <f t="shared" ca="1" si="10"/>
        <v>0</v>
      </c>
      <c r="G56" s="21">
        <f t="shared" ca="1" si="10"/>
        <v>0</v>
      </c>
      <c r="H56" s="21">
        <f t="shared" ca="1" si="10"/>
        <v>0</v>
      </c>
      <c r="I56" s="21">
        <f t="shared" ca="1" si="10"/>
        <v>0</v>
      </c>
      <c r="J56" s="21">
        <f t="shared" ca="1" si="10"/>
        <v>0</v>
      </c>
      <c r="K56" s="21">
        <f t="shared" ca="1" si="10"/>
        <v>0</v>
      </c>
      <c r="L56" s="21">
        <f t="shared" ca="1" si="10"/>
        <v>0</v>
      </c>
      <c r="M56" s="21">
        <f t="shared" ca="1" si="10"/>
        <v>0</v>
      </c>
      <c r="N56" s="21">
        <f t="shared" ca="1" si="10"/>
        <v>0</v>
      </c>
      <c r="O56" s="22">
        <f t="shared" ca="1" si="8"/>
        <v>0</v>
      </c>
    </row>
    <row r="57" spans="1:15" ht="12.75" customHeight="1" x14ac:dyDescent="0.3">
      <c r="A57" s="64" t="s">
        <v>248</v>
      </c>
      <c r="B57" s="20">
        <v>2007</v>
      </c>
      <c r="C57" s="65" t="s">
        <v>241</v>
      </c>
      <c r="D57" s="22">
        <f t="shared" ca="1" si="4"/>
        <v>0</v>
      </c>
      <c r="E57" s="21">
        <f t="shared" ca="1" si="10"/>
        <v>0</v>
      </c>
      <c r="F57" s="21">
        <f t="shared" ca="1" si="10"/>
        <v>0</v>
      </c>
      <c r="G57" s="21">
        <f t="shared" ca="1" si="10"/>
        <v>0</v>
      </c>
      <c r="H57" s="21">
        <f t="shared" ca="1" si="10"/>
        <v>0</v>
      </c>
      <c r="I57" s="21">
        <f t="shared" ca="1" si="10"/>
        <v>0</v>
      </c>
      <c r="J57" s="21">
        <f t="shared" ca="1" si="10"/>
        <v>0</v>
      </c>
      <c r="K57" s="21">
        <f t="shared" ca="1" si="10"/>
        <v>0</v>
      </c>
      <c r="L57" s="21">
        <f t="shared" ca="1" si="10"/>
        <v>0</v>
      </c>
      <c r="M57" s="21">
        <f t="shared" ca="1" si="10"/>
        <v>0</v>
      </c>
      <c r="N57" s="21">
        <f t="shared" ca="1" si="10"/>
        <v>0</v>
      </c>
      <c r="O57" s="22">
        <f t="shared" ca="1" si="8"/>
        <v>0</v>
      </c>
    </row>
    <row r="58" spans="1:15" ht="12.75" customHeight="1" x14ac:dyDescent="0.3">
      <c r="A58" s="64" t="s">
        <v>250</v>
      </c>
      <c r="B58" s="20">
        <v>2008</v>
      </c>
      <c r="C58" s="65" t="s">
        <v>241</v>
      </c>
      <c r="D58" s="22">
        <f t="shared" ca="1" si="4"/>
        <v>0</v>
      </c>
      <c r="E58" s="21">
        <f t="shared" ca="1" si="10"/>
        <v>0</v>
      </c>
      <c r="F58" s="21">
        <f t="shared" ca="1" si="10"/>
        <v>0</v>
      </c>
      <c r="G58" s="21">
        <f t="shared" ca="1" si="10"/>
        <v>0</v>
      </c>
      <c r="H58" s="21">
        <f t="shared" ca="1" si="10"/>
        <v>0</v>
      </c>
      <c r="I58" s="21">
        <f t="shared" ca="1" si="10"/>
        <v>0</v>
      </c>
      <c r="J58" s="21">
        <f t="shared" ca="1" si="10"/>
        <v>0</v>
      </c>
      <c r="K58" s="21">
        <f t="shared" ca="1" si="10"/>
        <v>0</v>
      </c>
      <c r="L58" s="21">
        <f t="shared" ca="1" si="10"/>
        <v>0</v>
      </c>
      <c r="M58" s="21">
        <f t="shared" ca="1" si="10"/>
        <v>0</v>
      </c>
      <c r="N58" s="21">
        <f t="shared" ca="1" si="10"/>
        <v>0</v>
      </c>
      <c r="O58" s="22">
        <f t="shared" ref="O58:O70" ca="1" si="11">D58+SUM(H58:N58)</f>
        <v>0</v>
      </c>
    </row>
    <row r="59" spans="1:15" ht="12.75" customHeight="1" x14ac:dyDescent="0.3">
      <c r="A59" s="64" t="s">
        <v>252</v>
      </c>
      <c r="B59" s="20">
        <v>3001</v>
      </c>
      <c r="C59" s="65" t="s">
        <v>246</v>
      </c>
      <c r="D59" s="22">
        <f t="shared" ca="1" si="4"/>
        <v>0</v>
      </c>
      <c r="E59" s="21">
        <f t="shared" ca="1" si="10"/>
        <v>0</v>
      </c>
      <c r="F59" s="21">
        <f t="shared" ca="1" si="10"/>
        <v>0</v>
      </c>
      <c r="G59" s="21">
        <f t="shared" ca="1" si="10"/>
        <v>0</v>
      </c>
      <c r="H59" s="21">
        <f t="shared" ca="1" si="10"/>
        <v>0</v>
      </c>
      <c r="I59" s="21">
        <f t="shared" ca="1" si="10"/>
        <v>0</v>
      </c>
      <c r="J59" s="21">
        <f t="shared" ca="1" si="10"/>
        <v>0</v>
      </c>
      <c r="K59" s="21">
        <f t="shared" ca="1" si="10"/>
        <v>0</v>
      </c>
      <c r="L59" s="21">
        <f t="shared" ca="1" si="10"/>
        <v>0</v>
      </c>
      <c r="M59" s="21">
        <f t="shared" ca="1" si="10"/>
        <v>0</v>
      </c>
      <c r="N59" s="21">
        <f t="shared" ca="1" si="10"/>
        <v>0</v>
      </c>
      <c r="O59" s="22">
        <f t="shared" ca="1" si="11"/>
        <v>0</v>
      </c>
    </row>
    <row r="60" spans="1:15" ht="12.75" customHeight="1" x14ac:dyDescent="0.3">
      <c r="A60" s="64" t="s">
        <v>254</v>
      </c>
      <c r="B60" s="20">
        <v>3002</v>
      </c>
      <c r="C60" s="65" t="s">
        <v>246</v>
      </c>
      <c r="D60" s="22">
        <f t="shared" ca="1" si="4"/>
        <v>0</v>
      </c>
      <c r="E60" s="21">
        <f t="shared" ca="1" si="10"/>
        <v>0</v>
      </c>
      <c r="F60" s="21">
        <f t="shared" ca="1" si="10"/>
        <v>0</v>
      </c>
      <c r="G60" s="21">
        <f t="shared" ca="1" si="10"/>
        <v>0</v>
      </c>
      <c r="H60" s="21">
        <f t="shared" ca="1" si="10"/>
        <v>0</v>
      </c>
      <c r="I60" s="21">
        <f t="shared" ca="1" si="10"/>
        <v>0</v>
      </c>
      <c r="J60" s="21">
        <f t="shared" ca="1" si="10"/>
        <v>0</v>
      </c>
      <c r="K60" s="21">
        <f t="shared" ca="1" si="10"/>
        <v>0</v>
      </c>
      <c r="L60" s="21">
        <f t="shared" ca="1" si="10"/>
        <v>0</v>
      </c>
      <c r="M60" s="21">
        <f t="shared" ca="1" si="10"/>
        <v>0</v>
      </c>
      <c r="N60" s="21">
        <f t="shared" ca="1" si="10"/>
        <v>0</v>
      </c>
      <c r="O60" s="22">
        <f t="shared" ca="1" si="11"/>
        <v>0</v>
      </c>
    </row>
    <row r="61" spans="1:15" ht="12.75" customHeight="1" x14ac:dyDescent="0.3">
      <c r="A61" s="64" t="s">
        <v>256</v>
      </c>
      <c r="B61" s="20">
        <v>3003</v>
      </c>
      <c r="C61" s="65" t="s">
        <v>246</v>
      </c>
      <c r="D61" s="22">
        <f t="shared" ca="1" si="4"/>
        <v>0</v>
      </c>
      <c r="E61" s="21">
        <f t="shared" ca="1" si="10"/>
        <v>0</v>
      </c>
      <c r="F61" s="21">
        <f t="shared" ca="1" si="10"/>
        <v>0</v>
      </c>
      <c r="G61" s="21">
        <f t="shared" ca="1" si="10"/>
        <v>0</v>
      </c>
      <c r="H61" s="21">
        <f t="shared" ca="1" si="10"/>
        <v>0</v>
      </c>
      <c r="I61" s="21">
        <f t="shared" ca="1" si="10"/>
        <v>0</v>
      </c>
      <c r="J61" s="21">
        <f t="shared" ca="1" si="10"/>
        <v>0</v>
      </c>
      <c r="K61" s="21">
        <f t="shared" ca="1" si="10"/>
        <v>0</v>
      </c>
      <c r="L61" s="21">
        <f t="shared" ca="1" si="10"/>
        <v>0</v>
      </c>
      <c r="M61" s="21">
        <f t="shared" ca="1" si="10"/>
        <v>0</v>
      </c>
      <c r="N61" s="21">
        <f t="shared" ca="1" si="10"/>
        <v>0</v>
      </c>
      <c r="O61" s="22">
        <f t="shared" ca="1" si="11"/>
        <v>0</v>
      </c>
    </row>
    <row r="62" spans="1:15" ht="12.75" customHeight="1" x14ac:dyDescent="0.3">
      <c r="A62" s="64" t="s">
        <v>258</v>
      </c>
      <c r="B62" s="20">
        <v>3004</v>
      </c>
      <c r="C62" s="65" t="s">
        <v>246</v>
      </c>
      <c r="D62" s="22">
        <f t="shared" ca="1" si="4"/>
        <v>0</v>
      </c>
      <c r="E62" s="21">
        <f t="shared" ca="1" si="10"/>
        <v>0</v>
      </c>
      <c r="F62" s="21">
        <f t="shared" ca="1" si="10"/>
        <v>0</v>
      </c>
      <c r="G62" s="21">
        <f t="shared" ca="1" si="10"/>
        <v>0</v>
      </c>
      <c r="H62" s="21">
        <f t="shared" ca="1" si="10"/>
        <v>0</v>
      </c>
      <c r="I62" s="21">
        <f t="shared" ca="1" si="10"/>
        <v>0</v>
      </c>
      <c r="J62" s="21">
        <f t="shared" ca="1" si="10"/>
        <v>0</v>
      </c>
      <c r="K62" s="21">
        <f t="shared" ca="1" si="10"/>
        <v>0</v>
      </c>
      <c r="L62" s="21">
        <f t="shared" ca="1" si="10"/>
        <v>0</v>
      </c>
      <c r="M62" s="21">
        <f t="shared" ca="1" si="10"/>
        <v>0</v>
      </c>
      <c r="N62" s="21">
        <f t="shared" ca="1" si="10"/>
        <v>0</v>
      </c>
      <c r="O62" s="22">
        <f t="shared" ca="1" si="11"/>
        <v>0</v>
      </c>
    </row>
    <row r="63" spans="1:15" ht="12.75" customHeight="1" x14ac:dyDescent="0.3">
      <c r="A63" s="64" t="s">
        <v>260</v>
      </c>
      <c r="B63" s="20">
        <v>3005</v>
      </c>
      <c r="C63" s="65" t="s">
        <v>246</v>
      </c>
      <c r="D63" s="22">
        <f t="shared" ca="1" si="4"/>
        <v>0</v>
      </c>
      <c r="E63" s="21">
        <f t="shared" ca="1" si="10"/>
        <v>0</v>
      </c>
      <c r="F63" s="21">
        <f t="shared" ca="1" si="10"/>
        <v>0</v>
      </c>
      <c r="G63" s="21">
        <f t="shared" ca="1" si="10"/>
        <v>0</v>
      </c>
      <c r="H63" s="21">
        <f t="shared" ca="1" si="10"/>
        <v>0</v>
      </c>
      <c r="I63" s="21">
        <f t="shared" ca="1" si="10"/>
        <v>0</v>
      </c>
      <c r="J63" s="21">
        <f t="shared" ca="1" si="10"/>
        <v>0</v>
      </c>
      <c r="K63" s="21">
        <f t="shared" ca="1" si="10"/>
        <v>0</v>
      </c>
      <c r="L63" s="21">
        <f t="shared" ca="1" si="10"/>
        <v>0</v>
      </c>
      <c r="M63" s="21">
        <f t="shared" ca="1" si="10"/>
        <v>0</v>
      </c>
      <c r="N63" s="21">
        <f t="shared" ca="1" si="10"/>
        <v>0</v>
      </c>
      <c r="O63" s="22">
        <f t="shared" ca="1" si="11"/>
        <v>0</v>
      </c>
    </row>
    <row r="64" spans="1:15" ht="12.75" customHeight="1" x14ac:dyDescent="0.3">
      <c r="A64" s="64" t="s">
        <v>262</v>
      </c>
      <c r="B64" s="20">
        <v>3006</v>
      </c>
      <c r="C64" s="65" t="s">
        <v>246</v>
      </c>
      <c r="D64" s="22">
        <f t="shared" ca="1" si="4"/>
        <v>0</v>
      </c>
      <c r="E64" s="21">
        <f t="shared" ca="1" si="10"/>
        <v>0</v>
      </c>
      <c r="F64" s="21">
        <f t="shared" ca="1" si="10"/>
        <v>0</v>
      </c>
      <c r="G64" s="21">
        <f t="shared" ca="1" si="10"/>
        <v>0</v>
      </c>
      <c r="H64" s="21">
        <f t="shared" ca="1" si="10"/>
        <v>0</v>
      </c>
      <c r="I64" s="21">
        <f t="shared" ca="1" si="10"/>
        <v>0</v>
      </c>
      <c r="J64" s="21">
        <f t="shared" ca="1" si="10"/>
        <v>0</v>
      </c>
      <c r="K64" s="21">
        <f t="shared" ca="1" si="10"/>
        <v>0</v>
      </c>
      <c r="L64" s="21">
        <f t="shared" ca="1" si="10"/>
        <v>0</v>
      </c>
      <c r="M64" s="21">
        <f t="shared" ca="1" si="10"/>
        <v>0</v>
      </c>
      <c r="N64" s="21">
        <f t="shared" ca="1" si="10"/>
        <v>0</v>
      </c>
      <c r="O64" s="22">
        <f t="shared" ca="1" si="11"/>
        <v>0</v>
      </c>
    </row>
    <row r="65" spans="1:15" ht="12.75" customHeight="1" x14ac:dyDescent="0.3">
      <c r="A65" s="64" t="s">
        <v>264</v>
      </c>
      <c r="B65" s="20">
        <v>3007</v>
      </c>
      <c r="C65" s="65" t="s">
        <v>246</v>
      </c>
      <c r="D65" s="22">
        <f t="shared" ca="1" si="4"/>
        <v>0</v>
      </c>
      <c r="E65" s="21">
        <f t="shared" ca="1" si="10"/>
        <v>0</v>
      </c>
      <c r="F65" s="21">
        <f t="shared" ca="1" si="10"/>
        <v>0</v>
      </c>
      <c r="G65" s="21">
        <f t="shared" ca="1" si="10"/>
        <v>0</v>
      </c>
      <c r="H65" s="21">
        <f t="shared" ca="1" si="10"/>
        <v>0</v>
      </c>
      <c r="I65" s="21">
        <f t="shared" ca="1" si="10"/>
        <v>0</v>
      </c>
      <c r="J65" s="21">
        <f t="shared" ca="1" si="10"/>
        <v>0</v>
      </c>
      <c r="K65" s="21">
        <f t="shared" ca="1" si="10"/>
        <v>0</v>
      </c>
      <c r="L65" s="21">
        <f t="shared" ca="1" si="10"/>
        <v>0</v>
      </c>
      <c r="M65" s="21">
        <f t="shared" ca="1" si="10"/>
        <v>0</v>
      </c>
      <c r="N65" s="21">
        <f t="shared" ca="1" si="10"/>
        <v>0</v>
      </c>
      <c r="O65" s="22">
        <f t="shared" ca="1" si="11"/>
        <v>0</v>
      </c>
    </row>
    <row r="66" spans="1:15" ht="12.75" customHeight="1" x14ac:dyDescent="0.3">
      <c r="A66" s="64" t="s">
        <v>266</v>
      </c>
      <c r="B66" s="20">
        <v>3008</v>
      </c>
      <c r="C66" s="65" t="s">
        <v>246</v>
      </c>
      <c r="D66" s="22">
        <f t="shared" ca="1" si="4"/>
        <v>0</v>
      </c>
      <c r="E66" s="21">
        <f t="shared" ca="1" si="10"/>
        <v>0</v>
      </c>
      <c r="F66" s="21">
        <f t="shared" ca="1" si="10"/>
        <v>0</v>
      </c>
      <c r="G66" s="21">
        <f t="shared" ca="1" si="10"/>
        <v>0</v>
      </c>
      <c r="H66" s="21">
        <f t="shared" ca="1" si="10"/>
        <v>0</v>
      </c>
      <c r="I66" s="21">
        <f t="shared" ca="1" si="10"/>
        <v>0</v>
      </c>
      <c r="J66" s="21">
        <f t="shared" ca="1" si="10"/>
        <v>0</v>
      </c>
      <c r="K66" s="21">
        <f t="shared" ca="1" si="10"/>
        <v>0</v>
      </c>
      <c r="L66" s="21">
        <f t="shared" ca="1" si="10"/>
        <v>0</v>
      </c>
      <c r="M66" s="21">
        <f t="shared" ca="1" si="10"/>
        <v>0</v>
      </c>
      <c r="N66" s="21">
        <f t="shared" ca="1" si="10"/>
        <v>0</v>
      </c>
      <c r="O66" s="22">
        <f t="shared" ca="1" si="11"/>
        <v>0</v>
      </c>
    </row>
    <row r="67" spans="1:15" ht="12.75" customHeight="1" x14ac:dyDescent="0.3">
      <c r="A67" s="64" t="s">
        <v>268</v>
      </c>
      <c r="B67" s="20">
        <v>3009</v>
      </c>
      <c r="C67" s="65" t="s">
        <v>246</v>
      </c>
      <c r="D67" s="22">
        <f t="shared" ca="1" si="4"/>
        <v>0</v>
      </c>
      <c r="E67" s="21">
        <f t="shared" ca="1" si="10"/>
        <v>0</v>
      </c>
      <c r="F67" s="21">
        <f t="shared" ca="1" si="10"/>
        <v>0</v>
      </c>
      <c r="G67" s="21">
        <f t="shared" ca="1" si="10"/>
        <v>0</v>
      </c>
      <c r="H67" s="21">
        <f t="shared" ca="1" si="10"/>
        <v>0</v>
      </c>
      <c r="I67" s="21">
        <f t="shared" ca="1" si="10"/>
        <v>0</v>
      </c>
      <c r="J67" s="21">
        <f t="shared" ca="1" si="10"/>
        <v>0</v>
      </c>
      <c r="K67" s="21">
        <f t="shared" ca="1" si="10"/>
        <v>0</v>
      </c>
      <c r="L67" s="21">
        <f t="shared" ca="1" si="10"/>
        <v>0</v>
      </c>
      <c r="M67" s="21">
        <f t="shared" ca="1" si="10"/>
        <v>0</v>
      </c>
      <c r="N67" s="21">
        <f t="shared" ca="1" si="10"/>
        <v>0</v>
      </c>
      <c r="O67" s="22">
        <f t="shared" ca="1" si="11"/>
        <v>0</v>
      </c>
    </row>
    <row r="68" spans="1:15" ht="12.75" customHeight="1" x14ac:dyDescent="0.3">
      <c r="A68" s="64" t="s">
        <v>270</v>
      </c>
      <c r="B68" s="20">
        <v>3011</v>
      </c>
      <c r="C68" s="65" t="s">
        <v>246</v>
      </c>
      <c r="D68" s="22">
        <f t="shared" ca="1" si="4"/>
        <v>0</v>
      </c>
      <c r="E68" s="21">
        <f t="shared" ca="1" si="10"/>
        <v>0</v>
      </c>
      <c r="F68" s="21">
        <f t="shared" ca="1" si="10"/>
        <v>0</v>
      </c>
      <c r="G68" s="21">
        <f t="shared" ca="1" si="10"/>
        <v>0</v>
      </c>
      <c r="H68" s="21">
        <f t="shared" ca="1" si="10"/>
        <v>0</v>
      </c>
      <c r="I68" s="21">
        <f t="shared" ca="1" si="10"/>
        <v>0</v>
      </c>
      <c r="J68" s="21">
        <f t="shared" ca="1" si="10"/>
        <v>0</v>
      </c>
      <c r="K68" s="21">
        <f t="shared" ca="1" si="10"/>
        <v>0</v>
      </c>
      <c r="L68" s="21">
        <f t="shared" ca="1" si="10"/>
        <v>0</v>
      </c>
      <c r="M68" s="21">
        <f t="shared" ca="1" si="10"/>
        <v>0</v>
      </c>
      <c r="N68" s="21">
        <f t="shared" ca="1" si="10"/>
        <v>0</v>
      </c>
      <c r="O68" s="22">
        <f t="shared" ca="1" si="11"/>
        <v>0</v>
      </c>
    </row>
    <row r="69" spans="1:15" ht="12.75" customHeight="1" x14ac:dyDescent="0.3">
      <c r="A69" s="64" t="s">
        <v>272</v>
      </c>
      <c r="B69" s="20">
        <v>3012</v>
      </c>
      <c r="C69" s="65" t="s">
        <v>246</v>
      </c>
      <c r="D69" s="22">
        <f t="shared" ca="1" si="4"/>
        <v>0</v>
      </c>
      <c r="E69" s="21">
        <f t="shared" ca="1" si="10"/>
        <v>0</v>
      </c>
      <c r="F69" s="21">
        <f t="shared" ca="1" si="10"/>
        <v>0</v>
      </c>
      <c r="G69" s="21">
        <f t="shared" ca="1" si="10"/>
        <v>0</v>
      </c>
      <c r="H69" s="21">
        <f t="shared" ca="1" si="10"/>
        <v>0</v>
      </c>
      <c r="I69" s="21">
        <f t="shared" ca="1" si="10"/>
        <v>0</v>
      </c>
      <c r="J69" s="21">
        <f t="shared" ca="1" si="10"/>
        <v>0</v>
      </c>
      <c r="K69" s="21">
        <f t="shared" ca="1" si="10"/>
        <v>0</v>
      </c>
      <c r="L69" s="21">
        <f t="shared" ca="1" si="10"/>
        <v>0</v>
      </c>
      <c r="M69" s="21">
        <f t="shared" ca="1" si="10"/>
        <v>0</v>
      </c>
      <c r="N69" s="21">
        <f t="shared" ca="1" si="10"/>
        <v>0</v>
      </c>
      <c r="O69" s="22">
        <f t="shared" ca="1" si="11"/>
        <v>0</v>
      </c>
    </row>
    <row r="70" spans="1:15" ht="12.75" customHeight="1" x14ac:dyDescent="0.3">
      <c r="A70" s="64" t="s">
        <v>274</v>
      </c>
      <c r="B70" s="20">
        <v>3016</v>
      </c>
      <c r="C70" s="65" t="s">
        <v>246</v>
      </c>
      <c r="D70" s="22">
        <f t="shared" ca="1" si="4"/>
        <v>0</v>
      </c>
      <c r="E70" s="21">
        <f t="shared" ca="1" si="10"/>
        <v>0</v>
      </c>
      <c r="F70" s="21">
        <f t="shared" ca="1" si="10"/>
        <v>0</v>
      </c>
      <c r="G70" s="21">
        <f t="shared" ca="1" si="10"/>
        <v>0</v>
      </c>
      <c r="H70" s="21">
        <f t="shared" ca="1" si="10"/>
        <v>0</v>
      </c>
      <c r="I70" s="21">
        <f t="shared" ca="1" si="10"/>
        <v>0</v>
      </c>
      <c r="J70" s="21">
        <f t="shared" ca="1" si="10"/>
        <v>0</v>
      </c>
      <c r="K70" s="21">
        <f t="shared" ca="1" si="10"/>
        <v>0</v>
      </c>
      <c r="L70" s="21">
        <f t="shared" ca="1" si="10"/>
        <v>0</v>
      </c>
      <c r="M70" s="21">
        <f t="shared" ca="1" si="10"/>
        <v>0</v>
      </c>
      <c r="N70" s="21">
        <f t="shared" ca="1" si="10"/>
        <v>0</v>
      </c>
      <c r="O70" s="22">
        <f t="shared" ca="1" si="11"/>
        <v>0</v>
      </c>
    </row>
    <row r="71" spans="1:15" ht="12.75" customHeight="1" x14ac:dyDescent="0.3">
      <c r="A71" s="64" t="s">
        <v>276</v>
      </c>
      <c r="B71" s="20">
        <v>3017</v>
      </c>
      <c r="C71" s="65" t="s">
        <v>246</v>
      </c>
      <c r="D71" s="22">
        <f t="shared" ca="1" si="4"/>
        <v>0</v>
      </c>
      <c r="E71" s="21">
        <f t="shared" ref="E71:N72" ca="1" si="12">IFERROR(INDIRECT("'"&amp;$B$2&amp;"'!"&amp;ADDRESS(MATCH($B71,INDIRECT("'"&amp;$B$2&amp;"'!$B$1:$B$1095"),0),MATCH(E$5,INDIRECT("'"&amp;$B$2&amp;"'!5:5"),0))),0)</f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1">
        <f t="shared" ca="1" si="12"/>
        <v>0</v>
      </c>
      <c r="N71" s="21">
        <f t="shared" ca="1" si="12"/>
        <v>0</v>
      </c>
      <c r="O71" s="22">
        <f ca="1">D71+SUM(H71:N71)</f>
        <v>0</v>
      </c>
    </row>
    <row r="72" spans="1:15" ht="13.8" x14ac:dyDescent="0.3">
      <c r="A72" s="64" t="s">
        <v>278</v>
      </c>
      <c r="B72" s="20">
        <v>3018</v>
      </c>
      <c r="C72" s="65" t="s">
        <v>246</v>
      </c>
      <c r="D72" s="22">
        <f t="shared" ca="1" si="4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1">
        <f t="shared" ca="1" si="12"/>
        <v>0</v>
      </c>
      <c r="N72" s="21">
        <f t="shared" ca="1" si="12"/>
        <v>0</v>
      </c>
      <c r="O72" s="22">
        <f ca="1">D72+SUM(H72:N72)</f>
        <v>0</v>
      </c>
    </row>
    <row r="73" spans="1:15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13">SUMIF($C$7:$C$72,"HD",D$7:D$72)</f>
        <v>1257277745.5517001</v>
      </c>
      <c r="E73" s="56">
        <f t="shared" ca="1" si="13"/>
        <v>14539647.958787922</v>
      </c>
      <c r="F73" s="56">
        <f t="shared" ca="1" si="13"/>
        <v>121845298.4915586</v>
      </c>
      <c r="G73" s="56">
        <f t="shared" ca="1" si="13"/>
        <v>1120892799.1013534</v>
      </c>
      <c r="H73" s="56">
        <f t="shared" ca="1" si="13"/>
        <v>25773533.590000004</v>
      </c>
      <c r="I73" s="56">
        <f t="shared" ca="1" si="13"/>
        <v>506224655.19620001</v>
      </c>
      <c r="J73" s="56">
        <f t="shared" ca="1" si="13"/>
        <v>10216861.589199999</v>
      </c>
      <c r="K73" s="56">
        <f t="shared" ca="1" si="13"/>
        <v>7656232.4999999991</v>
      </c>
      <c r="L73" s="56">
        <f t="shared" ca="1" si="13"/>
        <v>0</v>
      </c>
      <c r="M73" s="56">
        <f t="shared" ca="1" si="13"/>
        <v>6904184.5291999998</v>
      </c>
      <c r="N73" s="56">
        <f t="shared" ca="1" si="13"/>
        <v>0</v>
      </c>
      <c r="O73" s="22">
        <f ca="1">D73+SUM(H73:N73)</f>
        <v>1814053212.9563003</v>
      </c>
    </row>
    <row r="74" spans="1:15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  <c r="N74" s="56">
        <f t="shared" ca="1" si="14"/>
        <v>0</v>
      </c>
      <c r="O74" s="22">
        <f ca="1">D74+SUM(H74:N74)</f>
        <v>0</v>
      </c>
    </row>
    <row r="75" spans="1:15" ht="13.8" x14ac:dyDescent="0.3">
      <c r="A75" s="66" t="s">
        <v>286</v>
      </c>
      <c r="B75" s="55">
        <v>9003</v>
      </c>
      <c r="C75" s="65" t="s">
        <v>287</v>
      </c>
      <c r="D75" s="56">
        <f t="shared" ref="D75:N75" ca="1" si="15">D73+D74</f>
        <v>1257277745.5517001</v>
      </c>
      <c r="E75" s="56">
        <f t="shared" ca="1" si="15"/>
        <v>14539647.958787922</v>
      </c>
      <c r="F75" s="56">
        <f t="shared" ca="1" si="15"/>
        <v>121845298.4915586</v>
      </c>
      <c r="G75" s="56">
        <f t="shared" ca="1" si="15"/>
        <v>1120892799.1013534</v>
      </c>
      <c r="H75" s="56">
        <f t="shared" ca="1" si="15"/>
        <v>25773533.590000004</v>
      </c>
      <c r="I75" s="56">
        <f t="shared" ca="1" si="15"/>
        <v>506224655.19620001</v>
      </c>
      <c r="J75" s="56">
        <f t="shared" ca="1" si="15"/>
        <v>10216861.589199999</v>
      </c>
      <c r="K75" s="56">
        <f t="shared" ca="1" si="15"/>
        <v>7656232.4999999991</v>
      </c>
      <c r="L75" s="56">
        <f t="shared" ca="1" si="15"/>
        <v>0</v>
      </c>
      <c r="M75" s="56">
        <f t="shared" ca="1" si="15"/>
        <v>6904184.5291999998</v>
      </c>
      <c r="N75" s="56">
        <f t="shared" ca="1" si="15"/>
        <v>0</v>
      </c>
      <c r="O75" s="22">
        <f ca="1">D75+SUM(H75:N75)</f>
        <v>1814053212.9563003</v>
      </c>
    </row>
  </sheetData>
  <mergeCells count="1">
    <mergeCell ref="E2:G2"/>
  </mergeCells>
  <dataValidations count="1">
    <dataValidation type="list" allowBlank="1" showInputMessage="1" showErrorMessage="1" sqref="B2" xr:uid="{0E950F2F-AABD-4DF8-A53C-F5317BFEAB7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08CCA-CA00-4DA7-A361-9156828B9BC7}">
  <dimension ref="A1:V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22" width="15.6640625" style="3" customWidth="1"/>
    <col min="23" max="23" width="4" style="3" customWidth="1"/>
    <col min="24" max="16384" width="9.109375" style="3"/>
  </cols>
  <sheetData>
    <row r="1" spans="1:22" ht="15" customHeight="1" x14ac:dyDescent="0.3">
      <c r="A1" s="1" t="s">
        <v>0</v>
      </c>
      <c r="B1" s="2"/>
      <c r="C1" s="2"/>
    </row>
    <row r="2" spans="1:22" ht="15" customHeight="1" x14ac:dyDescent="0.3">
      <c r="A2" s="1" t="s">
        <v>329</v>
      </c>
      <c r="B2" s="68" t="s">
        <v>8</v>
      </c>
      <c r="C2" s="2"/>
      <c r="E2" s="81" t="s">
        <v>1</v>
      </c>
      <c r="F2" s="82"/>
      <c r="G2" s="83"/>
      <c r="H2" s="5"/>
    </row>
    <row r="3" spans="1:22" ht="15" customHeight="1" x14ac:dyDescent="0.3">
      <c r="A3" s="4" t="s">
        <v>354</v>
      </c>
      <c r="B3" s="2"/>
      <c r="C3" s="2"/>
    </row>
    <row r="4" spans="1:22" ht="22.5" customHeight="1" x14ac:dyDescent="0.25"/>
    <row r="5" spans="1:22" ht="22.5" customHeight="1" x14ac:dyDescent="0.25">
      <c r="D5" s="10">
        <v>723</v>
      </c>
      <c r="E5" s="10">
        <v>724</v>
      </c>
      <c r="F5" s="10">
        <v>765</v>
      </c>
      <c r="G5" s="10">
        <v>766</v>
      </c>
      <c r="H5" s="10">
        <v>767</v>
      </c>
      <c r="I5" s="10">
        <v>768</v>
      </c>
      <c r="J5" s="10">
        <v>772</v>
      </c>
      <c r="K5" s="10">
        <v>773</v>
      </c>
      <c r="L5" s="10">
        <v>774</v>
      </c>
      <c r="M5" s="10">
        <v>775</v>
      </c>
      <c r="N5" s="10">
        <v>776</v>
      </c>
      <c r="O5" s="10">
        <v>777</v>
      </c>
      <c r="P5" s="10">
        <v>778</v>
      </c>
      <c r="Q5" s="10">
        <v>779</v>
      </c>
      <c r="R5" s="10">
        <v>780</v>
      </c>
      <c r="S5" s="10">
        <v>781</v>
      </c>
      <c r="T5" s="10">
        <v>782</v>
      </c>
      <c r="U5" s="10">
        <v>783</v>
      </c>
      <c r="V5" s="69"/>
    </row>
    <row r="6" spans="1:22" ht="79.5" customHeight="1" x14ac:dyDescent="0.25">
      <c r="A6" s="63" t="s">
        <v>142</v>
      </c>
      <c r="B6" s="63" t="s">
        <v>143</v>
      </c>
      <c r="C6" s="63" t="s">
        <v>144</v>
      </c>
      <c r="D6" s="7" t="s">
        <v>56</v>
      </c>
      <c r="E6" s="7" t="s">
        <v>57</v>
      </c>
      <c r="F6" s="7" t="s">
        <v>58</v>
      </c>
      <c r="G6" s="7" t="s">
        <v>59</v>
      </c>
      <c r="H6" s="7" t="s">
        <v>60</v>
      </c>
      <c r="I6" s="7" t="s">
        <v>61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66</v>
      </c>
      <c r="O6" s="7" t="s">
        <v>67</v>
      </c>
      <c r="P6" s="7" t="s">
        <v>68</v>
      </c>
      <c r="Q6" s="7" t="s">
        <v>69</v>
      </c>
      <c r="R6" s="7" t="s">
        <v>70</v>
      </c>
      <c r="S6" s="7" t="s">
        <v>71</v>
      </c>
      <c r="T6" s="7" t="s">
        <v>72</v>
      </c>
      <c r="U6" s="7" t="s">
        <v>73</v>
      </c>
      <c r="V6" s="69" t="s">
        <v>330</v>
      </c>
    </row>
    <row r="7" spans="1:22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T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O7:U22" ca="1" si="1">IFERROR(INDIRECT("'"&amp;$B$2&amp;"'!"&amp;ADDRESS(MATCH($B7,INDIRECT("'"&amp;$B$2&amp;"'!$B$1:$B$1095"),0),MATCH(U$5,INDIRECT("'"&amp;$B$2&amp;"'!5:5"),0))),0)</f>
        <v>0</v>
      </c>
      <c r="V7" s="22">
        <f t="shared" ref="V7:V22" ca="1" si="2">+SUM(D7:U7)</f>
        <v>0</v>
      </c>
    </row>
    <row r="8" spans="1:22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236483.0700000003</v>
      </c>
      <c r="E8" s="21">
        <f t="shared" ca="1" si="0"/>
        <v>2814543.4600000381</v>
      </c>
      <c r="F8" s="21">
        <f t="shared" ca="1" si="0"/>
        <v>2325025663.04</v>
      </c>
      <c r="G8" s="21">
        <f t="shared" ca="1" si="0"/>
        <v>4821022.9000000004</v>
      </c>
      <c r="H8" s="21">
        <f t="shared" ca="1" si="0"/>
        <v>99002519.470000416</v>
      </c>
      <c r="I8" s="21">
        <f t="shared" ca="1" si="0"/>
        <v>33531682.819999993</v>
      </c>
      <c r="J8" s="21">
        <f t="shared" ca="1" si="0"/>
        <v>0</v>
      </c>
      <c r="K8" s="21">
        <f t="shared" ca="1" si="0"/>
        <v>4086.8899999999994</v>
      </c>
      <c r="L8" s="21">
        <f t="shared" ca="1" si="0"/>
        <v>0</v>
      </c>
      <c r="M8" s="21">
        <f t="shared" ca="1" si="0"/>
        <v>0</v>
      </c>
      <c r="N8" s="21">
        <f t="shared" ca="1" si="0"/>
        <v>-144707.5299999998</v>
      </c>
      <c r="O8" s="21">
        <f t="shared" ca="1" si="1"/>
        <v>-7134640.9499999583</v>
      </c>
      <c r="P8" s="21">
        <f t="shared" ca="1" si="1"/>
        <v>3876.77</v>
      </c>
      <c r="Q8" s="21">
        <f t="shared" ca="1" si="1"/>
        <v>2300708.2099999995</v>
      </c>
      <c r="R8" s="21">
        <f t="shared" ca="1" si="1"/>
        <v>50639.139999999898</v>
      </c>
      <c r="S8" s="21">
        <f t="shared" ca="1" si="1"/>
        <v>0</v>
      </c>
      <c r="T8" s="21">
        <f t="shared" ca="1" si="1"/>
        <v>7217.4699999999721</v>
      </c>
      <c r="U8" s="21">
        <f t="shared" ca="1" si="1"/>
        <v>309032.88</v>
      </c>
      <c r="V8" s="22">
        <f t="shared" ca="1" si="2"/>
        <v>2460828127.6400003</v>
      </c>
    </row>
    <row r="9" spans="1:22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174885.11</v>
      </c>
      <c r="E9" s="21">
        <f t="shared" ca="1" si="0"/>
        <v>285373.81000000006</v>
      </c>
      <c r="F9" s="21">
        <f t="shared" ca="1" si="0"/>
        <v>42851079.270000003</v>
      </c>
      <c r="G9" s="21">
        <f t="shared" ca="1" si="0"/>
        <v>103766721.93999997</v>
      </c>
      <c r="H9" s="21">
        <f t="shared" ca="1" si="0"/>
        <v>33827953.359999999</v>
      </c>
      <c r="I9" s="21">
        <f t="shared" ca="1" si="0"/>
        <v>13397006.98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1">
        <f t="shared" ca="1" si="1"/>
        <v>-7.44</v>
      </c>
      <c r="P9" s="21">
        <f t="shared" ca="1" si="1"/>
        <v>0</v>
      </c>
      <c r="Q9" s="21">
        <f t="shared" ca="1" si="1"/>
        <v>17.100000000000001</v>
      </c>
      <c r="R9" s="21">
        <f t="shared" ca="1" si="1"/>
        <v>0</v>
      </c>
      <c r="S9" s="21">
        <f t="shared" ca="1" si="1"/>
        <v>0</v>
      </c>
      <c r="T9" s="21">
        <f t="shared" ca="1" si="1"/>
        <v>0</v>
      </c>
      <c r="U9" s="21">
        <f t="shared" ca="1" si="1"/>
        <v>0</v>
      </c>
      <c r="V9" s="22">
        <f t="shared" ca="1" si="2"/>
        <v>194303030.12999994</v>
      </c>
    </row>
    <row r="10" spans="1:22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254512.51999998995</v>
      </c>
      <c r="E10" s="21">
        <f t="shared" ca="1" si="0"/>
        <v>2855111.19000004</v>
      </c>
      <c r="F10" s="21">
        <f t="shared" ca="1" si="0"/>
        <v>9089077.8399999999</v>
      </c>
      <c r="G10" s="21">
        <f t="shared" ca="1" si="0"/>
        <v>3372718.29</v>
      </c>
      <c r="H10" s="21">
        <f t="shared" ca="1" si="0"/>
        <v>99553450.48999998</v>
      </c>
      <c r="I10" s="21">
        <f t="shared" ca="1" si="0"/>
        <v>10824843.989999998</v>
      </c>
      <c r="J10" s="21">
        <f t="shared" ca="1" si="0"/>
        <v>0</v>
      </c>
      <c r="K10" s="21">
        <f t="shared" ca="1" si="0"/>
        <v>2468505.16</v>
      </c>
      <c r="L10" s="21">
        <f t="shared" ca="1" si="0"/>
        <v>0</v>
      </c>
      <c r="M10" s="21">
        <f t="shared" ca="1" si="0"/>
        <v>50848550.039999999</v>
      </c>
      <c r="N10" s="21">
        <f t="shared" ca="1" si="0"/>
        <v>27884449.850000001</v>
      </c>
      <c r="O10" s="21">
        <f t="shared" ca="1" si="1"/>
        <v>845277442.49000001</v>
      </c>
      <c r="P10" s="21">
        <f t="shared" ca="1" si="1"/>
        <v>5557797.9400000004</v>
      </c>
      <c r="Q10" s="21">
        <f t="shared" ca="1" si="1"/>
        <v>229637001</v>
      </c>
      <c r="R10" s="21">
        <f t="shared" ca="1" si="1"/>
        <v>936599.64000000095</v>
      </c>
      <c r="S10" s="21">
        <f t="shared" ca="1" si="1"/>
        <v>0</v>
      </c>
      <c r="T10" s="21">
        <f t="shared" ca="1" si="1"/>
        <v>5325421.6399999997</v>
      </c>
      <c r="U10" s="21">
        <f t="shared" ca="1" si="1"/>
        <v>40503745.380000003</v>
      </c>
      <c r="V10" s="22">
        <f t="shared" ca="1" si="2"/>
        <v>1334389227.4600005</v>
      </c>
    </row>
    <row r="11" spans="1:22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2790.31</v>
      </c>
      <c r="F11" s="21">
        <f t="shared" ca="1" si="0"/>
        <v>819831.32</v>
      </c>
      <c r="G11" s="21">
        <f t="shared" ca="1" si="0"/>
        <v>0</v>
      </c>
      <c r="H11" s="21">
        <f t="shared" ca="1" si="0"/>
        <v>10.220000000000001</v>
      </c>
      <c r="I11" s="21">
        <f t="shared" ca="1" si="0"/>
        <v>156245.46</v>
      </c>
      <c r="J11" s="21">
        <f t="shared" ca="1" si="0"/>
        <v>0</v>
      </c>
      <c r="K11" s="21">
        <f t="shared" ca="1" si="0"/>
        <v>1055707.83</v>
      </c>
      <c r="L11" s="21">
        <f t="shared" ca="1" si="0"/>
        <v>0</v>
      </c>
      <c r="M11" s="21">
        <f t="shared" ca="1" si="0"/>
        <v>0</v>
      </c>
      <c r="N11" s="21">
        <f t="shared" ca="1" si="0"/>
        <v>9961557.4900000002</v>
      </c>
      <c r="O11" s="21">
        <f t="shared" ca="1" si="1"/>
        <v>288077825.68000001</v>
      </c>
      <c r="P11" s="21">
        <f t="shared" ca="1" si="1"/>
        <v>1619381.95</v>
      </c>
      <c r="Q11" s="21">
        <f t="shared" ca="1" si="1"/>
        <v>99047339.120000005</v>
      </c>
      <c r="R11" s="21">
        <f t="shared" ca="1" si="1"/>
        <v>0</v>
      </c>
      <c r="S11" s="21">
        <f t="shared" ca="1" si="1"/>
        <v>0</v>
      </c>
      <c r="T11" s="21">
        <f t="shared" ca="1" si="1"/>
        <v>2594807.44</v>
      </c>
      <c r="U11" s="21">
        <f t="shared" ca="1" si="1"/>
        <v>17702337.68</v>
      </c>
      <c r="V11" s="22">
        <f t="shared" ca="1" si="2"/>
        <v>421037834.5</v>
      </c>
    </row>
    <row r="12" spans="1:22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1"/>
        <v>0</v>
      </c>
      <c r="P12" s="21">
        <f t="shared" ca="1" si="1"/>
        <v>0</v>
      </c>
      <c r="Q12" s="21">
        <f t="shared" ca="1" si="1"/>
        <v>0</v>
      </c>
      <c r="R12" s="21">
        <f t="shared" ca="1" si="1"/>
        <v>0</v>
      </c>
      <c r="S12" s="21">
        <f t="shared" ca="1" si="1"/>
        <v>0</v>
      </c>
      <c r="T12" s="21">
        <f t="shared" ca="1" si="1"/>
        <v>0</v>
      </c>
      <c r="U12" s="21">
        <f t="shared" ca="1" si="1"/>
        <v>0</v>
      </c>
      <c r="V12" s="22">
        <f t="shared" ca="1" si="2"/>
        <v>0</v>
      </c>
    </row>
    <row r="13" spans="1:22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107405.06</v>
      </c>
      <c r="E13" s="21">
        <f t="shared" ca="1" si="0"/>
        <v>1264716.31</v>
      </c>
      <c r="F13" s="21">
        <f t="shared" ca="1" si="0"/>
        <v>599660.84</v>
      </c>
      <c r="G13" s="21">
        <f t="shared" ca="1" si="0"/>
        <v>0</v>
      </c>
      <c r="H13" s="21">
        <f t="shared" ca="1" si="0"/>
        <v>10487618.16</v>
      </c>
      <c r="I13" s="21">
        <f t="shared" ca="1" si="0"/>
        <v>4535102.6399999997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1"/>
        <v>0</v>
      </c>
      <c r="P13" s="21">
        <f t="shared" ca="1" si="1"/>
        <v>0</v>
      </c>
      <c r="Q13" s="21">
        <f t="shared" ca="1" si="1"/>
        <v>0</v>
      </c>
      <c r="R13" s="21">
        <f t="shared" ca="1" si="1"/>
        <v>0</v>
      </c>
      <c r="S13" s="21">
        <f t="shared" ca="1" si="1"/>
        <v>0</v>
      </c>
      <c r="T13" s="21">
        <f t="shared" ca="1" si="1"/>
        <v>0</v>
      </c>
      <c r="U13" s="21">
        <f t="shared" ca="1" si="1"/>
        <v>0</v>
      </c>
      <c r="V13" s="22">
        <f t="shared" ca="1" si="2"/>
        <v>16994503.010000002</v>
      </c>
    </row>
    <row r="14" spans="1:22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27281.51</v>
      </c>
      <c r="E14" s="21">
        <f t="shared" ca="1" si="0"/>
        <v>1709797.6399999997</v>
      </c>
      <c r="F14" s="21">
        <f t="shared" ca="1" si="0"/>
        <v>272178.01</v>
      </c>
      <c r="G14" s="21">
        <f t="shared" ca="1" si="0"/>
        <v>129480.23</v>
      </c>
      <c r="H14" s="21">
        <f t="shared" ca="1" si="0"/>
        <v>12709662.270000001</v>
      </c>
      <c r="I14" s="21">
        <f t="shared" ca="1" si="0"/>
        <v>1601955.2299999997</v>
      </c>
      <c r="J14" s="21">
        <f t="shared" ca="1" si="0"/>
        <v>0</v>
      </c>
      <c r="K14" s="21">
        <f t="shared" ca="1" si="0"/>
        <v>1321337.67</v>
      </c>
      <c r="L14" s="21">
        <f t="shared" ca="1" si="0"/>
        <v>0</v>
      </c>
      <c r="M14" s="21">
        <f t="shared" ca="1" si="0"/>
        <v>0</v>
      </c>
      <c r="N14" s="21">
        <f t="shared" ca="1" si="0"/>
        <v>12391623.949999999</v>
      </c>
      <c r="O14" s="21">
        <f t="shared" ca="1" si="1"/>
        <v>357124469.20999998</v>
      </c>
      <c r="P14" s="21">
        <f t="shared" ca="1" si="1"/>
        <v>2026404.15</v>
      </c>
      <c r="Q14" s="21">
        <f t="shared" ca="1" si="1"/>
        <v>124776214.56999999</v>
      </c>
      <c r="R14" s="21">
        <f t="shared" ca="1" si="1"/>
        <v>0</v>
      </c>
      <c r="S14" s="21">
        <f t="shared" ca="1" si="1"/>
        <v>0</v>
      </c>
      <c r="T14" s="21">
        <f t="shared" ca="1" si="1"/>
        <v>3246516.57</v>
      </c>
      <c r="U14" s="21">
        <f t="shared" ca="1" si="1"/>
        <v>22258348.280000001</v>
      </c>
      <c r="V14" s="22">
        <f t="shared" ca="1" si="2"/>
        <v>539595269.28999996</v>
      </c>
    </row>
    <row r="15" spans="1:22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37207236.460000031</v>
      </c>
      <c r="G15" s="21">
        <f t="shared" ca="1" si="0"/>
        <v>0</v>
      </c>
      <c r="H15" s="21">
        <f t="shared" ca="1" si="0"/>
        <v>0</v>
      </c>
      <c r="I15" s="21">
        <f t="shared" ca="1" si="0"/>
        <v>3962515771.0752387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1"/>
        <v>0</v>
      </c>
      <c r="P15" s="21">
        <f t="shared" ca="1" si="1"/>
        <v>0</v>
      </c>
      <c r="Q15" s="21">
        <f t="shared" ca="1" si="1"/>
        <v>0</v>
      </c>
      <c r="R15" s="21">
        <f t="shared" ca="1" si="1"/>
        <v>0</v>
      </c>
      <c r="S15" s="21">
        <f t="shared" ca="1" si="1"/>
        <v>0</v>
      </c>
      <c r="T15" s="21">
        <f t="shared" ca="1" si="1"/>
        <v>0</v>
      </c>
      <c r="U15" s="21">
        <f t="shared" ca="1" si="1"/>
        <v>0</v>
      </c>
      <c r="V15" s="22">
        <f t="shared" ca="1" si="2"/>
        <v>3999723007.5352387</v>
      </c>
    </row>
    <row r="16" spans="1:22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1"/>
        <v>0</v>
      </c>
      <c r="P16" s="21">
        <f t="shared" ca="1" si="1"/>
        <v>0</v>
      </c>
      <c r="Q16" s="21">
        <f t="shared" ca="1" si="1"/>
        <v>0</v>
      </c>
      <c r="R16" s="21">
        <f t="shared" ca="1" si="1"/>
        <v>0</v>
      </c>
      <c r="S16" s="21">
        <f t="shared" ca="1" si="1"/>
        <v>0</v>
      </c>
      <c r="T16" s="21">
        <f t="shared" ca="1" si="1"/>
        <v>0</v>
      </c>
      <c r="U16" s="21">
        <f t="shared" ca="1" si="1"/>
        <v>0</v>
      </c>
      <c r="V16" s="22">
        <f t="shared" ca="1" si="2"/>
        <v>0</v>
      </c>
    </row>
    <row r="17" spans="1:22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909927</v>
      </c>
      <c r="E17" s="21">
        <f t="shared" ca="1" si="0"/>
        <v>55273265</v>
      </c>
      <c r="F17" s="21">
        <f t="shared" ca="1" si="0"/>
        <v>10940326.73</v>
      </c>
      <c r="G17" s="21">
        <f t="shared" ca="1" si="0"/>
        <v>0</v>
      </c>
      <c r="H17" s="21">
        <f t="shared" ca="1" si="0"/>
        <v>49059029</v>
      </c>
      <c r="I17" s="21">
        <f t="shared" ca="1" si="0"/>
        <v>8596039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1"/>
        <v>0</v>
      </c>
      <c r="P17" s="21">
        <f t="shared" ca="1" si="1"/>
        <v>0</v>
      </c>
      <c r="Q17" s="21">
        <f t="shared" ca="1" si="1"/>
        <v>0</v>
      </c>
      <c r="R17" s="21">
        <f t="shared" ca="1" si="1"/>
        <v>0</v>
      </c>
      <c r="S17" s="21">
        <f t="shared" ca="1" si="1"/>
        <v>0</v>
      </c>
      <c r="T17" s="21">
        <f t="shared" ca="1" si="1"/>
        <v>0</v>
      </c>
      <c r="U17" s="21">
        <f t="shared" ca="1" si="1"/>
        <v>0</v>
      </c>
      <c r="V17" s="22">
        <f t="shared" ca="1" si="2"/>
        <v>124778586.73</v>
      </c>
    </row>
    <row r="18" spans="1:22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840.70299999999997</v>
      </c>
      <c r="E18" s="21">
        <f t="shared" ca="1" si="0"/>
        <v>1954.6722</v>
      </c>
      <c r="F18" s="21">
        <f t="shared" ca="1" si="0"/>
        <v>1935.39</v>
      </c>
      <c r="G18" s="21">
        <f t="shared" ca="1" si="0"/>
        <v>0</v>
      </c>
      <c r="H18" s="21">
        <f t="shared" ca="1" si="0"/>
        <v>0</v>
      </c>
      <c r="I18" s="21">
        <f t="shared" ca="1" si="0"/>
        <v>11994.31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1"/>
        <v>0</v>
      </c>
      <c r="P18" s="21">
        <f t="shared" ca="1" si="1"/>
        <v>0</v>
      </c>
      <c r="Q18" s="21">
        <f t="shared" ca="1" si="1"/>
        <v>0</v>
      </c>
      <c r="R18" s="21">
        <f t="shared" ca="1" si="1"/>
        <v>0</v>
      </c>
      <c r="S18" s="21">
        <f t="shared" ca="1" si="1"/>
        <v>0</v>
      </c>
      <c r="T18" s="21">
        <f t="shared" ca="1" si="1"/>
        <v>0</v>
      </c>
      <c r="U18" s="21">
        <f t="shared" ca="1" si="1"/>
        <v>0</v>
      </c>
      <c r="V18" s="22">
        <f t="shared" ca="1" si="2"/>
        <v>16725.075199999999</v>
      </c>
    </row>
    <row r="19" spans="1:22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1"/>
        <v>0</v>
      </c>
      <c r="P19" s="21">
        <f t="shared" ca="1" si="1"/>
        <v>0</v>
      </c>
      <c r="Q19" s="21">
        <f t="shared" ca="1" si="1"/>
        <v>0</v>
      </c>
      <c r="R19" s="21">
        <f t="shared" ca="1" si="1"/>
        <v>0</v>
      </c>
      <c r="S19" s="21">
        <f t="shared" ca="1" si="1"/>
        <v>0</v>
      </c>
      <c r="T19" s="21">
        <f t="shared" ca="1" si="1"/>
        <v>0</v>
      </c>
      <c r="U19" s="21">
        <f t="shared" ca="1" si="1"/>
        <v>0</v>
      </c>
      <c r="V19" s="22">
        <f t="shared" ca="1" si="2"/>
        <v>0</v>
      </c>
    </row>
    <row r="20" spans="1:22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84575.699999999983</v>
      </c>
      <c r="E20" s="21">
        <f t="shared" ca="1" si="0"/>
        <v>127841.26000000001</v>
      </c>
      <c r="F20" s="21">
        <f t="shared" ca="1" si="0"/>
        <v>28100.170000000002</v>
      </c>
      <c r="G20" s="21">
        <f t="shared" ca="1" si="0"/>
        <v>0</v>
      </c>
      <c r="H20" s="21">
        <f t="shared" ca="1" si="0"/>
        <v>1890258.64</v>
      </c>
      <c r="I20" s="21">
        <f t="shared" ca="1" si="0"/>
        <v>311608.55000000005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154418705.96000001</v>
      </c>
      <c r="N20" s="21">
        <f t="shared" ca="1" si="0"/>
        <v>0</v>
      </c>
      <c r="O20" s="21">
        <f t="shared" ca="1" si="1"/>
        <v>10629256.720000001</v>
      </c>
      <c r="P20" s="21">
        <f t="shared" ca="1" si="1"/>
        <v>0</v>
      </c>
      <c r="Q20" s="21">
        <f t="shared" ca="1" si="1"/>
        <v>0</v>
      </c>
      <c r="R20" s="21">
        <f t="shared" ca="1" si="1"/>
        <v>0</v>
      </c>
      <c r="S20" s="21">
        <f t="shared" ca="1" si="1"/>
        <v>0</v>
      </c>
      <c r="T20" s="21">
        <f t="shared" ca="1" si="1"/>
        <v>0</v>
      </c>
      <c r="U20" s="21">
        <f t="shared" ca="1" si="1"/>
        <v>940039.43</v>
      </c>
      <c r="V20" s="22">
        <f t="shared" ca="1" si="2"/>
        <v>168430386.43000001</v>
      </c>
    </row>
    <row r="21" spans="1:22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39045.31</v>
      </c>
      <c r="E21" s="21">
        <f t="shared" ca="1" si="0"/>
        <v>225288.25</v>
      </c>
      <c r="F21" s="21">
        <f t="shared" ca="1" si="0"/>
        <v>3048085.85</v>
      </c>
      <c r="G21" s="21">
        <f t="shared" ca="1" si="0"/>
        <v>0</v>
      </c>
      <c r="H21" s="21">
        <f t="shared" ca="1" si="0"/>
        <v>2635999.0700000003</v>
      </c>
      <c r="I21" s="21">
        <f t="shared" ca="1" si="0"/>
        <v>536557.81000000006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1"/>
        <v>0</v>
      </c>
      <c r="P21" s="21">
        <f t="shared" ca="1" si="1"/>
        <v>0</v>
      </c>
      <c r="Q21" s="21">
        <f t="shared" ca="1" si="1"/>
        <v>0</v>
      </c>
      <c r="R21" s="21">
        <f t="shared" ca="1" si="1"/>
        <v>0</v>
      </c>
      <c r="S21" s="21">
        <f t="shared" ca="1" si="1"/>
        <v>0</v>
      </c>
      <c r="T21" s="21">
        <f t="shared" ca="1" si="1"/>
        <v>0</v>
      </c>
      <c r="U21" s="21">
        <f t="shared" ca="1" si="1"/>
        <v>0</v>
      </c>
      <c r="V21" s="22">
        <f t="shared" ca="1" si="2"/>
        <v>6484976.290000001</v>
      </c>
    </row>
    <row r="22" spans="1:22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8534822.0600000005</v>
      </c>
      <c r="F22" s="21">
        <f t="shared" ca="1" si="0"/>
        <v>39656773.259999871</v>
      </c>
      <c r="G22" s="21">
        <f t="shared" ca="1" si="0"/>
        <v>2361573.33</v>
      </c>
      <c r="H22" s="21">
        <f t="shared" ca="1" si="0"/>
        <v>3607171942.4799991</v>
      </c>
      <c r="I22" s="21">
        <f t="shared" ca="1" si="0"/>
        <v>40513427.100000001</v>
      </c>
      <c r="J22" s="21">
        <f t="shared" ca="1" si="0"/>
        <v>0</v>
      </c>
      <c r="K22" s="21">
        <f t="shared" ca="1" si="0"/>
        <v>13206565.219999995</v>
      </c>
      <c r="L22" s="21">
        <f t="shared" ca="1" si="0"/>
        <v>0</v>
      </c>
      <c r="M22" s="21">
        <f t="shared" ca="1" si="0"/>
        <v>0</v>
      </c>
      <c r="N22" s="21">
        <f t="shared" ca="1" si="0"/>
        <v>124156630.44999997</v>
      </c>
      <c r="O22" s="21">
        <f t="shared" ca="1" si="0"/>
        <v>3583133422.0300012</v>
      </c>
      <c r="P22" s="21">
        <f t="shared" ca="1" si="0"/>
        <v>20273298.950000003</v>
      </c>
      <c r="Q22" s="21">
        <f t="shared" ca="1" si="0"/>
        <v>1244161739.5400028</v>
      </c>
      <c r="R22" s="21">
        <f t="shared" ca="1" si="0"/>
        <v>337478.25</v>
      </c>
      <c r="S22" s="21">
        <f t="shared" ca="1" si="0"/>
        <v>0</v>
      </c>
      <c r="T22" s="21">
        <f t="shared" ca="1" si="0"/>
        <v>32453136.660000011</v>
      </c>
      <c r="U22" s="21">
        <f t="shared" ca="1" si="1"/>
        <v>222114977.91000015</v>
      </c>
      <c r="V22" s="22">
        <f t="shared" ca="1" si="2"/>
        <v>8938075787.2400017</v>
      </c>
    </row>
    <row r="23" spans="1:22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T38" ca="1" si="3">IFERROR(INDIRECT("'"&amp;$B$2&amp;"'!"&amp;ADDRESS(MATCH($B23,INDIRECT("'"&amp;$B$2&amp;"'!$B$1:$B$1095"),0),MATCH(D$5,INDIRECT("'"&amp;$B$2&amp;"'!5:5"),0))),0)</f>
        <v>552.87000000000296</v>
      </c>
      <c r="E23" s="21">
        <f t="shared" ca="1" si="3"/>
        <v>11788.099999999997</v>
      </c>
      <c r="F23" s="21">
        <f t="shared" ca="1" si="3"/>
        <v>306706.56</v>
      </c>
      <c r="G23" s="21">
        <f t="shared" ca="1" si="3"/>
        <v>5255518.9500002209</v>
      </c>
      <c r="H23" s="21">
        <f t="shared" ca="1" si="3"/>
        <v>7371079.9099999992</v>
      </c>
      <c r="I23" s="21">
        <f t="shared" ca="1" si="3"/>
        <v>4208296.28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1147330.47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1">
        <f t="shared" ca="1" si="3"/>
        <v>0</v>
      </c>
      <c r="S23" s="21">
        <f t="shared" ca="1" si="3"/>
        <v>0</v>
      </c>
      <c r="T23" s="21">
        <f t="shared" ca="1" si="3"/>
        <v>0</v>
      </c>
      <c r="U23" s="21">
        <f t="shared" ref="O23:U38" ca="1" si="4">IFERROR(INDIRECT("'"&amp;$B$2&amp;"'!"&amp;ADDRESS(MATCH($B23,INDIRECT("'"&amp;$B$2&amp;"'!$B$1:$B$1095"),0),MATCH(U$5,INDIRECT("'"&amp;$B$2&amp;"'!5:5"),0))),0)</f>
        <v>0</v>
      </c>
      <c r="V23" s="22">
        <f ca="1">+SUM(D23:U23)</f>
        <v>18301273.14000022</v>
      </c>
    </row>
    <row r="24" spans="1:22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279002.92000001302</v>
      </c>
      <c r="E24" s="21">
        <f t="shared" ca="1" si="3"/>
        <v>884613.75000000105</v>
      </c>
      <c r="F24" s="21">
        <f t="shared" ca="1" si="3"/>
        <v>30750073.109999701</v>
      </c>
      <c r="G24" s="21">
        <f t="shared" ca="1" si="3"/>
        <v>0</v>
      </c>
      <c r="H24" s="21">
        <f t="shared" ca="1" si="3"/>
        <v>4994762.9399999995</v>
      </c>
      <c r="I24" s="21">
        <f t="shared" ca="1" si="3"/>
        <v>8511993.4899999201</v>
      </c>
      <c r="J24" s="21">
        <f t="shared" ca="1" si="3"/>
        <v>0</v>
      </c>
      <c r="K24" s="21">
        <f t="shared" ca="1" si="3"/>
        <v>4225555.9489500001</v>
      </c>
      <c r="L24" s="21">
        <f t="shared" ca="1" si="3"/>
        <v>0</v>
      </c>
      <c r="M24" s="21">
        <f t="shared" ca="1" si="3"/>
        <v>0</v>
      </c>
      <c r="N24" s="21">
        <f t="shared" ca="1" si="3"/>
        <v>39749533.165450007</v>
      </c>
      <c r="O24" s="21">
        <f t="shared" ca="1" si="4"/>
        <v>1147563896.6292999</v>
      </c>
      <c r="P24" s="21">
        <f t="shared" ca="1" si="4"/>
        <v>6484603.3909999989</v>
      </c>
      <c r="Q24" s="21">
        <f t="shared" ca="1" si="4"/>
        <v>441137056.59330004</v>
      </c>
      <c r="R24" s="21">
        <f t="shared" ca="1" si="4"/>
        <v>0</v>
      </c>
      <c r="S24" s="21">
        <f t="shared" ca="1" si="4"/>
        <v>0</v>
      </c>
      <c r="T24" s="21">
        <f t="shared" ca="1" si="4"/>
        <v>10384041.39525</v>
      </c>
      <c r="U24" s="21">
        <f t="shared" ca="1" si="4"/>
        <v>71058957.340700001</v>
      </c>
      <c r="V24" s="22">
        <f ca="1">+SUM(D24:U24)</f>
        <v>1766024090.6739497</v>
      </c>
    </row>
    <row r="25" spans="1:22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65</v>
      </c>
      <c r="E25" s="21">
        <f t="shared" ca="1" si="3"/>
        <v>4.5200000000000005</v>
      </c>
      <c r="F25" s="21">
        <f t="shared" ca="1" si="3"/>
        <v>39.76</v>
      </c>
      <c r="G25" s="21">
        <f t="shared" ca="1" si="3"/>
        <v>16530.55</v>
      </c>
      <c r="H25" s="21">
        <f t="shared" ca="1" si="3"/>
        <v>397288.52</v>
      </c>
      <c r="I25" s="21">
        <f t="shared" ca="1" si="3"/>
        <v>1065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1">
        <f t="shared" ca="1" si="4"/>
        <v>0</v>
      </c>
      <c r="P25" s="21">
        <f t="shared" ca="1" si="4"/>
        <v>0</v>
      </c>
      <c r="Q25" s="21">
        <f t="shared" ca="1" si="4"/>
        <v>0</v>
      </c>
      <c r="R25" s="21">
        <f t="shared" ca="1" si="4"/>
        <v>0</v>
      </c>
      <c r="S25" s="21">
        <f t="shared" ca="1" si="4"/>
        <v>0</v>
      </c>
      <c r="T25" s="21">
        <f t="shared" ca="1" si="4"/>
        <v>0</v>
      </c>
      <c r="U25" s="21">
        <f t="shared" ca="1" si="4"/>
        <v>0</v>
      </c>
      <c r="V25" s="22">
        <f t="shared" ref="V25:V44" ca="1" si="5">+SUM(D25:U25)</f>
        <v>414993.35000000003</v>
      </c>
    </row>
    <row r="26" spans="1:22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44496.068987582999</v>
      </c>
      <c r="E26" s="21">
        <f t="shared" ca="1" si="3"/>
        <v>410078.68982849014</v>
      </c>
      <c r="F26" s="21">
        <f t="shared" ca="1" si="3"/>
        <v>5354550.5499999989</v>
      </c>
      <c r="G26" s="21">
        <f t="shared" ca="1" si="3"/>
        <v>0</v>
      </c>
      <c r="H26" s="21">
        <f t="shared" ca="1" si="3"/>
        <v>10266405.19287811</v>
      </c>
      <c r="I26" s="21">
        <f t="shared" ca="1" si="3"/>
        <v>3092643.196282865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1">
        <f t="shared" ca="1" si="4"/>
        <v>0</v>
      </c>
      <c r="P26" s="21">
        <f t="shared" ca="1" si="4"/>
        <v>0</v>
      </c>
      <c r="Q26" s="21">
        <f t="shared" ca="1" si="4"/>
        <v>0</v>
      </c>
      <c r="R26" s="21">
        <f t="shared" ca="1" si="4"/>
        <v>0</v>
      </c>
      <c r="S26" s="21">
        <f t="shared" ca="1" si="4"/>
        <v>0</v>
      </c>
      <c r="T26" s="21">
        <f t="shared" ca="1" si="4"/>
        <v>0</v>
      </c>
      <c r="U26" s="21">
        <f t="shared" ca="1" si="4"/>
        <v>0</v>
      </c>
      <c r="V26" s="22">
        <f t="shared" ca="1" si="5"/>
        <v>19168173.697977047</v>
      </c>
    </row>
    <row r="27" spans="1:22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1146.8900000000001</v>
      </c>
      <c r="E27" s="21">
        <f t="shared" ca="1" si="3"/>
        <v>1350</v>
      </c>
      <c r="F27" s="21">
        <f t="shared" ca="1" si="3"/>
        <v>255.46</v>
      </c>
      <c r="G27" s="21">
        <f t="shared" ca="1" si="3"/>
        <v>0</v>
      </c>
      <c r="H27" s="21">
        <f t="shared" ca="1" si="3"/>
        <v>0</v>
      </c>
      <c r="I27" s="21">
        <f t="shared" ca="1" si="3"/>
        <v>347689.33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0</v>
      </c>
      <c r="N27" s="21">
        <f t="shared" ca="1" si="3"/>
        <v>0</v>
      </c>
      <c r="O27" s="21">
        <f t="shared" ca="1" si="4"/>
        <v>37409.550000000003</v>
      </c>
      <c r="P27" s="21">
        <f t="shared" ca="1" si="4"/>
        <v>0</v>
      </c>
      <c r="Q27" s="21">
        <f t="shared" ca="1" si="4"/>
        <v>0</v>
      </c>
      <c r="R27" s="21">
        <f t="shared" ca="1" si="4"/>
        <v>0</v>
      </c>
      <c r="S27" s="21">
        <f t="shared" ca="1" si="4"/>
        <v>0</v>
      </c>
      <c r="T27" s="21">
        <f t="shared" ca="1" si="4"/>
        <v>0</v>
      </c>
      <c r="U27" s="21">
        <f t="shared" ca="1" si="4"/>
        <v>0</v>
      </c>
      <c r="V27" s="22">
        <f t="shared" ca="1" si="5"/>
        <v>387851.23</v>
      </c>
    </row>
    <row r="28" spans="1:22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6</v>
      </c>
      <c r="E28" s="21">
        <f t="shared" ca="1" si="3"/>
        <v>75.58</v>
      </c>
      <c r="F28" s="21">
        <f t="shared" ca="1" si="3"/>
        <v>3559.34</v>
      </c>
      <c r="G28" s="21">
        <f t="shared" ca="1" si="3"/>
        <v>0</v>
      </c>
      <c r="H28" s="21">
        <f t="shared" ca="1" si="3"/>
        <v>289.8</v>
      </c>
      <c r="I28" s="21">
        <f t="shared" ca="1" si="3"/>
        <v>1919.49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1">
        <f t="shared" ca="1" si="4"/>
        <v>0</v>
      </c>
      <c r="P28" s="21">
        <f t="shared" ca="1" si="4"/>
        <v>0</v>
      </c>
      <c r="Q28" s="21">
        <f t="shared" ca="1" si="4"/>
        <v>0</v>
      </c>
      <c r="R28" s="21">
        <f t="shared" ca="1" si="4"/>
        <v>0</v>
      </c>
      <c r="S28" s="21">
        <f t="shared" ca="1" si="4"/>
        <v>0</v>
      </c>
      <c r="T28" s="21">
        <f t="shared" ca="1" si="4"/>
        <v>0</v>
      </c>
      <c r="U28" s="21">
        <f t="shared" ca="1" si="4"/>
        <v>0</v>
      </c>
      <c r="V28" s="22">
        <f t="shared" ca="1" si="5"/>
        <v>5850.21</v>
      </c>
    </row>
    <row r="29" spans="1:22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250382.12</v>
      </c>
      <c r="E29" s="21">
        <f t="shared" ca="1" si="3"/>
        <v>6109856.5447000014</v>
      </c>
      <c r="F29" s="21">
        <f t="shared" ca="1" si="3"/>
        <v>14852651.596499998</v>
      </c>
      <c r="G29" s="21">
        <f t="shared" ca="1" si="3"/>
        <v>850629.35000000009</v>
      </c>
      <c r="H29" s="21">
        <f t="shared" ca="1" si="3"/>
        <v>440976512.19999999</v>
      </c>
      <c r="I29" s="21">
        <f t="shared" ca="1" si="3"/>
        <v>21938550.500000007</v>
      </c>
      <c r="J29" s="21">
        <f t="shared" ca="1" si="3"/>
        <v>0</v>
      </c>
      <c r="K29" s="21">
        <f t="shared" ca="1" si="3"/>
        <v>1055707.83</v>
      </c>
      <c r="L29" s="21">
        <f t="shared" ca="1" si="3"/>
        <v>0</v>
      </c>
      <c r="M29" s="21">
        <f t="shared" ca="1" si="3"/>
        <v>0</v>
      </c>
      <c r="N29" s="21">
        <f t="shared" ca="1" si="3"/>
        <v>9961444.9100000001</v>
      </c>
      <c r="O29" s="21">
        <f t="shared" ca="1" si="4"/>
        <v>288077622.57999998</v>
      </c>
      <c r="P29" s="21">
        <f t="shared" ca="1" si="4"/>
        <v>1621627.48</v>
      </c>
      <c r="Q29" s="21">
        <f t="shared" ca="1" si="4"/>
        <v>0</v>
      </c>
      <c r="R29" s="21">
        <f t="shared" ca="1" si="4"/>
        <v>0</v>
      </c>
      <c r="S29" s="21">
        <f t="shared" ca="1" si="4"/>
        <v>2594807.4300000002</v>
      </c>
      <c r="T29" s="21">
        <f t="shared" ca="1" si="4"/>
        <v>99080762.620000005</v>
      </c>
      <c r="U29" s="21">
        <f t="shared" ca="1" si="4"/>
        <v>17708987.66</v>
      </c>
      <c r="V29" s="22">
        <f t="shared" ca="1" si="5"/>
        <v>905079542.82119989</v>
      </c>
    </row>
    <row r="30" spans="1:22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114523.89000000001</v>
      </c>
      <c r="E30" s="21">
        <f t="shared" ca="1" si="3"/>
        <v>38830.469999999972</v>
      </c>
      <c r="F30" s="21">
        <f t="shared" ca="1" si="3"/>
        <v>1373193.0199999998</v>
      </c>
      <c r="G30" s="21">
        <f t="shared" ca="1" si="3"/>
        <v>0</v>
      </c>
      <c r="H30" s="21">
        <f t="shared" ca="1" si="3"/>
        <v>1576261.1899999997</v>
      </c>
      <c r="I30" s="21">
        <f t="shared" ca="1" si="3"/>
        <v>1228918.8799999999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4"/>
        <v>0</v>
      </c>
      <c r="P30" s="21">
        <f t="shared" ca="1" si="4"/>
        <v>0</v>
      </c>
      <c r="Q30" s="21">
        <f t="shared" ca="1" si="4"/>
        <v>0</v>
      </c>
      <c r="R30" s="21">
        <f t="shared" ca="1" si="4"/>
        <v>0</v>
      </c>
      <c r="S30" s="21">
        <f t="shared" ca="1" si="4"/>
        <v>0</v>
      </c>
      <c r="T30" s="21">
        <f t="shared" ca="1" si="4"/>
        <v>0</v>
      </c>
      <c r="U30" s="21">
        <f t="shared" ca="1" si="4"/>
        <v>0</v>
      </c>
      <c r="V30" s="22">
        <f t="shared" ca="1" si="5"/>
        <v>4331727.4499999993</v>
      </c>
    </row>
    <row r="31" spans="1:22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20786.860079000002</v>
      </c>
      <c r="E31" s="21">
        <f t="shared" ca="1" si="3"/>
        <v>1770388.526329</v>
      </c>
      <c r="F31" s="21">
        <f t="shared" ca="1" si="3"/>
        <v>3227.22</v>
      </c>
      <c r="G31" s="21">
        <f t="shared" ca="1" si="3"/>
        <v>3090570.9352250001</v>
      </c>
      <c r="H31" s="21">
        <f t="shared" ca="1" si="3"/>
        <v>12456143.163049001</v>
      </c>
      <c r="I31" s="21">
        <f t="shared" ca="1" si="3"/>
        <v>939788.32432499994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0</v>
      </c>
      <c r="O31" s="21">
        <f t="shared" ca="1" si="4"/>
        <v>-4.37</v>
      </c>
      <c r="P31" s="21">
        <f t="shared" ca="1" si="4"/>
        <v>0</v>
      </c>
      <c r="Q31" s="21">
        <f t="shared" ca="1" si="4"/>
        <v>30.9</v>
      </c>
      <c r="R31" s="21">
        <f t="shared" ca="1" si="4"/>
        <v>0</v>
      </c>
      <c r="S31" s="21">
        <f t="shared" ca="1" si="4"/>
        <v>0</v>
      </c>
      <c r="T31" s="21">
        <f t="shared" ca="1" si="4"/>
        <v>0</v>
      </c>
      <c r="U31" s="21">
        <f t="shared" ca="1" si="4"/>
        <v>0</v>
      </c>
      <c r="V31" s="22">
        <f t="shared" ca="1" si="5"/>
        <v>18280931.559006996</v>
      </c>
    </row>
    <row r="32" spans="1:22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89756.77</v>
      </c>
      <c r="E32" s="21">
        <f t="shared" ca="1" si="3"/>
        <v>112300.94999999992</v>
      </c>
      <c r="F32" s="21">
        <f t="shared" ca="1" si="3"/>
        <v>1341090.6099999999</v>
      </c>
      <c r="G32" s="21">
        <f t="shared" ca="1" si="3"/>
        <v>0</v>
      </c>
      <c r="H32" s="21">
        <f t="shared" ca="1" si="3"/>
        <v>310570.01000000007</v>
      </c>
      <c r="I32" s="21">
        <f t="shared" ca="1" si="3"/>
        <v>51577.14000000005</v>
      </c>
      <c r="J32" s="21">
        <f t="shared" ca="1" si="3"/>
        <v>0</v>
      </c>
      <c r="K32" s="21">
        <f t="shared" ca="1" si="3"/>
        <v>1054345.55</v>
      </c>
      <c r="L32" s="21">
        <f t="shared" ca="1" si="3"/>
        <v>0</v>
      </c>
      <c r="M32" s="21">
        <f t="shared" ca="1" si="3"/>
        <v>0</v>
      </c>
      <c r="N32" s="21">
        <f t="shared" ca="1" si="3"/>
        <v>10009680.77</v>
      </c>
      <c r="O32" s="21">
        <f t="shared" ca="1" si="4"/>
        <v>290490568.59999996</v>
      </c>
      <c r="P32" s="21">
        <f t="shared" ca="1" si="4"/>
        <v>1620335.22</v>
      </c>
      <c r="Q32" s="21">
        <f t="shared" ca="1" si="4"/>
        <v>98313931.450000003</v>
      </c>
      <c r="R32" s="21">
        <f t="shared" ca="1" si="4"/>
        <v>0</v>
      </c>
      <c r="S32" s="21">
        <f t="shared" ca="1" si="4"/>
        <v>0</v>
      </c>
      <c r="T32" s="21">
        <f t="shared" ca="1" si="4"/>
        <v>2592401.62</v>
      </c>
      <c r="U32" s="21">
        <f t="shared" ca="1" si="4"/>
        <v>17605976.710000001</v>
      </c>
      <c r="V32" s="22">
        <f t="shared" ca="1" si="5"/>
        <v>423592535.39999998</v>
      </c>
    </row>
    <row r="33" spans="1:22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182.53</v>
      </c>
      <c r="E33" s="21">
        <f t="shared" ca="1" si="3"/>
        <v>1581.6400000000003</v>
      </c>
      <c r="F33" s="21">
        <f t="shared" ca="1" si="3"/>
        <v>6030.42</v>
      </c>
      <c r="G33" s="21">
        <f t="shared" ca="1" si="3"/>
        <v>0</v>
      </c>
      <c r="H33" s="21">
        <f t="shared" ca="1" si="3"/>
        <v>1944.38</v>
      </c>
      <c r="I33" s="21">
        <f t="shared" ca="1" si="3"/>
        <v>5999.23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1">
        <f t="shared" ca="1" si="4"/>
        <v>0</v>
      </c>
      <c r="P33" s="21">
        <f t="shared" ca="1" si="4"/>
        <v>0</v>
      </c>
      <c r="Q33" s="21">
        <f t="shared" ca="1" si="4"/>
        <v>0</v>
      </c>
      <c r="R33" s="21">
        <f t="shared" ca="1" si="4"/>
        <v>0</v>
      </c>
      <c r="S33" s="21">
        <f t="shared" ca="1" si="4"/>
        <v>0</v>
      </c>
      <c r="T33" s="21">
        <f t="shared" ca="1" si="4"/>
        <v>0</v>
      </c>
      <c r="U33" s="21">
        <f t="shared" ca="1" si="4"/>
        <v>0</v>
      </c>
      <c r="V33" s="22">
        <f t="shared" ca="1" si="5"/>
        <v>15738.2</v>
      </c>
    </row>
    <row r="34" spans="1:22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9332031.6224000063</v>
      </c>
      <c r="E34" s="21">
        <f t="shared" ca="1" si="3"/>
        <v>13742704.6954</v>
      </c>
      <c r="F34" s="21">
        <f t="shared" ca="1" si="3"/>
        <v>751948.3899999999</v>
      </c>
      <c r="G34" s="21">
        <f t="shared" ca="1" si="3"/>
        <v>0</v>
      </c>
      <c r="H34" s="21">
        <f t="shared" ca="1" si="3"/>
        <v>22694.240000000002</v>
      </c>
      <c r="I34" s="21">
        <f t="shared" ca="1" si="3"/>
        <v>1780618156.0168998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0</v>
      </c>
      <c r="N34" s="21">
        <f t="shared" ca="1" si="3"/>
        <v>0</v>
      </c>
      <c r="O34" s="21">
        <f t="shared" ca="1" si="4"/>
        <v>0</v>
      </c>
      <c r="P34" s="21">
        <f t="shared" ca="1" si="4"/>
        <v>0</v>
      </c>
      <c r="Q34" s="21">
        <f t="shared" ca="1" si="4"/>
        <v>0</v>
      </c>
      <c r="R34" s="21">
        <f t="shared" ca="1" si="4"/>
        <v>0</v>
      </c>
      <c r="S34" s="21">
        <f t="shared" ca="1" si="4"/>
        <v>0</v>
      </c>
      <c r="T34" s="21">
        <f t="shared" ca="1" si="4"/>
        <v>0</v>
      </c>
      <c r="U34" s="21">
        <f t="shared" ca="1" si="4"/>
        <v>0</v>
      </c>
      <c r="V34" s="22">
        <f t="shared" ca="1" si="5"/>
        <v>1804467534.9646997</v>
      </c>
    </row>
    <row r="35" spans="1:22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2499</v>
      </c>
      <c r="E35" s="21">
        <f t="shared" ca="1" si="3"/>
        <v>3361</v>
      </c>
      <c r="F35" s="21">
        <f t="shared" ca="1" si="3"/>
        <v>125</v>
      </c>
      <c r="G35" s="21">
        <f t="shared" ca="1" si="3"/>
        <v>0</v>
      </c>
      <c r="H35" s="21">
        <f t="shared" ca="1" si="3"/>
        <v>233984</v>
      </c>
      <c r="I35" s="21">
        <f t="shared" ca="1" si="3"/>
        <v>10661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1">
        <f t="shared" ca="1" si="4"/>
        <v>0</v>
      </c>
      <c r="P35" s="21">
        <f t="shared" ca="1" si="4"/>
        <v>0</v>
      </c>
      <c r="Q35" s="21">
        <f t="shared" ca="1" si="4"/>
        <v>0</v>
      </c>
      <c r="R35" s="21">
        <f t="shared" ca="1" si="4"/>
        <v>0</v>
      </c>
      <c r="S35" s="21">
        <f t="shared" ca="1" si="4"/>
        <v>0</v>
      </c>
      <c r="T35" s="21">
        <f t="shared" ca="1" si="4"/>
        <v>0</v>
      </c>
      <c r="U35" s="21">
        <f t="shared" ca="1" si="4"/>
        <v>0</v>
      </c>
      <c r="V35" s="22">
        <f t="shared" ca="1" si="5"/>
        <v>250630</v>
      </c>
    </row>
    <row r="36" spans="1:22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4"/>
        <v>0</v>
      </c>
      <c r="P36" s="21">
        <f t="shared" ca="1" si="4"/>
        <v>0</v>
      </c>
      <c r="Q36" s="21">
        <f t="shared" ca="1" si="4"/>
        <v>0</v>
      </c>
      <c r="R36" s="21">
        <f t="shared" ca="1" si="4"/>
        <v>0</v>
      </c>
      <c r="S36" s="21">
        <f t="shared" ca="1" si="4"/>
        <v>0</v>
      </c>
      <c r="T36" s="21">
        <f t="shared" ca="1" si="4"/>
        <v>0</v>
      </c>
      <c r="U36" s="21">
        <f t="shared" ca="1" si="4"/>
        <v>0</v>
      </c>
      <c r="V36" s="22">
        <f t="shared" ca="1" si="5"/>
        <v>0</v>
      </c>
    </row>
    <row r="37" spans="1:22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279214.37</v>
      </c>
      <c r="E37" s="21">
        <f t="shared" ca="1" si="3"/>
        <v>8138171.1899999902</v>
      </c>
      <c r="F37" s="21">
        <f t="shared" ca="1" si="3"/>
        <v>19074871.27</v>
      </c>
      <c r="G37" s="21">
        <f t="shared" ca="1" si="3"/>
        <v>8788944.0199999996</v>
      </c>
      <c r="H37" s="21">
        <f t="shared" ca="1" si="3"/>
        <v>1512604.48</v>
      </c>
      <c r="I37" s="21">
        <f t="shared" ca="1" si="3"/>
        <v>11943833.050000001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1">
        <f t="shared" ca="1" si="4"/>
        <v>0</v>
      </c>
      <c r="P37" s="21">
        <f t="shared" ca="1" si="4"/>
        <v>0</v>
      </c>
      <c r="Q37" s="21">
        <f t="shared" ca="1" si="4"/>
        <v>0</v>
      </c>
      <c r="R37" s="21">
        <f t="shared" ca="1" si="4"/>
        <v>3090336.0800000299</v>
      </c>
      <c r="S37" s="21">
        <f t="shared" ca="1" si="4"/>
        <v>0</v>
      </c>
      <c r="T37" s="21">
        <f t="shared" ca="1" si="4"/>
        <v>0</v>
      </c>
      <c r="U37" s="21">
        <f t="shared" ca="1" si="4"/>
        <v>0</v>
      </c>
      <c r="V37" s="22">
        <f t="shared" ca="1" si="5"/>
        <v>52827974.460000023</v>
      </c>
    </row>
    <row r="38" spans="1:22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249.5</v>
      </c>
      <c r="E38" s="21">
        <f t="shared" ca="1" si="3"/>
        <v>394.94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299.83999999999997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1">
        <f t="shared" ca="1" si="3"/>
        <v>0</v>
      </c>
      <c r="S38" s="21">
        <f t="shared" ca="1" si="3"/>
        <v>0</v>
      </c>
      <c r="T38" s="21">
        <f t="shared" ca="1" si="3"/>
        <v>0</v>
      </c>
      <c r="U38" s="21">
        <f t="shared" ca="1" si="4"/>
        <v>0</v>
      </c>
      <c r="V38" s="22">
        <f t="shared" ca="1" si="5"/>
        <v>944.28</v>
      </c>
    </row>
    <row r="39" spans="1:22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T54" ca="1" si="6">IFERROR(INDIRECT("'"&amp;$B$2&amp;"'!"&amp;ADDRESS(MATCH($B39,INDIRECT("'"&amp;$B$2&amp;"'!$B$1:$B$1095"),0),MATCH(D$5,INDIRECT("'"&amp;$B$2&amp;"'!5:5"),0))),0)</f>
        <v>17125.32375</v>
      </c>
      <c r="E39" s="21">
        <f t="shared" ca="1" si="6"/>
        <v>16402.590194</v>
      </c>
      <c r="F39" s="21">
        <f t="shared" ca="1" si="6"/>
        <v>52268.390249999997</v>
      </c>
      <c r="G39" s="21">
        <f t="shared" ca="1" si="6"/>
        <v>0</v>
      </c>
      <c r="H39" s="21">
        <f t="shared" ca="1" si="6"/>
        <v>10</v>
      </c>
      <c r="I39" s="21">
        <f t="shared" ca="1" si="6"/>
        <v>454097.274485</v>
      </c>
      <c r="J39" s="21">
        <f t="shared" ca="1" si="6"/>
        <v>0</v>
      </c>
      <c r="K39" s="21">
        <f t="shared" ca="1" si="6"/>
        <v>0</v>
      </c>
      <c r="L39" s="21">
        <f t="shared" ca="1" si="6"/>
        <v>0</v>
      </c>
      <c r="M39" s="21">
        <f t="shared" ca="1" si="6"/>
        <v>0</v>
      </c>
      <c r="N39" s="21">
        <f t="shared" ca="1" si="6"/>
        <v>0</v>
      </c>
      <c r="O39" s="21">
        <f t="shared" ca="1" si="6"/>
        <v>0</v>
      </c>
      <c r="P39" s="21">
        <f t="shared" ca="1" si="6"/>
        <v>0</v>
      </c>
      <c r="Q39" s="21">
        <f t="shared" ca="1" si="6"/>
        <v>0</v>
      </c>
      <c r="R39" s="21">
        <f t="shared" ca="1" si="6"/>
        <v>0</v>
      </c>
      <c r="S39" s="21">
        <f t="shared" ca="1" si="6"/>
        <v>0</v>
      </c>
      <c r="T39" s="21">
        <f t="shared" ca="1" si="6"/>
        <v>0</v>
      </c>
      <c r="U39" s="21">
        <f t="shared" ref="O39:U54" ca="1" si="7">IFERROR(INDIRECT("'"&amp;$B$2&amp;"'!"&amp;ADDRESS(MATCH($B39,INDIRECT("'"&amp;$B$2&amp;"'!$B$1:$B$1095"),0),MATCH(U$5,INDIRECT("'"&amp;$B$2&amp;"'!5:5"),0))),0)</f>
        <v>0</v>
      </c>
      <c r="V39" s="22">
        <f t="shared" ca="1" si="5"/>
        <v>539903.57867900003</v>
      </c>
    </row>
    <row r="40" spans="1:22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6"/>
        <v>9167.36</v>
      </c>
      <c r="E40" s="21">
        <f t="shared" ca="1" si="6"/>
        <v>7693.53</v>
      </c>
      <c r="F40" s="21">
        <f t="shared" ca="1" si="6"/>
        <v>21061.29</v>
      </c>
      <c r="G40" s="21">
        <f t="shared" ca="1" si="6"/>
        <v>0</v>
      </c>
      <c r="H40" s="21">
        <f t="shared" ca="1" si="6"/>
        <v>0</v>
      </c>
      <c r="I40" s="21">
        <f t="shared" ca="1" si="6"/>
        <v>15639.01</v>
      </c>
      <c r="J40" s="21">
        <f t="shared" ca="1" si="6"/>
        <v>0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1">
        <f t="shared" ca="1" si="7"/>
        <v>0</v>
      </c>
      <c r="P40" s="21">
        <f t="shared" ca="1" si="7"/>
        <v>0</v>
      </c>
      <c r="Q40" s="21">
        <f t="shared" ca="1" si="7"/>
        <v>0</v>
      </c>
      <c r="R40" s="21">
        <f t="shared" ca="1" si="7"/>
        <v>0</v>
      </c>
      <c r="S40" s="21">
        <f t="shared" ca="1" si="7"/>
        <v>0</v>
      </c>
      <c r="T40" s="21">
        <f t="shared" ca="1" si="7"/>
        <v>0</v>
      </c>
      <c r="U40" s="21">
        <f t="shared" ca="1" si="7"/>
        <v>0</v>
      </c>
      <c r="V40" s="22">
        <f t="shared" ca="1" si="5"/>
        <v>53561.19</v>
      </c>
    </row>
    <row r="41" spans="1:22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6"/>
        <v>3908.0600000000022</v>
      </c>
      <c r="E41" s="21">
        <f t="shared" ca="1" si="6"/>
        <v>669.41000000000008</v>
      </c>
      <c r="F41" s="21">
        <f t="shared" ca="1" si="6"/>
        <v>3989.1000000000004</v>
      </c>
      <c r="G41" s="21">
        <f t="shared" ca="1" si="6"/>
        <v>0</v>
      </c>
      <c r="H41" s="21">
        <f t="shared" ca="1" si="6"/>
        <v>-155.89000000000001</v>
      </c>
      <c r="I41" s="21">
        <f t="shared" ca="1" si="6"/>
        <v>250150.83000000031</v>
      </c>
      <c r="J41" s="21">
        <f t="shared" ca="1" si="6"/>
        <v>0</v>
      </c>
      <c r="K41" s="21">
        <f t="shared" ca="1" si="6"/>
        <v>2108691.0699999998</v>
      </c>
      <c r="L41" s="21">
        <f t="shared" ca="1" si="6"/>
        <v>0</v>
      </c>
      <c r="M41" s="21">
        <f t="shared" ca="1" si="6"/>
        <v>0</v>
      </c>
      <c r="N41" s="21">
        <f t="shared" ca="1" si="6"/>
        <v>20019361.52</v>
      </c>
      <c r="O41" s="21">
        <f t="shared" ca="1" si="7"/>
        <v>580911682.38</v>
      </c>
      <c r="P41" s="21">
        <f t="shared" ca="1" si="7"/>
        <v>3240670.44</v>
      </c>
      <c r="Q41" s="21">
        <f t="shared" ca="1" si="7"/>
        <v>196621532.90000001</v>
      </c>
      <c r="R41" s="21">
        <f t="shared" ca="1" si="7"/>
        <v>0</v>
      </c>
      <c r="S41" s="21">
        <f t="shared" ca="1" si="7"/>
        <v>0</v>
      </c>
      <c r="T41" s="21">
        <f t="shared" ca="1" si="7"/>
        <v>5184803.22</v>
      </c>
      <c r="U41" s="21">
        <f t="shared" ca="1" si="7"/>
        <v>35211953.390000001</v>
      </c>
      <c r="V41" s="22">
        <f t="shared" ref="V41" ca="1" si="8">+SUM(D41:U41)</f>
        <v>843557256.43000007</v>
      </c>
    </row>
    <row r="42" spans="1:22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6"/>
        <v>360.78000000000003</v>
      </c>
      <c r="E42" s="21">
        <f t="shared" ca="1" si="6"/>
        <v>477.05</v>
      </c>
      <c r="F42" s="21">
        <f t="shared" ca="1" si="6"/>
        <v>221.38000000000002</v>
      </c>
      <c r="G42" s="21">
        <f t="shared" ca="1" si="6"/>
        <v>0</v>
      </c>
      <c r="H42" s="21">
        <f t="shared" ca="1" si="6"/>
        <v>0</v>
      </c>
      <c r="I42" s="21">
        <f t="shared" ca="1" si="6"/>
        <v>546.18999999999994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1">
        <f t="shared" ca="1" si="7"/>
        <v>0</v>
      </c>
      <c r="P42" s="21">
        <f t="shared" ca="1" si="7"/>
        <v>0</v>
      </c>
      <c r="Q42" s="21">
        <f t="shared" ca="1" si="7"/>
        <v>0</v>
      </c>
      <c r="R42" s="21">
        <f t="shared" ca="1" si="7"/>
        <v>0</v>
      </c>
      <c r="S42" s="21">
        <f t="shared" ca="1" si="7"/>
        <v>0</v>
      </c>
      <c r="T42" s="21">
        <f t="shared" ca="1" si="7"/>
        <v>0</v>
      </c>
      <c r="U42" s="21">
        <f t="shared" ca="1" si="7"/>
        <v>0</v>
      </c>
      <c r="V42" s="22">
        <f t="shared" ca="1" si="5"/>
        <v>1605.4</v>
      </c>
    </row>
    <row r="43" spans="1:22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6"/>
        <v>0</v>
      </c>
      <c r="E43" s="21">
        <f t="shared" ca="1" si="6"/>
        <v>-370507.99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1">
        <f t="shared" ca="1" si="6"/>
        <v>0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1">
        <f t="shared" ca="1" si="7"/>
        <v>0</v>
      </c>
      <c r="P43" s="21">
        <f t="shared" ca="1" si="7"/>
        <v>0</v>
      </c>
      <c r="Q43" s="21">
        <f t="shared" ca="1" si="7"/>
        <v>0</v>
      </c>
      <c r="R43" s="21">
        <f t="shared" ca="1" si="7"/>
        <v>0</v>
      </c>
      <c r="S43" s="21">
        <f t="shared" ca="1" si="7"/>
        <v>0</v>
      </c>
      <c r="T43" s="21">
        <f t="shared" ca="1" si="7"/>
        <v>0</v>
      </c>
      <c r="U43" s="21">
        <f t="shared" ca="1" si="7"/>
        <v>0</v>
      </c>
      <c r="V43" s="22">
        <f t="shared" ca="1" si="5"/>
        <v>-370507.99</v>
      </c>
    </row>
    <row r="44" spans="1:22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6"/>
        <v>0.02</v>
      </c>
      <c r="E44" s="21">
        <f t="shared" ca="1" si="6"/>
        <v>-0.12999999999999901</v>
      </c>
      <c r="F44" s="21">
        <f t="shared" ca="1" si="6"/>
        <v>0</v>
      </c>
      <c r="G44" s="21">
        <f t="shared" ca="1" si="6"/>
        <v>0</v>
      </c>
      <c r="H44" s="21">
        <f t="shared" ca="1" si="6"/>
        <v>405768.29</v>
      </c>
      <c r="I44" s="21">
        <f t="shared" ca="1" si="6"/>
        <v>91.47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1">
        <f t="shared" ca="1" si="7"/>
        <v>0</v>
      </c>
      <c r="P44" s="21">
        <f t="shared" ca="1" si="7"/>
        <v>0</v>
      </c>
      <c r="Q44" s="21">
        <f t="shared" ca="1" si="7"/>
        <v>0</v>
      </c>
      <c r="R44" s="21">
        <f t="shared" ca="1" si="7"/>
        <v>0</v>
      </c>
      <c r="S44" s="21">
        <f t="shared" ca="1" si="7"/>
        <v>0</v>
      </c>
      <c r="T44" s="21">
        <f t="shared" ca="1" si="7"/>
        <v>0</v>
      </c>
      <c r="U44" s="21">
        <f t="shared" ca="1" si="7"/>
        <v>0</v>
      </c>
      <c r="V44" s="22">
        <f t="shared" ca="1" si="5"/>
        <v>405859.64999999997</v>
      </c>
    </row>
    <row r="45" spans="1:22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6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1">
        <f t="shared" ca="1" si="6"/>
        <v>0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1">
        <f t="shared" ca="1" si="7"/>
        <v>0</v>
      </c>
      <c r="P45" s="21">
        <f t="shared" ca="1" si="7"/>
        <v>0</v>
      </c>
      <c r="Q45" s="21">
        <f t="shared" ca="1" si="7"/>
        <v>0</v>
      </c>
      <c r="R45" s="21">
        <f t="shared" ca="1" si="7"/>
        <v>0</v>
      </c>
      <c r="S45" s="21">
        <f t="shared" ca="1" si="7"/>
        <v>0</v>
      </c>
      <c r="T45" s="21">
        <f t="shared" ca="1" si="7"/>
        <v>0</v>
      </c>
      <c r="U45" s="21">
        <f t="shared" ca="1" si="7"/>
        <v>0</v>
      </c>
      <c r="V45" s="22">
        <f t="shared" ref="V45:V57" ca="1" si="9">+SUM(D45:U45)</f>
        <v>0</v>
      </c>
    </row>
    <row r="46" spans="1:22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6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1">
        <f t="shared" ca="1" si="6"/>
        <v>0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1">
        <f t="shared" ca="1" si="7"/>
        <v>0</v>
      </c>
      <c r="P46" s="21">
        <f t="shared" ca="1" si="7"/>
        <v>0</v>
      </c>
      <c r="Q46" s="21">
        <f t="shared" ca="1" si="7"/>
        <v>0</v>
      </c>
      <c r="R46" s="21">
        <f t="shared" ca="1" si="7"/>
        <v>0</v>
      </c>
      <c r="S46" s="21">
        <f t="shared" ca="1" si="7"/>
        <v>0</v>
      </c>
      <c r="T46" s="21">
        <f t="shared" ca="1" si="7"/>
        <v>0</v>
      </c>
      <c r="U46" s="21">
        <f t="shared" ca="1" si="7"/>
        <v>0</v>
      </c>
      <c r="V46" s="22">
        <f t="shared" ca="1" si="9"/>
        <v>0</v>
      </c>
    </row>
    <row r="47" spans="1:22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1">
        <f t="shared" ca="1" si="7"/>
        <v>0</v>
      </c>
      <c r="P47" s="21">
        <f t="shared" ca="1" si="7"/>
        <v>0</v>
      </c>
      <c r="Q47" s="21">
        <f t="shared" ca="1" si="7"/>
        <v>0</v>
      </c>
      <c r="R47" s="21">
        <f t="shared" ca="1" si="7"/>
        <v>0</v>
      </c>
      <c r="S47" s="21">
        <f t="shared" ca="1" si="7"/>
        <v>0</v>
      </c>
      <c r="T47" s="21">
        <f t="shared" ca="1" si="7"/>
        <v>0</v>
      </c>
      <c r="U47" s="21">
        <f t="shared" ca="1" si="7"/>
        <v>0</v>
      </c>
      <c r="V47" s="22">
        <f t="shared" ca="1" si="9"/>
        <v>0</v>
      </c>
    </row>
    <row r="48" spans="1:22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6"/>
        <v>150.29999999999998</v>
      </c>
      <c r="E48" s="21">
        <f t="shared" ca="1" si="6"/>
        <v>-1.55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1">
        <f t="shared" ca="1" si="7"/>
        <v>0</v>
      </c>
      <c r="P48" s="21">
        <f t="shared" ca="1" si="7"/>
        <v>0</v>
      </c>
      <c r="Q48" s="21">
        <f t="shared" ca="1" si="7"/>
        <v>0</v>
      </c>
      <c r="R48" s="21">
        <f t="shared" ca="1" si="7"/>
        <v>0</v>
      </c>
      <c r="S48" s="21">
        <f t="shared" ca="1" si="7"/>
        <v>0</v>
      </c>
      <c r="T48" s="21">
        <f t="shared" ca="1" si="7"/>
        <v>0</v>
      </c>
      <c r="U48" s="21">
        <f t="shared" ca="1" si="7"/>
        <v>0</v>
      </c>
      <c r="V48" s="22">
        <f t="shared" ca="1" si="9"/>
        <v>148.74999999999997</v>
      </c>
    </row>
    <row r="49" spans="1:22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6"/>
        <v>9525943.5099999998</v>
      </c>
      <c r="E49" s="21">
        <f t="shared" ca="1" si="6"/>
        <v>31571.06</v>
      </c>
      <c r="F49" s="21">
        <f t="shared" ca="1" si="6"/>
        <v>5215.75</v>
      </c>
      <c r="G49" s="21">
        <f t="shared" ca="1" si="6"/>
        <v>0</v>
      </c>
      <c r="H49" s="21">
        <f t="shared" ca="1" si="6"/>
        <v>20023.78</v>
      </c>
      <c r="I49" s="21">
        <f t="shared" ca="1" si="6"/>
        <v>373611439.83999997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1">
        <f t="shared" ca="1" si="7"/>
        <v>0</v>
      </c>
      <c r="P49" s="21">
        <f t="shared" ca="1" si="7"/>
        <v>0</v>
      </c>
      <c r="Q49" s="21">
        <f t="shared" ca="1" si="7"/>
        <v>0</v>
      </c>
      <c r="R49" s="21">
        <f t="shared" ca="1" si="7"/>
        <v>923151.13</v>
      </c>
      <c r="S49" s="21">
        <f t="shared" ca="1" si="7"/>
        <v>0</v>
      </c>
      <c r="T49" s="21">
        <f t="shared" ca="1" si="7"/>
        <v>0</v>
      </c>
      <c r="U49" s="21">
        <f t="shared" ca="1" si="7"/>
        <v>0</v>
      </c>
      <c r="V49" s="22">
        <f t="shared" ref="V49" ca="1" si="10">+SUM(D49:U49)</f>
        <v>384117345.06999999</v>
      </c>
    </row>
    <row r="50" spans="1:22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189037025.84999999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1">
        <f t="shared" ca="1" si="7"/>
        <v>0</v>
      </c>
      <c r="P50" s="21">
        <f t="shared" ca="1" si="7"/>
        <v>0</v>
      </c>
      <c r="Q50" s="21">
        <f t="shared" ca="1" si="7"/>
        <v>0</v>
      </c>
      <c r="R50" s="21">
        <f t="shared" ca="1" si="7"/>
        <v>0</v>
      </c>
      <c r="S50" s="21">
        <f t="shared" ca="1" si="7"/>
        <v>0</v>
      </c>
      <c r="T50" s="21">
        <f t="shared" ca="1" si="7"/>
        <v>0</v>
      </c>
      <c r="U50" s="21">
        <f t="shared" ca="1" si="7"/>
        <v>0</v>
      </c>
      <c r="V50" s="22">
        <f t="shared" ref="V50:V52" ca="1" si="11">+SUM(D50:U50)</f>
        <v>189037025.84999999</v>
      </c>
    </row>
    <row r="51" spans="1:22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6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1">
        <f t="shared" ca="1" si="7"/>
        <v>0</v>
      </c>
      <c r="P51" s="21">
        <f t="shared" ca="1" si="7"/>
        <v>0</v>
      </c>
      <c r="Q51" s="21">
        <f t="shared" ca="1" si="7"/>
        <v>0</v>
      </c>
      <c r="R51" s="21">
        <f t="shared" ca="1" si="7"/>
        <v>0</v>
      </c>
      <c r="S51" s="21">
        <f t="shared" ca="1" si="7"/>
        <v>0</v>
      </c>
      <c r="T51" s="21">
        <f t="shared" ca="1" si="7"/>
        <v>0</v>
      </c>
      <c r="U51" s="21">
        <f t="shared" ca="1" si="7"/>
        <v>0</v>
      </c>
      <c r="V51" s="22">
        <f t="shared" ca="1" si="11"/>
        <v>0</v>
      </c>
    </row>
    <row r="52" spans="1:22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6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1">
        <f t="shared" ca="1" si="6"/>
        <v>0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1">
        <f t="shared" ca="1" si="7"/>
        <v>0</v>
      </c>
      <c r="P52" s="21">
        <f t="shared" ca="1" si="7"/>
        <v>0</v>
      </c>
      <c r="Q52" s="21">
        <f t="shared" ca="1" si="7"/>
        <v>0</v>
      </c>
      <c r="R52" s="21">
        <f t="shared" ca="1" si="7"/>
        <v>0</v>
      </c>
      <c r="S52" s="21">
        <f t="shared" ca="1" si="7"/>
        <v>0</v>
      </c>
      <c r="T52" s="21">
        <f t="shared" ca="1" si="7"/>
        <v>0</v>
      </c>
      <c r="U52" s="21">
        <f t="shared" ca="1" si="7"/>
        <v>0</v>
      </c>
      <c r="V52" s="22">
        <f t="shared" ca="1" si="11"/>
        <v>0</v>
      </c>
    </row>
    <row r="53" spans="1:22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0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1">
        <f t="shared" ca="1" si="7"/>
        <v>0</v>
      </c>
      <c r="P53" s="21">
        <f t="shared" ca="1" si="7"/>
        <v>0</v>
      </c>
      <c r="Q53" s="21">
        <f t="shared" ca="1" si="7"/>
        <v>0</v>
      </c>
      <c r="R53" s="21">
        <f t="shared" ca="1" si="7"/>
        <v>0</v>
      </c>
      <c r="S53" s="21">
        <f t="shared" ca="1" si="7"/>
        <v>0</v>
      </c>
      <c r="T53" s="21">
        <f t="shared" ca="1" si="7"/>
        <v>0</v>
      </c>
      <c r="U53" s="21">
        <f t="shared" ca="1" si="7"/>
        <v>0</v>
      </c>
      <c r="V53" s="22">
        <f t="shared" ca="1" si="9"/>
        <v>0</v>
      </c>
    </row>
    <row r="54" spans="1:22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6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1">
        <f t="shared" ca="1" si="7"/>
        <v>0</v>
      </c>
      <c r="P54" s="21">
        <f t="shared" ca="1" si="7"/>
        <v>0</v>
      </c>
      <c r="Q54" s="21">
        <f t="shared" ca="1" si="7"/>
        <v>0</v>
      </c>
      <c r="R54" s="21">
        <f t="shared" ca="1" si="7"/>
        <v>0</v>
      </c>
      <c r="S54" s="21">
        <f t="shared" ca="1" si="7"/>
        <v>0</v>
      </c>
      <c r="T54" s="21">
        <f t="shared" ca="1" si="7"/>
        <v>0</v>
      </c>
      <c r="U54" s="21">
        <f t="shared" ca="1" si="7"/>
        <v>0</v>
      </c>
      <c r="V54" s="22">
        <f t="shared" ca="1" si="9"/>
        <v>0</v>
      </c>
    </row>
    <row r="55" spans="1:22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S70" ca="1" si="12">IFERROR(INDIRECT("'"&amp;$B$2&amp;"'!"&amp;ADDRESS(MATCH($B55,INDIRECT("'"&amp;$B$2&amp;"'!$B$1:$B$1095"),0),MATCH(D$5,INDIRECT("'"&amp;$B$2&amp;"'!5:5"),0))),0)</f>
        <v>0</v>
      </c>
      <c r="E55" s="21">
        <f t="shared" ca="1" si="12"/>
        <v>0</v>
      </c>
      <c r="F55" s="21">
        <f t="shared" ca="1" si="12"/>
        <v>0</v>
      </c>
      <c r="G55" s="21">
        <f t="shared" ca="1" si="12"/>
        <v>0</v>
      </c>
      <c r="H55" s="21">
        <f t="shared" ca="1" si="12"/>
        <v>0</v>
      </c>
      <c r="I55" s="21">
        <f t="shared" ca="1" si="12"/>
        <v>0</v>
      </c>
      <c r="J55" s="21">
        <f t="shared" ca="1" si="12"/>
        <v>0</v>
      </c>
      <c r="K55" s="21">
        <f t="shared" ca="1" si="12"/>
        <v>0</v>
      </c>
      <c r="L55" s="21">
        <f t="shared" ca="1" si="12"/>
        <v>0</v>
      </c>
      <c r="M55" s="21">
        <f t="shared" ca="1" si="12"/>
        <v>0</v>
      </c>
      <c r="N55" s="21">
        <f t="shared" ca="1" si="12"/>
        <v>0</v>
      </c>
      <c r="O55" s="21">
        <f t="shared" ca="1" si="12"/>
        <v>0</v>
      </c>
      <c r="P55" s="21">
        <f t="shared" ca="1" si="12"/>
        <v>0</v>
      </c>
      <c r="Q55" s="21">
        <f t="shared" ca="1" si="12"/>
        <v>0</v>
      </c>
      <c r="R55" s="21">
        <f t="shared" ca="1" si="12"/>
        <v>0</v>
      </c>
      <c r="S55" s="21">
        <f t="shared" ca="1" si="12"/>
        <v>0</v>
      </c>
      <c r="T55" s="21">
        <f t="shared" ref="O55:U70" ca="1" si="13">IFERROR(INDIRECT("'"&amp;$B$2&amp;"'!"&amp;ADDRESS(MATCH($B55,INDIRECT("'"&amp;$B$2&amp;"'!$B$1:$B$1095"),0),MATCH(T$5,INDIRECT("'"&amp;$B$2&amp;"'!5:5"),0))),0)</f>
        <v>0</v>
      </c>
      <c r="U55" s="21">
        <f t="shared" ca="1" si="13"/>
        <v>0</v>
      </c>
      <c r="V55" s="22">
        <f t="shared" ca="1" si="9"/>
        <v>0</v>
      </c>
    </row>
    <row r="56" spans="1:22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12"/>
        <v>0</v>
      </c>
      <c r="E56" s="21">
        <f t="shared" ca="1" si="12"/>
        <v>0</v>
      </c>
      <c r="F56" s="21">
        <f t="shared" ca="1" si="12"/>
        <v>0</v>
      </c>
      <c r="G56" s="21">
        <f t="shared" ca="1" si="12"/>
        <v>0</v>
      </c>
      <c r="H56" s="21">
        <f t="shared" ca="1" si="12"/>
        <v>0</v>
      </c>
      <c r="I56" s="21">
        <f t="shared" ca="1" si="12"/>
        <v>0</v>
      </c>
      <c r="J56" s="21">
        <f t="shared" ca="1" si="12"/>
        <v>0</v>
      </c>
      <c r="K56" s="21">
        <f t="shared" ca="1" si="12"/>
        <v>0</v>
      </c>
      <c r="L56" s="21">
        <f t="shared" ca="1" si="12"/>
        <v>0</v>
      </c>
      <c r="M56" s="21">
        <f t="shared" ca="1" si="12"/>
        <v>0</v>
      </c>
      <c r="N56" s="21">
        <f t="shared" ca="1" si="12"/>
        <v>0</v>
      </c>
      <c r="O56" s="21">
        <f t="shared" ca="1" si="13"/>
        <v>0</v>
      </c>
      <c r="P56" s="21">
        <f t="shared" ca="1" si="13"/>
        <v>0</v>
      </c>
      <c r="Q56" s="21">
        <f t="shared" ca="1" si="13"/>
        <v>0</v>
      </c>
      <c r="R56" s="21">
        <f t="shared" ca="1" si="13"/>
        <v>0</v>
      </c>
      <c r="S56" s="21">
        <f t="shared" ca="1" si="13"/>
        <v>0</v>
      </c>
      <c r="T56" s="21">
        <f t="shared" ca="1" si="13"/>
        <v>0</v>
      </c>
      <c r="U56" s="21">
        <f t="shared" ca="1" si="13"/>
        <v>0</v>
      </c>
      <c r="V56" s="22">
        <f t="shared" ca="1" si="9"/>
        <v>0</v>
      </c>
    </row>
    <row r="57" spans="1:22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12"/>
        <v>0</v>
      </c>
      <c r="E57" s="21">
        <f t="shared" ca="1" si="12"/>
        <v>0</v>
      </c>
      <c r="F57" s="21">
        <f t="shared" ca="1" si="12"/>
        <v>0</v>
      </c>
      <c r="G57" s="21">
        <f t="shared" ca="1" si="12"/>
        <v>0</v>
      </c>
      <c r="H57" s="21">
        <f t="shared" ca="1" si="12"/>
        <v>0</v>
      </c>
      <c r="I57" s="21">
        <f t="shared" ca="1" si="12"/>
        <v>0</v>
      </c>
      <c r="J57" s="21">
        <f t="shared" ca="1" si="12"/>
        <v>0</v>
      </c>
      <c r="K57" s="21">
        <f t="shared" ca="1" si="12"/>
        <v>0</v>
      </c>
      <c r="L57" s="21">
        <f t="shared" ca="1" si="12"/>
        <v>0</v>
      </c>
      <c r="M57" s="21">
        <f t="shared" ca="1" si="12"/>
        <v>0</v>
      </c>
      <c r="N57" s="21">
        <f t="shared" ca="1" si="12"/>
        <v>0</v>
      </c>
      <c r="O57" s="21">
        <f t="shared" ca="1" si="13"/>
        <v>0</v>
      </c>
      <c r="P57" s="21">
        <f t="shared" ca="1" si="13"/>
        <v>0</v>
      </c>
      <c r="Q57" s="21">
        <f t="shared" ca="1" si="13"/>
        <v>0</v>
      </c>
      <c r="R57" s="21">
        <f t="shared" ca="1" si="13"/>
        <v>0</v>
      </c>
      <c r="S57" s="21">
        <f t="shared" ca="1" si="13"/>
        <v>0</v>
      </c>
      <c r="T57" s="21">
        <f t="shared" ca="1" si="13"/>
        <v>0</v>
      </c>
      <c r="U57" s="21">
        <f t="shared" ca="1" si="13"/>
        <v>0</v>
      </c>
      <c r="V57" s="22">
        <f t="shared" ca="1" si="9"/>
        <v>0</v>
      </c>
    </row>
    <row r="58" spans="1:22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12"/>
        <v>0</v>
      </c>
      <c r="E58" s="21">
        <f t="shared" ca="1" si="12"/>
        <v>0</v>
      </c>
      <c r="F58" s="21">
        <f t="shared" ca="1" si="12"/>
        <v>0</v>
      </c>
      <c r="G58" s="21">
        <f t="shared" ca="1" si="12"/>
        <v>0</v>
      </c>
      <c r="H58" s="21">
        <f t="shared" ca="1" si="12"/>
        <v>0</v>
      </c>
      <c r="I58" s="21">
        <f t="shared" ca="1" si="12"/>
        <v>0</v>
      </c>
      <c r="J58" s="21">
        <f t="shared" ca="1" si="12"/>
        <v>0</v>
      </c>
      <c r="K58" s="21">
        <f t="shared" ca="1" si="12"/>
        <v>0</v>
      </c>
      <c r="L58" s="21">
        <f t="shared" ca="1" si="12"/>
        <v>0</v>
      </c>
      <c r="M58" s="21">
        <f t="shared" ca="1" si="12"/>
        <v>0</v>
      </c>
      <c r="N58" s="21">
        <f t="shared" ca="1" si="12"/>
        <v>0</v>
      </c>
      <c r="O58" s="21">
        <f t="shared" ca="1" si="13"/>
        <v>0</v>
      </c>
      <c r="P58" s="21">
        <f t="shared" ca="1" si="13"/>
        <v>0</v>
      </c>
      <c r="Q58" s="21">
        <f t="shared" ca="1" si="13"/>
        <v>0</v>
      </c>
      <c r="R58" s="21">
        <f t="shared" ca="1" si="13"/>
        <v>0</v>
      </c>
      <c r="S58" s="21">
        <f t="shared" ca="1" si="13"/>
        <v>0</v>
      </c>
      <c r="T58" s="21">
        <f t="shared" ca="1" si="13"/>
        <v>0</v>
      </c>
      <c r="U58" s="21">
        <f t="shared" ca="1" si="13"/>
        <v>0</v>
      </c>
      <c r="V58" s="22">
        <f t="shared" ref="V58" ca="1" si="14">+SUM(D58:U58)</f>
        <v>0</v>
      </c>
    </row>
    <row r="59" spans="1:22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12"/>
        <v>0</v>
      </c>
      <c r="E59" s="21">
        <f t="shared" ca="1" si="12"/>
        <v>0</v>
      </c>
      <c r="F59" s="21">
        <f t="shared" ca="1" si="12"/>
        <v>0</v>
      </c>
      <c r="G59" s="21">
        <f t="shared" ca="1" si="12"/>
        <v>0</v>
      </c>
      <c r="H59" s="21">
        <f t="shared" ca="1" si="12"/>
        <v>0</v>
      </c>
      <c r="I59" s="21">
        <f t="shared" ca="1" si="12"/>
        <v>0</v>
      </c>
      <c r="J59" s="21">
        <f t="shared" ca="1" si="12"/>
        <v>0</v>
      </c>
      <c r="K59" s="21">
        <f t="shared" ca="1" si="12"/>
        <v>0</v>
      </c>
      <c r="L59" s="21">
        <f t="shared" ca="1" si="12"/>
        <v>0</v>
      </c>
      <c r="M59" s="21">
        <f t="shared" ca="1" si="12"/>
        <v>0</v>
      </c>
      <c r="N59" s="21">
        <f t="shared" ca="1" si="12"/>
        <v>0</v>
      </c>
      <c r="O59" s="21">
        <f t="shared" ca="1" si="13"/>
        <v>0</v>
      </c>
      <c r="P59" s="21">
        <f t="shared" ca="1" si="13"/>
        <v>0</v>
      </c>
      <c r="Q59" s="21">
        <f t="shared" ca="1" si="13"/>
        <v>0</v>
      </c>
      <c r="R59" s="21">
        <f t="shared" ca="1" si="13"/>
        <v>0</v>
      </c>
      <c r="S59" s="21">
        <f t="shared" ca="1" si="13"/>
        <v>0</v>
      </c>
      <c r="T59" s="21">
        <f t="shared" ca="1" si="13"/>
        <v>0</v>
      </c>
      <c r="U59" s="21">
        <f t="shared" ca="1" si="13"/>
        <v>0</v>
      </c>
      <c r="V59" s="22">
        <f t="shared" ref="V59:V72" ca="1" si="15">+SUM(D59:U59)</f>
        <v>0</v>
      </c>
    </row>
    <row r="60" spans="1:22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12"/>
        <v>0</v>
      </c>
      <c r="E60" s="21">
        <f t="shared" ca="1" si="12"/>
        <v>0</v>
      </c>
      <c r="F60" s="21">
        <f t="shared" ca="1" si="12"/>
        <v>0</v>
      </c>
      <c r="G60" s="21">
        <f t="shared" ca="1" si="12"/>
        <v>0</v>
      </c>
      <c r="H60" s="21">
        <f t="shared" ca="1" si="12"/>
        <v>0</v>
      </c>
      <c r="I60" s="21">
        <f t="shared" ca="1" si="12"/>
        <v>0</v>
      </c>
      <c r="J60" s="21">
        <f t="shared" ca="1" si="12"/>
        <v>0</v>
      </c>
      <c r="K60" s="21">
        <f t="shared" ca="1" si="12"/>
        <v>0</v>
      </c>
      <c r="L60" s="21">
        <f t="shared" ca="1" si="12"/>
        <v>0</v>
      </c>
      <c r="M60" s="21">
        <f t="shared" ca="1" si="12"/>
        <v>0</v>
      </c>
      <c r="N60" s="21">
        <f t="shared" ca="1" si="12"/>
        <v>0</v>
      </c>
      <c r="O60" s="21">
        <f t="shared" ca="1" si="13"/>
        <v>0</v>
      </c>
      <c r="P60" s="21">
        <f t="shared" ca="1" si="13"/>
        <v>0</v>
      </c>
      <c r="Q60" s="21">
        <f t="shared" ca="1" si="13"/>
        <v>0</v>
      </c>
      <c r="R60" s="21">
        <f t="shared" ca="1" si="13"/>
        <v>0</v>
      </c>
      <c r="S60" s="21">
        <f t="shared" ca="1" si="13"/>
        <v>0</v>
      </c>
      <c r="T60" s="21">
        <f t="shared" ca="1" si="13"/>
        <v>0</v>
      </c>
      <c r="U60" s="21">
        <f t="shared" ca="1" si="13"/>
        <v>0</v>
      </c>
      <c r="V60" s="22">
        <f t="shared" ca="1" si="15"/>
        <v>0</v>
      </c>
    </row>
    <row r="61" spans="1:22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12"/>
        <v>0</v>
      </c>
      <c r="E61" s="21">
        <f t="shared" ca="1" si="12"/>
        <v>0</v>
      </c>
      <c r="F61" s="21">
        <f t="shared" ca="1" si="12"/>
        <v>0</v>
      </c>
      <c r="G61" s="21">
        <f t="shared" ca="1" si="12"/>
        <v>0</v>
      </c>
      <c r="H61" s="21">
        <f t="shared" ca="1" si="12"/>
        <v>0</v>
      </c>
      <c r="I61" s="21">
        <f t="shared" ca="1" si="12"/>
        <v>0</v>
      </c>
      <c r="J61" s="21">
        <f t="shared" ca="1" si="12"/>
        <v>0</v>
      </c>
      <c r="K61" s="21">
        <f t="shared" ca="1" si="12"/>
        <v>0</v>
      </c>
      <c r="L61" s="21">
        <f t="shared" ca="1" si="12"/>
        <v>0</v>
      </c>
      <c r="M61" s="21">
        <f t="shared" ca="1" si="12"/>
        <v>0</v>
      </c>
      <c r="N61" s="21">
        <f t="shared" ca="1" si="12"/>
        <v>0</v>
      </c>
      <c r="O61" s="21">
        <f t="shared" ca="1" si="13"/>
        <v>0</v>
      </c>
      <c r="P61" s="21">
        <f t="shared" ca="1" si="13"/>
        <v>0</v>
      </c>
      <c r="Q61" s="21">
        <f t="shared" ca="1" si="13"/>
        <v>0</v>
      </c>
      <c r="R61" s="21">
        <f t="shared" ca="1" si="13"/>
        <v>0</v>
      </c>
      <c r="S61" s="21">
        <f t="shared" ca="1" si="13"/>
        <v>0</v>
      </c>
      <c r="T61" s="21">
        <f t="shared" ca="1" si="13"/>
        <v>0</v>
      </c>
      <c r="U61" s="21">
        <f t="shared" ca="1" si="13"/>
        <v>0</v>
      </c>
      <c r="V61" s="22">
        <f t="shared" ca="1" si="15"/>
        <v>0</v>
      </c>
    </row>
    <row r="62" spans="1:22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12"/>
        <v>0</v>
      </c>
      <c r="E62" s="21">
        <f t="shared" ca="1" si="12"/>
        <v>0</v>
      </c>
      <c r="F62" s="21">
        <f t="shared" ca="1" si="12"/>
        <v>0</v>
      </c>
      <c r="G62" s="21">
        <f t="shared" ca="1" si="12"/>
        <v>0</v>
      </c>
      <c r="H62" s="21">
        <f t="shared" ca="1" si="12"/>
        <v>0</v>
      </c>
      <c r="I62" s="21">
        <f t="shared" ca="1" si="12"/>
        <v>0</v>
      </c>
      <c r="J62" s="21">
        <f t="shared" ca="1" si="12"/>
        <v>0</v>
      </c>
      <c r="K62" s="21">
        <f t="shared" ca="1" si="12"/>
        <v>0</v>
      </c>
      <c r="L62" s="21">
        <f t="shared" ca="1" si="12"/>
        <v>0</v>
      </c>
      <c r="M62" s="21">
        <f t="shared" ca="1" si="12"/>
        <v>0</v>
      </c>
      <c r="N62" s="21">
        <f t="shared" ca="1" si="12"/>
        <v>0</v>
      </c>
      <c r="O62" s="21">
        <f t="shared" ca="1" si="13"/>
        <v>0</v>
      </c>
      <c r="P62" s="21">
        <f t="shared" ca="1" si="13"/>
        <v>0</v>
      </c>
      <c r="Q62" s="21">
        <f t="shared" ca="1" si="13"/>
        <v>0</v>
      </c>
      <c r="R62" s="21">
        <f t="shared" ca="1" si="13"/>
        <v>0</v>
      </c>
      <c r="S62" s="21">
        <f t="shared" ca="1" si="13"/>
        <v>0</v>
      </c>
      <c r="T62" s="21">
        <f t="shared" ca="1" si="13"/>
        <v>0</v>
      </c>
      <c r="U62" s="21">
        <f t="shared" ca="1" si="13"/>
        <v>0</v>
      </c>
      <c r="V62" s="22">
        <f t="shared" ca="1" si="15"/>
        <v>0</v>
      </c>
    </row>
    <row r="63" spans="1:22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12"/>
        <v>0</v>
      </c>
      <c r="E63" s="21">
        <f t="shared" ca="1" si="12"/>
        <v>0</v>
      </c>
      <c r="F63" s="21">
        <f t="shared" ca="1" si="12"/>
        <v>0</v>
      </c>
      <c r="G63" s="21">
        <f t="shared" ca="1" si="12"/>
        <v>0</v>
      </c>
      <c r="H63" s="21">
        <f t="shared" ca="1" si="12"/>
        <v>0</v>
      </c>
      <c r="I63" s="21">
        <f t="shared" ca="1" si="12"/>
        <v>0</v>
      </c>
      <c r="J63" s="21">
        <f t="shared" ca="1" si="12"/>
        <v>0</v>
      </c>
      <c r="K63" s="21">
        <f t="shared" ca="1" si="12"/>
        <v>0</v>
      </c>
      <c r="L63" s="21">
        <f t="shared" ca="1" si="12"/>
        <v>0</v>
      </c>
      <c r="M63" s="21">
        <f t="shared" ca="1" si="12"/>
        <v>0</v>
      </c>
      <c r="N63" s="21">
        <f t="shared" ca="1" si="12"/>
        <v>0</v>
      </c>
      <c r="O63" s="21">
        <f t="shared" ca="1" si="13"/>
        <v>0</v>
      </c>
      <c r="P63" s="21">
        <f t="shared" ca="1" si="13"/>
        <v>0</v>
      </c>
      <c r="Q63" s="21">
        <f t="shared" ca="1" si="13"/>
        <v>0</v>
      </c>
      <c r="R63" s="21">
        <f t="shared" ca="1" si="13"/>
        <v>0</v>
      </c>
      <c r="S63" s="21">
        <f t="shared" ca="1" si="13"/>
        <v>0</v>
      </c>
      <c r="T63" s="21">
        <f t="shared" ca="1" si="13"/>
        <v>0</v>
      </c>
      <c r="U63" s="21">
        <f t="shared" ca="1" si="13"/>
        <v>0</v>
      </c>
      <c r="V63" s="22">
        <f t="shared" ca="1" si="15"/>
        <v>0</v>
      </c>
    </row>
    <row r="64" spans="1:22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12"/>
        <v>0</v>
      </c>
      <c r="E64" s="21">
        <f t="shared" ca="1" si="12"/>
        <v>0</v>
      </c>
      <c r="F64" s="21">
        <f t="shared" ca="1" si="12"/>
        <v>0</v>
      </c>
      <c r="G64" s="21">
        <f t="shared" ca="1" si="12"/>
        <v>0</v>
      </c>
      <c r="H64" s="21">
        <f t="shared" ca="1" si="12"/>
        <v>0</v>
      </c>
      <c r="I64" s="21">
        <f t="shared" ca="1" si="12"/>
        <v>0</v>
      </c>
      <c r="J64" s="21">
        <f t="shared" ca="1" si="12"/>
        <v>0</v>
      </c>
      <c r="K64" s="21">
        <f t="shared" ca="1" si="12"/>
        <v>0</v>
      </c>
      <c r="L64" s="21">
        <f t="shared" ca="1" si="12"/>
        <v>0</v>
      </c>
      <c r="M64" s="21">
        <f t="shared" ca="1" si="12"/>
        <v>0</v>
      </c>
      <c r="N64" s="21">
        <f t="shared" ca="1" si="12"/>
        <v>0</v>
      </c>
      <c r="O64" s="21">
        <f t="shared" ca="1" si="13"/>
        <v>0</v>
      </c>
      <c r="P64" s="21">
        <f t="shared" ca="1" si="13"/>
        <v>0</v>
      </c>
      <c r="Q64" s="21">
        <f t="shared" ca="1" si="13"/>
        <v>0</v>
      </c>
      <c r="R64" s="21">
        <f t="shared" ca="1" si="13"/>
        <v>0</v>
      </c>
      <c r="S64" s="21">
        <f t="shared" ca="1" si="13"/>
        <v>0</v>
      </c>
      <c r="T64" s="21">
        <f t="shared" ca="1" si="13"/>
        <v>0</v>
      </c>
      <c r="U64" s="21">
        <f t="shared" ca="1" si="13"/>
        <v>0</v>
      </c>
      <c r="V64" s="22">
        <f t="shared" ca="1" si="15"/>
        <v>0</v>
      </c>
    </row>
    <row r="65" spans="1:22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12"/>
        <v>0</v>
      </c>
      <c r="E65" s="21">
        <f t="shared" ca="1" si="12"/>
        <v>0</v>
      </c>
      <c r="F65" s="21">
        <f t="shared" ca="1" si="12"/>
        <v>0</v>
      </c>
      <c r="G65" s="21">
        <f t="shared" ca="1" si="12"/>
        <v>0</v>
      </c>
      <c r="H65" s="21">
        <f t="shared" ca="1" si="12"/>
        <v>0</v>
      </c>
      <c r="I65" s="21">
        <f t="shared" ca="1" si="12"/>
        <v>0</v>
      </c>
      <c r="J65" s="21">
        <f t="shared" ca="1" si="12"/>
        <v>0</v>
      </c>
      <c r="K65" s="21">
        <f t="shared" ca="1" si="12"/>
        <v>0</v>
      </c>
      <c r="L65" s="21">
        <f t="shared" ca="1" si="12"/>
        <v>0</v>
      </c>
      <c r="M65" s="21">
        <f t="shared" ca="1" si="12"/>
        <v>0</v>
      </c>
      <c r="N65" s="21">
        <f t="shared" ca="1" si="12"/>
        <v>0</v>
      </c>
      <c r="O65" s="21">
        <f t="shared" ca="1" si="13"/>
        <v>0</v>
      </c>
      <c r="P65" s="21">
        <f t="shared" ca="1" si="13"/>
        <v>0</v>
      </c>
      <c r="Q65" s="21">
        <f t="shared" ca="1" si="13"/>
        <v>0</v>
      </c>
      <c r="R65" s="21">
        <f t="shared" ca="1" si="13"/>
        <v>0</v>
      </c>
      <c r="S65" s="21">
        <f t="shared" ca="1" si="13"/>
        <v>0</v>
      </c>
      <c r="T65" s="21">
        <f t="shared" ca="1" si="13"/>
        <v>0</v>
      </c>
      <c r="U65" s="21">
        <f t="shared" ca="1" si="13"/>
        <v>0</v>
      </c>
      <c r="V65" s="22">
        <f t="shared" ca="1" si="15"/>
        <v>0</v>
      </c>
    </row>
    <row r="66" spans="1:22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12"/>
        <v>0</v>
      </c>
      <c r="E66" s="21">
        <f t="shared" ca="1" si="12"/>
        <v>0</v>
      </c>
      <c r="F66" s="21">
        <f t="shared" ca="1" si="12"/>
        <v>0</v>
      </c>
      <c r="G66" s="21">
        <f t="shared" ca="1" si="12"/>
        <v>0</v>
      </c>
      <c r="H66" s="21">
        <f t="shared" ca="1" si="12"/>
        <v>0</v>
      </c>
      <c r="I66" s="21">
        <f t="shared" ca="1" si="12"/>
        <v>0</v>
      </c>
      <c r="J66" s="21">
        <f t="shared" ca="1" si="12"/>
        <v>0</v>
      </c>
      <c r="K66" s="21">
        <f t="shared" ca="1" si="12"/>
        <v>0</v>
      </c>
      <c r="L66" s="21">
        <f t="shared" ca="1" si="12"/>
        <v>0</v>
      </c>
      <c r="M66" s="21">
        <f t="shared" ca="1" si="12"/>
        <v>0</v>
      </c>
      <c r="N66" s="21">
        <f t="shared" ca="1" si="12"/>
        <v>0</v>
      </c>
      <c r="O66" s="21">
        <f t="shared" ca="1" si="13"/>
        <v>0</v>
      </c>
      <c r="P66" s="21">
        <f t="shared" ca="1" si="13"/>
        <v>0</v>
      </c>
      <c r="Q66" s="21">
        <f t="shared" ca="1" si="13"/>
        <v>0</v>
      </c>
      <c r="R66" s="21">
        <f t="shared" ca="1" si="13"/>
        <v>0</v>
      </c>
      <c r="S66" s="21">
        <f t="shared" ca="1" si="13"/>
        <v>0</v>
      </c>
      <c r="T66" s="21">
        <f t="shared" ca="1" si="13"/>
        <v>0</v>
      </c>
      <c r="U66" s="21">
        <f t="shared" ca="1" si="13"/>
        <v>0</v>
      </c>
      <c r="V66" s="22">
        <f t="shared" ca="1" si="15"/>
        <v>0</v>
      </c>
    </row>
    <row r="67" spans="1:22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12"/>
        <v>0</v>
      </c>
      <c r="E67" s="21">
        <f t="shared" ca="1" si="12"/>
        <v>0</v>
      </c>
      <c r="F67" s="21">
        <f t="shared" ca="1" si="12"/>
        <v>0</v>
      </c>
      <c r="G67" s="21">
        <f t="shared" ca="1" si="12"/>
        <v>0</v>
      </c>
      <c r="H67" s="21">
        <f t="shared" ca="1" si="12"/>
        <v>0</v>
      </c>
      <c r="I67" s="21">
        <f t="shared" ca="1" si="12"/>
        <v>0</v>
      </c>
      <c r="J67" s="21">
        <f t="shared" ca="1" si="12"/>
        <v>0</v>
      </c>
      <c r="K67" s="21">
        <f t="shared" ca="1" si="12"/>
        <v>0</v>
      </c>
      <c r="L67" s="21">
        <f t="shared" ca="1" si="12"/>
        <v>0</v>
      </c>
      <c r="M67" s="21">
        <f t="shared" ca="1" si="12"/>
        <v>0</v>
      </c>
      <c r="N67" s="21">
        <f t="shared" ca="1" si="12"/>
        <v>0</v>
      </c>
      <c r="O67" s="21">
        <f t="shared" ca="1" si="13"/>
        <v>0</v>
      </c>
      <c r="P67" s="21">
        <f t="shared" ca="1" si="13"/>
        <v>0</v>
      </c>
      <c r="Q67" s="21">
        <f t="shared" ca="1" si="13"/>
        <v>0</v>
      </c>
      <c r="R67" s="21">
        <f t="shared" ca="1" si="13"/>
        <v>0</v>
      </c>
      <c r="S67" s="21">
        <f t="shared" ca="1" si="13"/>
        <v>0</v>
      </c>
      <c r="T67" s="21">
        <f t="shared" ca="1" si="13"/>
        <v>0</v>
      </c>
      <c r="U67" s="21">
        <f t="shared" ca="1" si="13"/>
        <v>0</v>
      </c>
      <c r="V67" s="22">
        <f t="shared" ca="1" si="15"/>
        <v>0</v>
      </c>
    </row>
    <row r="68" spans="1:22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12"/>
        <v>0</v>
      </c>
      <c r="E68" s="21">
        <f t="shared" ca="1" si="12"/>
        <v>0</v>
      </c>
      <c r="F68" s="21">
        <f t="shared" ca="1" si="12"/>
        <v>0</v>
      </c>
      <c r="G68" s="21">
        <f t="shared" ca="1" si="12"/>
        <v>0</v>
      </c>
      <c r="H68" s="21">
        <f t="shared" ca="1" si="12"/>
        <v>0</v>
      </c>
      <c r="I68" s="21">
        <f t="shared" ca="1" si="12"/>
        <v>0</v>
      </c>
      <c r="J68" s="21">
        <f t="shared" ca="1" si="12"/>
        <v>0</v>
      </c>
      <c r="K68" s="21">
        <f t="shared" ca="1" si="12"/>
        <v>0</v>
      </c>
      <c r="L68" s="21">
        <f t="shared" ca="1" si="12"/>
        <v>0</v>
      </c>
      <c r="M68" s="21">
        <f t="shared" ca="1" si="12"/>
        <v>0</v>
      </c>
      <c r="N68" s="21">
        <f t="shared" ca="1" si="12"/>
        <v>0</v>
      </c>
      <c r="O68" s="21">
        <f t="shared" ca="1" si="13"/>
        <v>0</v>
      </c>
      <c r="P68" s="21">
        <f t="shared" ca="1" si="13"/>
        <v>0</v>
      </c>
      <c r="Q68" s="21">
        <f t="shared" ca="1" si="13"/>
        <v>0</v>
      </c>
      <c r="R68" s="21">
        <f t="shared" ca="1" si="13"/>
        <v>0</v>
      </c>
      <c r="S68" s="21">
        <f t="shared" ca="1" si="13"/>
        <v>0</v>
      </c>
      <c r="T68" s="21">
        <f t="shared" ca="1" si="13"/>
        <v>0</v>
      </c>
      <c r="U68" s="21">
        <f t="shared" ca="1" si="13"/>
        <v>0</v>
      </c>
      <c r="V68" s="22">
        <f t="shared" ca="1" si="15"/>
        <v>0</v>
      </c>
    </row>
    <row r="69" spans="1:22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12"/>
        <v>0</v>
      </c>
      <c r="E69" s="21">
        <f t="shared" ca="1" si="12"/>
        <v>0</v>
      </c>
      <c r="F69" s="21">
        <f t="shared" ca="1" si="12"/>
        <v>0</v>
      </c>
      <c r="G69" s="21">
        <f t="shared" ca="1" si="12"/>
        <v>0</v>
      </c>
      <c r="H69" s="21">
        <f t="shared" ca="1" si="12"/>
        <v>0</v>
      </c>
      <c r="I69" s="21">
        <f t="shared" ca="1" si="12"/>
        <v>0</v>
      </c>
      <c r="J69" s="21">
        <f t="shared" ca="1" si="12"/>
        <v>0</v>
      </c>
      <c r="K69" s="21">
        <f t="shared" ca="1" si="12"/>
        <v>0</v>
      </c>
      <c r="L69" s="21">
        <f t="shared" ca="1" si="12"/>
        <v>0</v>
      </c>
      <c r="M69" s="21">
        <f t="shared" ca="1" si="12"/>
        <v>0</v>
      </c>
      <c r="N69" s="21">
        <f t="shared" ca="1" si="12"/>
        <v>0</v>
      </c>
      <c r="O69" s="21">
        <f t="shared" ca="1" si="13"/>
        <v>0</v>
      </c>
      <c r="P69" s="21">
        <f t="shared" ca="1" si="13"/>
        <v>0</v>
      </c>
      <c r="Q69" s="21">
        <f t="shared" ca="1" si="13"/>
        <v>0</v>
      </c>
      <c r="R69" s="21">
        <f t="shared" ca="1" si="13"/>
        <v>0</v>
      </c>
      <c r="S69" s="21">
        <f t="shared" ca="1" si="13"/>
        <v>0</v>
      </c>
      <c r="T69" s="21">
        <f t="shared" ca="1" si="13"/>
        <v>0</v>
      </c>
      <c r="U69" s="21">
        <f t="shared" ca="1" si="13"/>
        <v>0</v>
      </c>
      <c r="V69" s="22">
        <f t="shared" ca="1" si="15"/>
        <v>0</v>
      </c>
    </row>
    <row r="70" spans="1:22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12"/>
        <v>0</v>
      </c>
      <c r="E70" s="21">
        <f t="shared" ca="1" si="12"/>
        <v>0</v>
      </c>
      <c r="F70" s="21">
        <f t="shared" ca="1" si="12"/>
        <v>0</v>
      </c>
      <c r="G70" s="21">
        <f t="shared" ca="1" si="12"/>
        <v>0</v>
      </c>
      <c r="H70" s="21">
        <f t="shared" ca="1" si="12"/>
        <v>0</v>
      </c>
      <c r="I70" s="21">
        <f t="shared" ca="1" si="12"/>
        <v>0</v>
      </c>
      <c r="J70" s="21">
        <f t="shared" ca="1" si="12"/>
        <v>0</v>
      </c>
      <c r="K70" s="21">
        <f t="shared" ca="1" si="12"/>
        <v>0</v>
      </c>
      <c r="L70" s="21">
        <f t="shared" ca="1" si="12"/>
        <v>0</v>
      </c>
      <c r="M70" s="21">
        <f t="shared" ca="1" si="12"/>
        <v>0</v>
      </c>
      <c r="N70" s="21">
        <f t="shared" ca="1" si="12"/>
        <v>0</v>
      </c>
      <c r="O70" s="21">
        <f t="shared" ca="1" si="13"/>
        <v>0</v>
      </c>
      <c r="P70" s="21">
        <f t="shared" ca="1" si="13"/>
        <v>0</v>
      </c>
      <c r="Q70" s="21">
        <f t="shared" ca="1" si="13"/>
        <v>0</v>
      </c>
      <c r="R70" s="21">
        <f t="shared" ca="1" si="13"/>
        <v>0</v>
      </c>
      <c r="S70" s="21">
        <f t="shared" ca="1" si="13"/>
        <v>0</v>
      </c>
      <c r="T70" s="21">
        <f t="shared" ca="1" si="13"/>
        <v>0</v>
      </c>
      <c r="U70" s="21">
        <f t="shared" ca="1" si="13"/>
        <v>0</v>
      </c>
      <c r="V70" s="22">
        <f t="shared" ca="1" si="15"/>
        <v>0</v>
      </c>
    </row>
    <row r="71" spans="1:22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S72" ca="1" si="16">IFERROR(INDIRECT("'"&amp;$B$2&amp;"'!"&amp;ADDRESS(MATCH($B71,INDIRECT("'"&amp;$B$2&amp;"'!$B$1:$B$1095"),0),MATCH(D$5,INDIRECT("'"&amp;$B$2&amp;"'!5:5"),0))),0)</f>
        <v>0</v>
      </c>
      <c r="E71" s="21">
        <f t="shared" ca="1" si="16"/>
        <v>0</v>
      </c>
      <c r="F71" s="21">
        <f t="shared" ca="1" si="16"/>
        <v>0</v>
      </c>
      <c r="G71" s="21">
        <f t="shared" ca="1" si="16"/>
        <v>0</v>
      </c>
      <c r="H71" s="21">
        <f t="shared" ca="1" si="16"/>
        <v>0</v>
      </c>
      <c r="I71" s="21">
        <f t="shared" ca="1" si="16"/>
        <v>0</v>
      </c>
      <c r="J71" s="21">
        <f t="shared" ca="1" si="16"/>
        <v>0</v>
      </c>
      <c r="K71" s="21">
        <f t="shared" ca="1" si="16"/>
        <v>0</v>
      </c>
      <c r="L71" s="21">
        <f t="shared" ca="1" si="16"/>
        <v>0</v>
      </c>
      <c r="M71" s="21">
        <f t="shared" ca="1" si="16"/>
        <v>0</v>
      </c>
      <c r="N71" s="21">
        <f t="shared" ca="1" si="16"/>
        <v>0</v>
      </c>
      <c r="O71" s="21">
        <f t="shared" ca="1" si="16"/>
        <v>0</v>
      </c>
      <c r="P71" s="21">
        <f t="shared" ca="1" si="16"/>
        <v>0</v>
      </c>
      <c r="Q71" s="21">
        <f t="shared" ca="1" si="16"/>
        <v>0</v>
      </c>
      <c r="R71" s="21">
        <f t="shared" ca="1" si="16"/>
        <v>0</v>
      </c>
      <c r="S71" s="21">
        <f t="shared" ca="1" si="16"/>
        <v>0</v>
      </c>
      <c r="T71" s="21">
        <f t="shared" ref="O71:U72" ca="1" si="17">IFERROR(INDIRECT("'"&amp;$B$2&amp;"'!"&amp;ADDRESS(MATCH($B71,INDIRECT("'"&amp;$B$2&amp;"'!$B$1:$B$1095"),0),MATCH(T$5,INDIRECT("'"&amp;$B$2&amp;"'!5:5"),0))),0)</f>
        <v>0</v>
      </c>
      <c r="U71" s="21">
        <f t="shared" ca="1" si="17"/>
        <v>0</v>
      </c>
      <c r="V71" s="22">
        <f t="shared" ca="1" si="15"/>
        <v>0</v>
      </c>
    </row>
    <row r="72" spans="1:22" ht="13.8" x14ac:dyDescent="0.3">
      <c r="A72" s="64" t="s">
        <v>278</v>
      </c>
      <c r="B72" s="20">
        <v>3018</v>
      </c>
      <c r="C72" s="65" t="s">
        <v>246</v>
      </c>
      <c r="D72" s="21">
        <f t="shared" ca="1" si="16"/>
        <v>0</v>
      </c>
      <c r="E72" s="21">
        <f t="shared" ca="1" si="16"/>
        <v>0</v>
      </c>
      <c r="F72" s="21">
        <f t="shared" ca="1" si="16"/>
        <v>0</v>
      </c>
      <c r="G72" s="21">
        <f t="shared" ca="1" si="16"/>
        <v>0</v>
      </c>
      <c r="H72" s="21">
        <f t="shared" ca="1" si="16"/>
        <v>0</v>
      </c>
      <c r="I72" s="21">
        <f t="shared" ca="1" si="16"/>
        <v>0</v>
      </c>
      <c r="J72" s="21">
        <f t="shared" ca="1" si="16"/>
        <v>0</v>
      </c>
      <c r="K72" s="21">
        <f t="shared" ca="1" si="16"/>
        <v>0</v>
      </c>
      <c r="L72" s="21">
        <f t="shared" ca="1" si="16"/>
        <v>0</v>
      </c>
      <c r="M72" s="21">
        <f t="shared" ca="1" si="16"/>
        <v>0</v>
      </c>
      <c r="N72" s="21">
        <f t="shared" ca="1" si="16"/>
        <v>0</v>
      </c>
      <c r="O72" s="21">
        <f t="shared" ca="1" si="17"/>
        <v>0</v>
      </c>
      <c r="P72" s="21">
        <f t="shared" ca="1" si="17"/>
        <v>0</v>
      </c>
      <c r="Q72" s="21">
        <f t="shared" ca="1" si="17"/>
        <v>0</v>
      </c>
      <c r="R72" s="21">
        <f t="shared" ca="1" si="17"/>
        <v>0</v>
      </c>
      <c r="S72" s="21">
        <f t="shared" ca="1" si="17"/>
        <v>0</v>
      </c>
      <c r="T72" s="21">
        <f t="shared" ca="1" si="17"/>
        <v>0</v>
      </c>
      <c r="U72" s="21">
        <f t="shared" ca="1" si="17"/>
        <v>0</v>
      </c>
      <c r="V72" s="22">
        <f t="shared" ca="1" si="15"/>
        <v>0</v>
      </c>
    </row>
    <row r="73" spans="1:22" ht="13.8" x14ac:dyDescent="0.3">
      <c r="A73" s="66" t="s">
        <v>280</v>
      </c>
      <c r="B73" s="55">
        <v>9000</v>
      </c>
      <c r="C73" s="65" t="s">
        <v>281</v>
      </c>
      <c r="D73" s="56">
        <f t="shared" ref="D73:V73" ca="1" si="18">SUMIF($C$7:$C$72,"HD",D$7:D$72)</f>
        <v>21806507.748216592</v>
      </c>
      <c r="E73" s="56">
        <f t="shared" ca="1" si="18"/>
        <v>104007308.52865154</v>
      </c>
      <c r="F73" s="56">
        <f t="shared" ca="1" si="18"/>
        <v>2543441026.3967505</v>
      </c>
      <c r="G73" s="56">
        <f t="shared" ca="1" si="18"/>
        <v>132453710.49522519</v>
      </c>
      <c r="H73" s="56">
        <f t="shared" ca="1" si="18"/>
        <v>4396884629.3659248</v>
      </c>
      <c r="I73" s="56">
        <f t="shared" ca="1" si="18"/>
        <v>6472802616.1972313</v>
      </c>
      <c r="J73" s="56">
        <f t="shared" ca="1" si="18"/>
        <v>0</v>
      </c>
      <c r="K73" s="56">
        <f t="shared" ca="1" si="18"/>
        <v>26500503.168949995</v>
      </c>
      <c r="L73" s="56">
        <f t="shared" ca="1" si="18"/>
        <v>0</v>
      </c>
      <c r="M73" s="56">
        <f t="shared" ca="1" si="18"/>
        <v>205267256</v>
      </c>
      <c r="N73" s="56">
        <f t="shared" ca="1" si="18"/>
        <v>255136905.04545</v>
      </c>
      <c r="O73" s="56">
        <f t="shared" ca="1" si="18"/>
        <v>7384188943.1093025</v>
      </c>
      <c r="P73" s="56">
        <f t="shared" ca="1" si="18"/>
        <v>42447996.291000001</v>
      </c>
      <c r="Q73" s="56">
        <f t="shared" ca="1" si="18"/>
        <v>2435995571.3833032</v>
      </c>
      <c r="R73" s="56">
        <f t="shared" ca="1" si="18"/>
        <v>5338204.240000031</v>
      </c>
      <c r="S73" s="56">
        <f t="shared" ca="1" si="18"/>
        <v>2594807.4300000002</v>
      </c>
      <c r="T73" s="56">
        <f t="shared" ca="1" si="18"/>
        <v>160869108.63525</v>
      </c>
      <c r="U73" s="56">
        <f t="shared" ca="1" si="18"/>
        <v>445414356.6607002</v>
      </c>
      <c r="V73" s="56">
        <f t="shared" ca="1" si="18"/>
        <v>24635149450.69595</v>
      </c>
    </row>
    <row r="74" spans="1:22" ht="13.8" x14ac:dyDescent="0.3">
      <c r="A74" s="66" t="s">
        <v>283</v>
      </c>
      <c r="B74" s="55">
        <v>9001</v>
      </c>
      <c r="C74" s="65" t="s">
        <v>284</v>
      </c>
      <c r="D74" s="56">
        <f t="shared" ref="D74:V74" ca="1" si="19">SUMIF($C$7:$C$72,"H",D$7:D$72)+SUMIF($C$7:$C$72,"E",D$7:D$72)</f>
        <v>0</v>
      </c>
      <c r="E74" s="56">
        <f t="shared" ca="1" si="19"/>
        <v>0</v>
      </c>
      <c r="F74" s="56">
        <f t="shared" ca="1" si="19"/>
        <v>0</v>
      </c>
      <c r="G74" s="56">
        <f t="shared" ca="1" si="19"/>
        <v>0</v>
      </c>
      <c r="H74" s="56">
        <f t="shared" ca="1" si="19"/>
        <v>0</v>
      </c>
      <c r="I74" s="56">
        <f t="shared" ca="1" si="19"/>
        <v>0</v>
      </c>
      <c r="J74" s="56">
        <f t="shared" ca="1" si="19"/>
        <v>0</v>
      </c>
      <c r="K74" s="56">
        <f t="shared" ca="1" si="19"/>
        <v>0</v>
      </c>
      <c r="L74" s="56">
        <f t="shared" ca="1" si="19"/>
        <v>0</v>
      </c>
      <c r="M74" s="56">
        <f t="shared" ca="1" si="19"/>
        <v>0</v>
      </c>
      <c r="N74" s="56">
        <f t="shared" ca="1" si="19"/>
        <v>0</v>
      </c>
      <c r="O74" s="56">
        <f t="shared" ca="1" si="19"/>
        <v>0</v>
      </c>
      <c r="P74" s="56">
        <f t="shared" ca="1" si="19"/>
        <v>0</v>
      </c>
      <c r="Q74" s="56">
        <f t="shared" ca="1" si="19"/>
        <v>0</v>
      </c>
      <c r="R74" s="56">
        <f t="shared" ca="1" si="19"/>
        <v>0</v>
      </c>
      <c r="S74" s="56">
        <f t="shared" ca="1" si="19"/>
        <v>0</v>
      </c>
      <c r="T74" s="56">
        <f t="shared" ca="1" si="19"/>
        <v>0</v>
      </c>
      <c r="U74" s="56">
        <f t="shared" ca="1" si="19"/>
        <v>0</v>
      </c>
      <c r="V74" s="56">
        <f t="shared" ca="1" si="19"/>
        <v>0</v>
      </c>
    </row>
    <row r="75" spans="1:22" ht="13.8" x14ac:dyDescent="0.3">
      <c r="A75" s="66" t="s">
        <v>286</v>
      </c>
      <c r="B75" s="55">
        <v>9003</v>
      </c>
      <c r="C75" s="65" t="s">
        <v>287</v>
      </c>
      <c r="D75" s="56">
        <f t="shared" ref="D75:U75" ca="1" si="20">D73+D74</f>
        <v>21806507.748216592</v>
      </c>
      <c r="E75" s="56">
        <f t="shared" ca="1" si="20"/>
        <v>104007308.52865154</v>
      </c>
      <c r="F75" s="56">
        <f t="shared" ca="1" si="20"/>
        <v>2543441026.3967505</v>
      </c>
      <c r="G75" s="56">
        <f t="shared" ca="1" si="20"/>
        <v>132453710.49522519</v>
      </c>
      <c r="H75" s="56">
        <f t="shared" ca="1" si="20"/>
        <v>4396884629.3659248</v>
      </c>
      <c r="I75" s="56">
        <f t="shared" ca="1" si="20"/>
        <v>6472802616.1972313</v>
      </c>
      <c r="J75" s="56">
        <f t="shared" ca="1" si="20"/>
        <v>0</v>
      </c>
      <c r="K75" s="56">
        <f t="shared" ca="1" si="20"/>
        <v>26500503.168949995</v>
      </c>
      <c r="L75" s="56">
        <f t="shared" ca="1" si="20"/>
        <v>0</v>
      </c>
      <c r="M75" s="56">
        <f t="shared" ca="1" si="20"/>
        <v>205267256</v>
      </c>
      <c r="N75" s="56">
        <f t="shared" ca="1" si="20"/>
        <v>255136905.04545</v>
      </c>
      <c r="O75" s="56">
        <f t="shared" ca="1" si="20"/>
        <v>7384188943.1093025</v>
      </c>
      <c r="P75" s="56">
        <f t="shared" ca="1" si="20"/>
        <v>42447996.291000001</v>
      </c>
      <c r="Q75" s="56">
        <f t="shared" ca="1" si="20"/>
        <v>2435995571.3833032</v>
      </c>
      <c r="R75" s="56">
        <f t="shared" ca="1" si="20"/>
        <v>5338204.240000031</v>
      </c>
      <c r="S75" s="56">
        <f t="shared" ca="1" si="20"/>
        <v>2594807.4300000002</v>
      </c>
      <c r="T75" s="56">
        <f t="shared" ca="1" si="20"/>
        <v>160869108.63525</v>
      </c>
      <c r="U75" s="56">
        <f t="shared" ca="1" si="20"/>
        <v>445414356.6607002</v>
      </c>
      <c r="V75" s="56">
        <f ca="1">V73+V74</f>
        <v>24635149450.69595</v>
      </c>
    </row>
  </sheetData>
  <mergeCells count="1">
    <mergeCell ref="E2:G2"/>
  </mergeCells>
  <dataValidations count="1">
    <dataValidation type="list" allowBlank="1" showInputMessage="1" showErrorMessage="1" sqref="B2" xr:uid="{E6AB47A6-C08B-4746-8225-F3A0D9BC1D7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8805-8A15-426B-9B54-133DC90630A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9" width="4" style="3" customWidth="1"/>
    <col min="10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714</v>
      </c>
      <c r="E5" s="10">
        <v>715</v>
      </c>
      <c r="F5" s="10">
        <v>903</v>
      </c>
      <c r="G5" s="10">
        <v>716</v>
      </c>
      <c r="H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75</v>
      </c>
      <c r="E6" s="7" t="s">
        <v>76</v>
      </c>
      <c r="F6" s="7" t="s">
        <v>77</v>
      </c>
      <c r="G6" s="7" t="s">
        <v>78</v>
      </c>
      <c r="H6" s="69" t="s">
        <v>332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482285383.67999983</v>
      </c>
      <c r="F8" s="21">
        <f t="shared" ca="1" si="0"/>
        <v>0</v>
      </c>
      <c r="G8" s="21">
        <f t="shared" ca="1" si="0"/>
        <v>15999197.250000119</v>
      </c>
      <c r="H8" s="22">
        <f t="shared" ca="1" si="1"/>
        <v>498284580.92999995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665401801.81000006</v>
      </c>
      <c r="F9" s="21">
        <f t="shared" ca="1" si="0"/>
        <v>88781851.609999999</v>
      </c>
      <c r="G9" s="21">
        <f t="shared" ca="1" si="0"/>
        <v>936517.90999999992</v>
      </c>
      <c r="H9" s="22">
        <f t="shared" ca="1" si="1"/>
        <v>755120171.33000004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805388759.18002403</v>
      </c>
      <c r="F10" s="21">
        <f t="shared" ca="1" si="0"/>
        <v>0</v>
      </c>
      <c r="G10" s="21">
        <f t="shared" ca="1" si="0"/>
        <v>391749305.010005</v>
      </c>
      <c r="H10" s="22">
        <f t="shared" ca="1" si="1"/>
        <v>1197138064.1900291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455299383.63</v>
      </c>
      <c r="F11" s="21">
        <f t="shared" ca="1" si="0"/>
        <v>16045.93</v>
      </c>
      <c r="G11" s="21">
        <f t="shared" ca="1" si="0"/>
        <v>4955776.9000000004</v>
      </c>
      <c r="H11" s="22">
        <f t="shared" ca="1" si="1"/>
        <v>460271206.45999998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553497532.96000004</v>
      </c>
      <c r="F13" s="21">
        <f t="shared" ca="1" si="0"/>
        <v>8218901.8401409993</v>
      </c>
      <c r="G13" s="21">
        <f t="shared" ca="1" si="0"/>
        <v>279300.73</v>
      </c>
      <c r="H13" s="22">
        <f t="shared" ca="1" si="1"/>
        <v>561995735.53014112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1050362617.3100001</v>
      </c>
      <c r="F14" s="21">
        <f t="shared" ca="1" si="0"/>
        <v>71120022.429999992</v>
      </c>
      <c r="G14" s="21">
        <f t="shared" ca="1" si="0"/>
        <v>688809.17</v>
      </c>
      <c r="H14" s="22">
        <f t="shared" ca="1" si="1"/>
        <v>1122171448.9100001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1356069.28</v>
      </c>
      <c r="F17" s="21">
        <f t="shared" ca="1" si="0"/>
        <v>0</v>
      </c>
      <c r="G17" s="21">
        <f t="shared" ca="1" si="0"/>
        <v>340922.28</v>
      </c>
      <c r="H17" s="22">
        <f t="shared" ca="1" si="1"/>
        <v>1696991.56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98418393.540000007</v>
      </c>
      <c r="F20" s="21">
        <f t="shared" ca="1" si="0"/>
        <v>7808773.1000000006</v>
      </c>
      <c r="G20" s="21">
        <f t="shared" ca="1" si="0"/>
        <v>1897775.35</v>
      </c>
      <c r="H20" s="22">
        <f t="shared" ca="1" si="1"/>
        <v>108124941.98999999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549494.82000000007</v>
      </c>
      <c r="F21" s="21">
        <f t="shared" ca="1" si="0"/>
        <v>0</v>
      </c>
      <c r="G21" s="21">
        <f t="shared" ca="1" si="0"/>
        <v>1749546.2000000002</v>
      </c>
      <c r="H21" s="22">
        <f t="shared" ca="1" si="1"/>
        <v>2299041.0200000005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1267388785.4100015</v>
      </c>
      <c r="F22" s="21">
        <f t="shared" ca="1" si="0"/>
        <v>264200730.84000009</v>
      </c>
      <c r="G22" s="21">
        <f t="shared" ca="1" si="0"/>
        <v>5722332.4300000621</v>
      </c>
      <c r="H22" s="22">
        <f t="shared" ca="1" si="1"/>
        <v>1537311848.6800017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4915837.4399999985</v>
      </c>
      <c r="F23" s="21">
        <f t="shared" ca="1" si="2"/>
        <v>186234001.01999998</v>
      </c>
      <c r="G23" s="21">
        <f t="shared" ca="1" si="2"/>
        <v>1134142.0799999998</v>
      </c>
      <c r="H23" s="22">
        <f ca="1">+SUM(D23:G23)</f>
        <v>192283980.53999999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207328597.53036189</v>
      </c>
      <c r="F24" s="21">
        <f t="shared" ca="1" si="2"/>
        <v>8221234.6699999999</v>
      </c>
      <c r="G24" s="21">
        <f t="shared" ca="1" si="2"/>
        <v>2194156.00999999</v>
      </c>
      <c r="H24" s="22">
        <f ca="1">+SUM(D24:G24)</f>
        <v>217743988.21036187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172469.69</v>
      </c>
      <c r="F25" s="21">
        <f t="shared" ca="1" si="2"/>
        <v>0</v>
      </c>
      <c r="G25" s="21">
        <f t="shared" ca="1" si="2"/>
        <v>14933.059999999998</v>
      </c>
      <c r="H25" s="22">
        <f t="shared" ref="H25:H44" ca="1" si="3">+SUM(D25:G25)</f>
        <v>187402.75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254778921.14395797</v>
      </c>
      <c r="F26" s="21">
        <f t="shared" ca="1" si="2"/>
        <v>19065285.931782</v>
      </c>
      <c r="G26" s="21">
        <f t="shared" ca="1" si="2"/>
        <v>1111212.7382614012</v>
      </c>
      <c r="H26" s="22">
        <f t="shared" ca="1" si="3"/>
        <v>274955419.81400138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3171670.1</v>
      </c>
      <c r="F27" s="21">
        <f t="shared" ca="1" si="2"/>
        <v>0</v>
      </c>
      <c r="G27" s="21">
        <f t="shared" ca="1" si="2"/>
        <v>1400256.99</v>
      </c>
      <c r="H27" s="22">
        <f t="shared" ca="1" si="3"/>
        <v>4571927.09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22809.96</v>
      </c>
      <c r="H28" s="22">
        <f t="shared" ca="1" si="3"/>
        <v>22809.96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397518091.06999999</v>
      </c>
      <c r="F29" s="21">
        <f t="shared" ca="1" si="2"/>
        <v>19973.43</v>
      </c>
      <c r="G29" s="21">
        <f t="shared" ca="1" si="2"/>
        <v>817121.98</v>
      </c>
      <c r="H29" s="22">
        <f t="shared" ca="1" si="3"/>
        <v>398355186.48000002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131985004.67183663</v>
      </c>
      <c r="F30" s="21">
        <f t="shared" ca="1" si="2"/>
        <v>2526467.5400000019</v>
      </c>
      <c r="G30" s="21">
        <f t="shared" ca="1" si="2"/>
        <v>621582.57999999961</v>
      </c>
      <c r="H30" s="22">
        <f t="shared" ca="1" si="3"/>
        <v>135133054.79183665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100050499.05</v>
      </c>
      <c r="F31" s="21">
        <f t="shared" ca="1" si="2"/>
        <v>104615.810037</v>
      </c>
      <c r="G31" s="21">
        <f t="shared" ca="1" si="2"/>
        <v>7767901.1600000001</v>
      </c>
      <c r="H31" s="22">
        <f t="shared" ca="1" si="3"/>
        <v>107923016.020037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683820710.38</v>
      </c>
      <c r="F32" s="21">
        <f t="shared" ca="1" si="2"/>
        <v>31386910.879999999</v>
      </c>
      <c r="G32" s="21">
        <f t="shared" ca="1" si="2"/>
        <v>819264.93999999773</v>
      </c>
      <c r="H32" s="22">
        <f t="shared" ca="1" si="3"/>
        <v>716026886.20000005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4985177.9300000016</v>
      </c>
      <c r="F33" s="21">
        <f t="shared" ca="1" si="2"/>
        <v>45669.7</v>
      </c>
      <c r="G33" s="21">
        <f t="shared" ca="1" si="2"/>
        <v>77950.840000000011</v>
      </c>
      <c r="H33" s="22">
        <f t="shared" ca="1" si="3"/>
        <v>5108798.4700000016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17727.309999999998</v>
      </c>
      <c r="F34" s="21">
        <f t="shared" ca="1" si="2"/>
        <v>0</v>
      </c>
      <c r="G34" s="21">
        <f t="shared" ca="1" si="2"/>
        <v>127051.32999999999</v>
      </c>
      <c r="H34" s="22">
        <f t="shared" ca="1" si="3"/>
        <v>144778.63999999998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273897</v>
      </c>
      <c r="F35" s="21">
        <f t="shared" ca="1" si="2"/>
        <v>32624</v>
      </c>
      <c r="G35" s="21">
        <f t="shared" ca="1" si="2"/>
        <v>72710</v>
      </c>
      <c r="H35" s="22">
        <f t="shared" ca="1" si="3"/>
        <v>379231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526902066.05000001</v>
      </c>
      <c r="F37" s="21">
        <f t="shared" ca="1" si="2"/>
        <v>0</v>
      </c>
      <c r="G37" s="21">
        <f t="shared" ca="1" si="2"/>
        <v>619794.77</v>
      </c>
      <c r="H37" s="22">
        <f t="shared" ca="1" si="3"/>
        <v>527521860.81999999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14756329.199999999</v>
      </c>
      <c r="F38" s="21">
        <f t="shared" ca="1" si="2"/>
        <v>0</v>
      </c>
      <c r="G38" s="21">
        <f t="shared" ca="1" si="2"/>
        <v>98876.34</v>
      </c>
      <c r="H38" s="22">
        <f t="shared" ca="1" si="3"/>
        <v>14855205.539999999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G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856171864.52999997</v>
      </c>
      <c r="F39" s="21">
        <f t="shared" ca="1" si="4"/>
        <v>8269657.21</v>
      </c>
      <c r="G39" s="21">
        <f t="shared" ca="1" si="4"/>
        <v>845935.34</v>
      </c>
      <c r="H39" s="22">
        <f t="shared" ca="1" si="3"/>
        <v>865287457.08000004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218194.52</v>
      </c>
      <c r="H40" s="22">
        <f t="shared" ca="1" si="3"/>
        <v>218194.52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256171375.45999998</v>
      </c>
      <c r="F41" s="21">
        <f t="shared" ca="1" si="4"/>
        <v>49816925.93</v>
      </c>
      <c r="G41" s="21">
        <f t="shared" ca="1" si="4"/>
        <v>880486.35999999987</v>
      </c>
      <c r="H41" s="22">
        <f t="shared" ref="H41" ca="1" si="5">+SUM(D41:G41)</f>
        <v>306868787.75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134021.14000000001</v>
      </c>
      <c r="F42" s="21">
        <f t="shared" ca="1" si="4"/>
        <v>0</v>
      </c>
      <c r="G42" s="21">
        <f t="shared" ca="1" si="4"/>
        <v>45089.490000000005</v>
      </c>
      <c r="H42" s="22">
        <f t="shared" ca="1" si="3"/>
        <v>179110.63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2">
        <f t="shared" ca="1" si="3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11100</v>
      </c>
      <c r="H44" s="22">
        <f t="shared" ca="1" si="3"/>
        <v>11100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2">
        <f t="shared" ref="H45:H57" ca="1" si="6">+SUM(D45:G45)</f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2">
        <f t="shared" ca="1" si="6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173825096</v>
      </c>
      <c r="F47" s="21">
        <f t="shared" ca="1" si="4"/>
        <v>6725648.1454050001</v>
      </c>
      <c r="G47" s="21">
        <f t="shared" ca="1" si="4"/>
        <v>0</v>
      </c>
      <c r="H47" s="22">
        <f t="shared" ca="1" si="6"/>
        <v>180550744.14540499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-1121.26</v>
      </c>
      <c r="H48" s="22">
        <f t="shared" ca="1" si="6"/>
        <v>-1121.26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2">
        <f t="shared" ref="H49" ca="1" si="7">+SUM(D49:G49)</f>
        <v>0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2">
        <f t="shared" ref="H50:H52" ca="1" si="8">+SUM(D50:G50)</f>
        <v>0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2">
        <f t="shared" ca="1" si="8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2">
        <f t="shared" ca="1" si="8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2">
        <f t="shared" ca="1" si="6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6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G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2">
        <f t="shared" ca="1" si="6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2">
        <f t="shared" ca="1" si="6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2">
        <f t="shared" ca="1" si="6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2">
        <f t="shared" ref="H58" ca="1" si="10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ref="H59:H72" ca="1" si="11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11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ca="1" si="11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ca="1" si="11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t="shared" ca="1" si="11"/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1">
        <f t="shared" ca="1" si="9"/>
        <v>0</v>
      </c>
      <c r="G71" s="21">
        <f t="shared" ca="1" si="9"/>
        <v>0</v>
      </c>
      <c r="H71" s="22">
        <f t="shared" ca="1" si="11"/>
        <v>0</v>
      </c>
    </row>
    <row r="72" spans="1:8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1">
        <f t="shared" ca="1" si="9"/>
        <v>0</v>
      </c>
      <c r="G72" s="21">
        <f t="shared" ca="1" si="9"/>
        <v>0</v>
      </c>
      <c r="H72" s="22">
        <f t="shared" ca="1" si="11"/>
        <v>0</v>
      </c>
    </row>
    <row r="73" spans="1:8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  <c r="E73" s="56">
        <f ca="1">SUMIF($C$7:$C$72,"HD",E$7:E$72)</f>
        <v>8996927577.3161812</v>
      </c>
      <c r="F73" s="56">
        <f ca="1">SUMIF($C$7:$C$72,"HD",F$7:F$72)</f>
        <v>752595340.0173651</v>
      </c>
      <c r="G73" s="56">
        <f ca="1">SUMIF($C$7:$C$72,"HD",G$7:G$72)</f>
        <v>443218932.4582665</v>
      </c>
      <c r="H73" s="56">
        <f ca="1">SUMIF($C$7:$C$72,"HD",H$7:H$72)</f>
        <v>10192741849.791813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ca="1">E73+E74</f>
        <v>8996927577.3161812</v>
      </c>
      <c r="F75" s="56">
        <f ca="1">F73+F74</f>
        <v>752595340.0173651</v>
      </c>
      <c r="G75" s="56">
        <f ca="1">G73+G74</f>
        <v>443218932.4582665</v>
      </c>
      <c r="H75" s="56">
        <f ca="1">H73+H74</f>
        <v>10192741849.791813</v>
      </c>
    </row>
  </sheetData>
  <mergeCells count="1">
    <mergeCell ref="E2:G2"/>
  </mergeCells>
  <dataValidations count="1">
    <dataValidation type="list" allowBlank="1" showInputMessage="1" showErrorMessage="1" sqref="B2" xr:uid="{5648338C-BF37-46DD-A42F-049490AEB01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50432-2AB4-4164-8B7E-ABF7DF025938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715</v>
      </c>
      <c r="E5" s="10">
        <v>903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76</v>
      </c>
      <c r="E6" s="7" t="s">
        <v>77</v>
      </c>
      <c r="F6" s="69" t="s">
        <v>334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482285383.67999983</v>
      </c>
      <c r="E8" s="21">
        <f t="shared" ca="1" si="0"/>
        <v>0</v>
      </c>
      <c r="F8" s="22">
        <f t="shared" ca="1" si="1"/>
        <v>482285383.67999983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665401801.81000006</v>
      </c>
      <c r="E9" s="21">
        <f t="shared" ca="1" si="0"/>
        <v>88781851.609999999</v>
      </c>
      <c r="F9" s="22">
        <f t="shared" ca="1" si="1"/>
        <v>754183653.42000008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805388759.18002403</v>
      </c>
      <c r="E10" s="21">
        <f t="shared" ca="1" si="0"/>
        <v>0</v>
      </c>
      <c r="F10" s="22">
        <f t="shared" ca="1" si="1"/>
        <v>805388759.18002403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455299383.63</v>
      </c>
      <c r="E11" s="21">
        <f t="shared" ca="1" si="0"/>
        <v>16045.93</v>
      </c>
      <c r="F11" s="22">
        <f t="shared" ca="1" si="1"/>
        <v>455315429.56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553497532.96000004</v>
      </c>
      <c r="E13" s="21">
        <f t="shared" ca="1" si="0"/>
        <v>8218901.8401409993</v>
      </c>
      <c r="F13" s="22">
        <f t="shared" ca="1" si="1"/>
        <v>561716434.8001411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1050362617.3100001</v>
      </c>
      <c r="E14" s="21">
        <f t="shared" ca="1" si="0"/>
        <v>71120022.429999992</v>
      </c>
      <c r="F14" s="22">
        <f t="shared" ca="1" si="1"/>
        <v>1121482639.74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1356069.28</v>
      </c>
      <c r="E17" s="21">
        <f t="shared" ca="1" si="0"/>
        <v>0</v>
      </c>
      <c r="F17" s="22">
        <f t="shared" ca="1" si="1"/>
        <v>1356069.28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98418393.540000007</v>
      </c>
      <c r="E20" s="21">
        <f t="shared" ca="1" si="0"/>
        <v>7808773.1000000006</v>
      </c>
      <c r="F20" s="22">
        <f t="shared" ca="1" si="1"/>
        <v>106227166.64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549494.82000000007</v>
      </c>
      <c r="E21" s="21">
        <f t="shared" ca="1" si="0"/>
        <v>0</v>
      </c>
      <c r="F21" s="22">
        <f t="shared" ca="1" si="1"/>
        <v>549494.82000000007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1267388785.4100015</v>
      </c>
      <c r="E22" s="21">
        <f t="shared" ca="1" si="0"/>
        <v>264200730.84000009</v>
      </c>
      <c r="F22" s="22">
        <f t="shared" ca="1" si="1"/>
        <v>1531589516.2500017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4915837.4399999985</v>
      </c>
      <c r="E23" s="21">
        <f t="shared" ca="1" si="2"/>
        <v>186234001.01999998</v>
      </c>
      <c r="F23" s="22">
        <f ca="1">+SUM(D23:E23)</f>
        <v>191149838.45999998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207328597.53036189</v>
      </c>
      <c r="E24" s="21">
        <f t="shared" ca="1" si="2"/>
        <v>8221234.6699999999</v>
      </c>
      <c r="F24" s="22">
        <f ca="1">+SUM(D24:E24)</f>
        <v>215549832.20036188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172469.69</v>
      </c>
      <c r="E25" s="21">
        <f t="shared" ca="1" si="2"/>
        <v>0</v>
      </c>
      <c r="F25" s="22">
        <f t="shared" ref="F25:F44" ca="1" si="3">+SUM(D25:E25)</f>
        <v>172469.69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254778921.14395797</v>
      </c>
      <c r="E26" s="21">
        <f t="shared" ca="1" si="2"/>
        <v>19065285.931782</v>
      </c>
      <c r="F26" s="22">
        <f t="shared" ca="1" si="3"/>
        <v>273844207.07573998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3171670.1</v>
      </c>
      <c r="E27" s="21">
        <f t="shared" ca="1" si="2"/>
        <v>0</v>
      </c>
      <c r="F27" s="22">
        <f t="shared" ca="1" si="3"/>
        <v>3171670.1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397518091.06999999</v>
      </c>
      <c r="E29" s="21">
        <f t="shared" ca="1" si="2"/>
        <v>19973.43</v>
      </c>
      <c r="F29" s="22">
        <f t="shared" ca="1" si="3"/>
        <v>397538064.5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131985004.67183663</v>
      </c>
      <c r="E30" s="21">
        <f t="shared" ca="1" si="2"/>
        <v>2526467.5400000019</v>
      </c>
      <c r="F30" s="22">
        <f t="shared" ca="1" si="3"/>
        <v>134511472.21183664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100050499.05</v>
      </c>
      <c r="E31" s="21">
        <f t="shared" ca="1" si="2"/>
        <v>104615.810037</v>
      </c>
      <c r="F31" s="22">
        <f t="shared" ca="1" si="3"/>
        <v>100155114.860037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683820710.38</v>
      </c>
      <c r="E32" s="21">
        <f t="shared" ca="1" si="2"/>
        <v>31386910.879999999</v>
      </c>
      <c r="F32" s="22">
        <f t="shared" ca="1" si="3"/>
        <v>715207621.25999999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4985177.9300000016</v>
      </c>
      <c r="E33" s="21">
        <f t="shared" ca="1" si="2"/>
        <v>45669.7</v>
      </c>
      <c r="F33" s="22">
        <f t="shared" ca="1" si="3"/>
        <v>5030847.6300000018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17727.309999999998</v>
      </c>
      <c r="E34" s="21">
        <f t="shared" ca="1" si="2"/>
        <v>0</v>
      </c>
      <c r="F34" s="22">
        <f t="shared" ca="1" si="3"/>
        <v>17727.309999999998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273897</v>
      </c>
      <c r="E35" s="21">
        <f t="shared" ca="1" si="2"/>
        <v>32624</v>
      </c>
      <c r="F35" s="22">
        <f t="shared" ca="1" si="3"/>
        <v>306521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526902066.05000001</v>
      </c>
      <c r="E37" s="21">
        <f t="shared" ca="1" si="2"/>
        <v>0</v>
      </c>
      <c r="F37" s="22">
        <f t="shared" ca="1" si="3"/>
        <v>526902066.05000001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14756329.199999999</v>
      </c>
      <c r="E38" s="21">
        <f t="shared" ca="1" si="2"/>
        <v>0</v>
      </c>
      <c r="F38" s="22">
        <f t="shared" ca="1" si="3"/>
        <v>14756329.199999999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856171864.52999997</v>
      </c>
      <c r="E39" s="21">
        <f t="shared" ca="1" si="4"/>
        <v>8269657.21</v>
      </c>
      <c r="F39" s="22">
        <f t="shared" ca="1" si="3"/>
        <v>864441521.74000001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256171375.45999998</v>
      </c>
      <c r="E41" s="21">
        <f t="shared" ca="1" si="4"/>
        <v>49816925.93</v>
      </c>
      <c r="F41" s="22">
        <f t="shared" ref="F41" ca="1" si="5">+SUM(D41:E41)</f>
        <v>305988301.38999999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134021.14000000001</v>
      </c>
      <c r="E42" s="21">
        <f t="shared" ca="1" si="4"/>
        <v>0</v>
      </c>
      <c r="F42" s="22">
        <f t="shared" ca="1" si="3"/>
        <v>134021.14000000001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173825096</v>
      </c>
      <c r="E47" s="21">
        <f t="shared" ca="1" si="4"/>
        <v>6725648.1454050001</v>
      </c>
      <c r="F47" s="22">
        <f t="shared" ca="1" si="6"/>
        <v>180550744.14540499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7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8996927577.3161812</v>
      </c>
      <c r="E73" s="56">
        <f ca="1">SUMIF($C$7:$C$72,"HD",E$7:E$72)</f>
        <v>752595340.0173651</v>
      </c>
      <c r="F73" s="56">
        <f ca="1">SUMIF($C$7:$C$72,"HD",F$7:F$72)</f>
        <v>9749522917.3335476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8996927577.3161812</v>
      </c>
      <c r="E75" s="56">
        <f ca="1">E73+E74</f>
        <v>752595340.0173651</v>
      </c>
      <c r="F75" s="56">
        <f ca="1">F73+F74</f>
        <v>9749522917.3335476</v>
      </c>
    </row>
  </sheetData>
  <mergeCells count="1">
    <mergeCell ref="E2:G2"/>
  </mergeCells>
  <dataValidations count="1">
    <dataValidation type="list" allowBlank="1" showInputMessage="1" showErrorMessage="1" sqref="B2" xr:uid="{3C647A05-67DD-4A1E-956F-56038655976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FAC9-2744-44D7-B8DE-A283D4028C8C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728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80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1160740.7200000025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951003.05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40926792.960000001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211226903.87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1996783.76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256262224.36000001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256262224.36000001</v>
      </c>
    </row>
  </sheetData>
  <mergeCells count="1">
    <mergeCell ref="E2:G2"/>
  </mergeCells>
  <dataValidations count="1">
    <dataValidation type="list" allowBlank="1" showInputMessage="1" showErrorMessage="1" sqref="B2" xr:uid="{9EC1AEE9-D8B2-4BCE-901F-77DE9D34563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72B2-B7B0-41C2-A260-FDD9E5A74EE4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735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82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87589998.790000007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ca="1">IFERROR(INDIRECT("'"&amp;$B$2&amp;"'!"&amp;ADDRESS(MATCH($B57,INDIRECT("'"&amp;$B$2&amp;"'!$B$1:$B$1095"),0),MATCH(D$5,INDIRECT("'"&amp;$B$2&amp;"'!5:5"),0))),0)</f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ca="1">IFERROR(INDIRECT("'"&amp;$B$2&amp;"'!"&amp;ADDRESS(MATCH($B58,INDIRECT("'"&amp;$B$2&amp;"'!$B$1:$B$1095"),0),MATCH(D$5,INDIRECT("'"&amp;$B$2&amp;"'!5:5"),0))),0)</f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87589998.790000007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87589998.790000007</v>
      </c>
    </row>
  </sheetData>
  <mergeCells count="1">
    <mergeCell ref="E2:G2"/>
  </mergeCells>
  <dataValidations count="1">
    <dataValidation type="list" allowBlank="1" showInputMessage="1" showErrorMessage="1" sqref="B2" xr:uid="{27D2C835-2FBF-4A92-8964-F4EFF0F896E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F1377-4CAF-43A5-8EA3-A211D9AF7EAC}">
  <dimension ref="A1:R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8" width="15.6640625" style="3" customWidth="1"/>
    <col min="19" max="16384" width="9.109375" style="3"/>
  </cols>
  <sheetData>
    <row r="1" spans="1:18" ht="15" customHeight="1" x14ac:dyDescent="0.3">
      <c r="A1" s="1" t="s">
        <v>0</v>
      </c>
      <c r="B1" s="2"/>
      <c r="C1" s="2"/>
    </row>
    <row r="2" spans="1:18" ht="15" customHeight="1" x14ac:dyDescent="0.3">
      <c r="A2" s="1" t="s">
        <v>337</v>
      </c>
      <c r="B2" s="68" t="s">
        <v>8</v>
      </c>
      <c r="C2" s="2"/>
      <c r="E2" s="81" t="s">
        <v>1</v>
      </c>
      <c r="F2" s="82"/>
      <c r="G2" s="83"/>
      <c r="H2" s="5"/>
    </row>
    <row r="3" spans="1:18" ht="15" customHeight="1" x14ac:dyDescent="0.3">
      <c r="A3" s="4" t="s">
        <v>354</v>
      </c>
      <c r="B3" s="2"/>
      <c r="C3" s="2"/>
    </row>
    <row r="4" spans="1:18" ht="22.5" customHeight="1" x14ac:dyDescent="0.25"/>
    <row r="5" spans="1:18" ht="22.5" customHeight="1" x14ac:dyDescent="0.25">
      <c r="D5" s="10">
        <v>719</v>
      </c>
      <c r="E5" s="10">
        <v>720</v>
      </c>
      <c r="F5" s="10">
        <v>721</v>
      </c>
      <c r="G5" s="10">
        <v>722</v>
      </c>
      <c r="H5" s="10">
        <v>725</v>
      </c>
      <c r="I5" s="10">
        <v>726</v>
      </c>
      <c r="J5" s="10">
        <v>730</v>
      </c>
      <c r="K5" s="10">
        <v>731</v>
      </c>
      <c r="L5" s="10">
        <v>732</v>
      </c>
      <c r="M5" s="10">
        <v>733</v>
      </c>
      <c r="N5" s="10">
        <v>734</v>
      </c>
      <c r="O5" s="10">
        <v>769</v>
      </c>
      <c r="P5" s="10">
        <v>770</v>
      </c>
      <c r="Q5" s="10">
        <v>771</v>
      </c>
      <c r="R5" s="69"/>
    </row>
    <row r="6" spans="1:18" ht="79.5" customHeight="1" x14ac:dyDescent="0.25">
      <c r="A6" s="63" t="s">
        <v>142</v>
      </c>
      <c r="B6" s="63" t="s">
        <v>143</v>
      </c>
      <c r="C6" s="63" t="s">
        <v>144</v>
      </c>
      <c r="D6" s="7" t="s">
        <v>84</v>
      </c>
      <c r="E6" s="7" t="s">
        <v>85</v>
      </c>
      <c r="F6" s="7" t="s">
        <v>86</v>
      </c>
      <c r="G6" s="7" t="s">
        <v>87</v>
      </c>
      <c r="H6" s="7" t="s">
        <v>88</v>
      </c>
      <c r="I6" s="7" t="s">
        <v>89</v>
      </c>
      <c r="J6" s="7" t="s">
        <v>90</v>
      </c>
      <c r="K6" s="7" t="s">
        <v>91</v>
      </c>
      <c r="L6" s="7" t="s">
        <v>92</v>
      </c>
      <c r="M6" s="7" t="s">
        <v>93</v>
      </c>
      <c r="N6" s="7" t="s">
        <v>94</v>
      </c>
      <c r="O6" s="7" t="s">
        <v>95</v>
      </c>
      <c r="P6" s="7" t="s">
        <v>96</v>
      </c>
      <c r="Q6" s="7" t="s">
        <v>338</v>
      </c>
      <c r="R6" s="69" t="s">
        <v>339</v>
      </c>
    </row>
    <row r="7" spans="1:1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Q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8996368.5399999991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3823016.87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2">
        <f ca="1">+SUM(D7:Q7)</f>
        <v>12819385.41</v>
      </c>
    </row>
    <row r="8" spans="1:1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3739330.8599999994</v>
      </c>
      <c r="E8" s="21">
        <f t="shared" ca="1" si="0"/>
        <v>137834093.39999998</v>
      </c>
      <c r="F8" s="21">
        <f t="shared" ca="1" si="0"/>
        <v>2967.519999999844</v>
      </c>
      <c r="G8" s="21">
        <f t="shared" ca="1" si="0"/>
        <v>0</v>
      </c>
      <c r="H8" s="21">
        <f t="shared" ca="1" si="0"/>
        <v>0</v>
      </c>
      <c r="I8" s="21">
        <f t="shared" ca="1" si="0"/>
        <v>1010933.9699999988</v>
      </c>
      <c r="J8" s="21">
        <f t="shared" ca="1" si="0"/>
        <v>0</v>
      </c>
      <c r="K8" s="21">
        <f t="shared" ca="1" si="0"/>
        <v>4883.5200000000186</v>
      </c>
      <c r="L8" s="21">
        <f t="shared" ca="1" si="0"/>
        <v>0</v>
      </c>
      <c r="M8" s="21">
        <f t="shared" ca="1" si="0"/>
        <v>38574271.280000001</v>
      </c>
      <c r="N8" s="21">
        <f t="shared" ca="1" si="0"/>
        <v>0</v>
      </c>
      <c r="O8" s="21">
        <f t="shared" ca="1" si="0"/>
        <v>0</v>
      </c>
      <c r="P8" s="21">
        <f t="shared" ca="1" si="0"/>
        <v>0</v>
      </c>
      <c r="Q8" s="21">
        <f t="shared" ca="1" si="0"/>
        <v>1176230.3099999875</v>
      </c>
      <c r="R8" s="22">
        <f t="shared" ref="R8:R18" ca="1" si="1">+SUM(D8:Q8)</f>
        <v>182342710.86000001</v>
      </c>
    </row>
    <row r="9" spans="1:1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725574.3</v>
      </c>
      <c r="E9" s="21">
        <f t="shared" ca="1" si="0"/>
        <v>49438973.459999949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80434.959999999992</v>
      </c>
      <c r="J9" s="21">
        <f t="shared" ca="1" si="0"/>
        <v>7714192.3599999994</v>
      </c>
      <c r="K9" s="21">
        <f t="shared" ca="1" si="0"/>
        <v>0</v>
      </c>
      <c r="L9" s="21">
        <f t="shared" ca="1" si="0"/>
        <v>0</v>
      </c>
      <c r="M9" s="21">
        <f t="shared" ca="1" si="0"/>
        <v>74887041.280000001</v>
      </c>
      <c r="N9" s="21">
        <f t="shared" ca="1" si="0"/>
        <v>0</v>
      </c>
      <c r="O9" s="21">
        <f t="shared" ca="1" si="0"/>
        <v>0</v>
      </c>
      <c r="P9" s="21">
        <f t="shared" ca="1" si="0"/>
        <v>0</v>
      </c>
      <c r="Q9" s="21">
        <f t="shared" ca="1" si="0"/>
        <v>20145264.169999998</v>
      </c>
      <c r="R9" s="22">
        <f t="shared" ca="1" si="1"/>
        <v>152991480.52999994</v>
      </c>
    </row>
    <row r="10" spans="1:1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23658517.949999996</v>
      </c>
      <c r="E10" s="21">
        <f t="shared" ca="1" si="0"/>
        <v>281224719.88999599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1270784.48</v>
      </c>
      <c r="J10" s="21">
        <f t="shared" ca="1" si="0"/>
        <v>25370471.710000001</v>
      </c>
      <c r="K10" s="21">
        <f t="shared" ca="1" si="0"/>
        <v>102350.72</v>
      </c>
      <c r="L10" s="21">
        <f t="shared" ca="1" si="0"/>
        <v>0</v>
      </c>
      <c r="M10" s="21">
        <f t="shared" ca="1" si="0"/>
        <v>48374061.91999989</v>
      </c>
      <c r="N10" s="21">
        <f t="shared" ca="1" si="0"/>
        <v>0</v>
      </c>
      <c r="O10" s="21">
        <f t="shared" ca="1" si="0"/>
        <v>0</v>
      </c>
      <c r="P10" s="21">
        <f t="shared" ca="1" si="0"/>
        <v>0</v>
      </c>
      <c r="Q10" s="21">
        <f t="shared" ca="1" si="0"/>
        <v>86046.44</v>
      </c>
      <c r="R10" s="22">
        <f t="shared" ca="1" si="1"/>
        <v>380086953.1099959</v>
      </c>
    </row>
    <row r="11" spans="1:1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118459.49</v>
      </c>
      <c r="E11" s="21">
        <f t="shared" ca="1" si="0"/>
        <v>6768578.8200000003</v>
      </c>
      <c r="F11" s="21">
        <f t="shared" ca="1" si="0"/>
        <v>902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2000186.12</v>
      </c>
      <c r="K11" s="21">
        <f t="shared" ca="1" si="0"/>
        <v>0</v>
      </c>
      <c r="L11" s="21">
        <f t="shared" ca="1" si="0"/>
        <v>0</v>
      </c>
      <c r="M11" s="21">
        <f t="shared" ca="1" si="0"/>
        <v>7824.5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2">
        <f t="shared" ca="1" si="1"/>
        <v>8895950.9299999997</v>
      </c>
    </row>
    <row r="12" spans="1:1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2">
        <f t="shared" ca="1" si="1"/>
        <v>0</v>
      </c>
    </row>
    <row r="13" spans="1:1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5057.0600000000004</v>
      </c>
      <c r="E13" s="21">
        <f t="shared" ca="1" si="0"/>
        <v>204461.34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2336.44</v>
      </c>
      <c r="J13" s="21">
        <f t="shared" ca="1" si="0"/>
        <v>1923490.31</v>
      </c>
      <c r="K13" s="21">
        <f t="shared" ca="1" si="0"/>
        <v>44663.99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0</v>
      </c>
      <c r="P13" s="21">
        <f t="shared" ca="1" si="0"/>
        <v>0</v>
      </c>
      <c r="Q13" s="21">
        <f t="shared" ca="1" si="0"/>
        <v>0</v>
      </c>
      <c r="R13" s="22">
        <f t="shared" ca="1" si="1"/>
        <v>2180009.14</v>
      </c>
    </row>
    <row r="14" spans="1:1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5672548.5800000001</v>
      </c>
      <c r="E14" s="21">
        <f t="shared" ca="1" si="0"/>
        <v>9664543.3099999968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16119.01</v>
      </c>
      <c r="J14" s="21">
        <f t="shared" ca="1" si="0"/>
        <v>5157846.8</v>
      </c>
      <c r="K14" s="21">
        <f t="shared" ca="1" si="0"/>
        <v>0</v>
      </c>
      <c r="L14" s="21">
        <f t="shared" ca="1" si="0"/>
        <v>0</v>
      </c>
      <c r="M14" s="21">
        <f t="shared" ca="1" si="0"/>
        <v>1367727.11</v>
      </c>
      <c r="N14" s="21">
        <f t="shared" ca="1" si="0"/>
        <v>0</v>
      </c>
      <c r="O14" s="21">
        <f t="shared" ca="1" si="0"/>
        <v>0</v>
      </c>
      <c r="P14" s="21">
        <f t="shared" ca="1" si="0"/>
        <v>0</v>
      </c>
      <c r="Q14" s="21">
        <f t="shared" ca="1" si="0"/>
        <v>132035308.19</v>
      </c>
      <c r="R14" s="22">
        <f t="shared" ca="1" si="1"/>
        <v>153914093</v>
      </c>
    </row>
    <row r="15" spans="1:1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2">
        <f t="shared" ca="1" si="1"/>
        <v>0</v>
      </c>
    </row>
    <row r="16" spans="1:1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2">
        <f t="shared" ca="1" si="1"/>
        <v>0</v>
      </c>
    </row>
    <row r="17" spans="1:1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1975815</v>
      </c>
      <c r="E17" s="21">
        <f t="shared" ca="1" si="0"/>
        <v>113799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117037</v>
      </c>
      <c r="J17" s="21">
        <f t="shared" ca="1" si="0"/>
        <v>0</v>
      </c>
      <c r="K17" s="21">
        <f t="shared" ca="1" si="0"/>
        <v>1059</v>
      </c>
      <c r="L17" s="21">
        <f t="shared" ca="1" si="0"/>
        <v>0</v>
      </c>
      <c r="M17" s="21">
        <f t="shared" ca="1" si="0"/>
        <v>1571796</v>
      </c>
      <c r="N17" s="21">
        <f t="shared" ca="1" si="0"/>
        <v>64405</v>
      </c>
      <c r="O17" s="21">
        <f t="shared" ca="1" si="0"/>
        <v>0</v>
      </c>
      <c r="P17" s="21">
        <f t="shared" ca="1" si="0"/>
        <v>0</v>
      </c>
      <c r="Q17" s="21">
        <f t="shared" ca="1" si="0"/>
        <v>463275</v>
      </c>
      <c r="R17" s="22">
        <f t="shared" ca="1" si="1"/>
        <v>4307186</v>
      </c>
    </row>
    <row r="18" spans="1:1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22631.08</v>
      </c>
      <c r="E18" s="21">
        <f t="shared" ca="1" si="0"/>
        <v>45539.354700000004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1662095.09</v>
      </c>
      <c r="K18" s="21">
        <f t="shared" ca="1" si="0"/>
        <v>0</v>
      </c>
      <c r="L18" s="21">
        <f t="shared" ca="1" si="0"/>
        <v>0</v>
      </c>
      <c r="M18" s="21">
        <f t="shared" ca="1" si="0"/>
        <v>28571.43</v>
      </c>
      <c r="N18" s="21">
        <f t="shared" ca="1" si="0"/>
        <v>0</v>
      </c>
      <c r="O18" s="21">
        <f t="shared" ca="1" si="0"/>
        <v>0</v>
      </c>
      <c r="P18" s="21">
        <f t="shared" ca="1" si="0"/>
        <v>0</v>
      </c>
      <c r="Q18" s="21">
        <f t="shared" ca="1" si="0"/>
        <v>0</v>
      </c>
      <c r="R18" s="22">
        <f t="shared" ca="1" si="1"/>
        <v>1758836.9547000001</v>
      </c>
    </row>
    <row r="19" spans="1:1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2">
        <f t="shared" ref="R19:R40" ca="1" si="2">+SUM(D19:Q19)</f>
        <v>0</v>
      </c>
    </row>
    <row r="20" spans="1:1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496464.76</v>
      </c>
      <c r="E20" s="21">
        <f t="shared" ca="1" si="0"/>
        <v>1833124.28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1985181.59</v>
      </c>
      <c r="K20" s="21">
        <f t="shared" ca="1" si="0"/>
        <v>0</v>
      </c>
      <c r="L20" s="21">
        <f t="shared" ca="1" si="0"/>
        <v>0</v>
      </c>
      <c r="M20" s="21">
        <f t="shared" ca="1" si="0"/>
        <v>1667.5</v>
      </c>
      <c r="N20" s="21">
        <f t="shared" ca="1" si="0"/>
        <v>0</v>
      </c>
      <c r="O20" s="21">
        <f t="shared" ca="1" si="0"/>
        <v>0</v>
      </c>
      <c r="P20" s="21">
        <f t="shared" ca="1" si="0"/>
        <v>0</v>
      </c>
      <c r="Q20" s="21">
        <f t="shared" ca="1" si="0"/>
        <v>0</v>
      </c>
      <c r="R20" s="22">
        <f t="shared" ca="1" si="2"/>
        <v>4316438.13</v>
      </c>
    </row>
    <row r="21" spans="1:1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957163.05</v>
      </c>
      <c r="E21" s="21">
        <f t="shared" ca="1" si="0"/>
        <v>657734.78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3000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0</v>
      </c>
      <c r="P21" s="21">
        <f t="shared" ca="1" si="0"/>
        <v>0</v>
      </c>
      <c r="Q21" s="21">
        <f t="shared" ca="1" si="0"/>
        <v>0</v>
      </c>
      <c r="R21" s="22">
        <f t="shared" ca="1" si="2"/>
        <v>1617897.83</v>
      </c>
    </row>
    <row r="22" spans="1:1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183075244.19</v>
      </c>
      <c r="E22" s="21">
        <f t="shared" ca="1" si="0"/>
        <v>408450062.91000003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15800756.220000001</v>
      </c>
      <c r="J22" s="21">
        <f t="shared" ca="1" si="0"/>
        <v>33694184.75999999</v>
      </c>
      <c r="K22" s="21">
        <f t="shared" ca="1" si="0"/>
        <v>8738.2999999999993</v>
      </c>
      <c r="L22" s="21">
        <f t="shared" ca="1" si="0"/>
        <v>0</v>
      </c>
      <c r="M22" s="21">
        <f t="shared" ca="1" si="0"/>
        <v>18284412.75</v>
      </c>
      <c r="N22" s="21">
        <f t="shared" ca="1" si="0"/>
        <v>21342857.149999999</v>
      </c>
      <c r="O22" s="21">
        <f t="shared" ca="1" si="0"/>
        <v>0</v>
      </c>
      <c r="P22" s="21">
        <f t="shared" ca="1" si="0"/>
        <v>0</v>
      </c>
      <c r="Q22" s="21">
        <f t="shared" ca="1" si="0"/>
        <v>0</v>
      </c>
      <c r="R22" s="22">
        <f t="shared" ca="1" si="2"/>
        <v>680656256.27999997</v>
      </c>
    </row>
    <row r="23" spans="1:1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Q38" ca="1" si="3">IFERROR(INDIRECT("'"&amp;$B$2&amp;"'!"&amp;ADDRESS(MATCH($B23,INDIRECT("'"&amp;$B$2&amp;"'!$B$1:$B$1095"),0),MATCH(D$5,INDIRECT("'"&amp;$B$2&amp;"'!5:5"),0))),0)</f>
        <v>3010952.1100000003</v>
      </c>
      <c r="E23" s="21">
        <f t="shared" ca="1" si="3"/>
        <v>16411358.399999999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2520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372437.61</v>
      </c>
      <c r="N23" s="21">
        <f t="shared" ca="1" si="3"/>
        <v>0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2">
        <f t="shared" ca="1" si="2"/>
        <v>19797268.119999997</v>
      </c>
    </row>
    <row r="24" spans="1:1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3423780.25</v>
      </c>
      <c r="E24" s="21">
        <f t="shared" ca="1" si="3"/>
        <v>18749205.149999999</v>
      </c>
      <c r="F24" s="21">
        <f t="shared" ca="1" si="3"/>
        <v>0</v>
      </c>
      <c r="G24" s="21">
        <f t="shared" ca="1" si="3"/>
        <v>0</v>
      </c>
      <c r="H24" s="21">
        <f t="shared" ca="1" si="3"/>
        <v>0</v>
      </c>
      <c r="I24" s="21">
        <f t="shared" ca="1" si="3"/>
        <v>246353.48</v>
      </c>
      <c r="J24" s="21">
        <f t="shared" ca="1" si="3"/>
        <v>2324878.2733870498</v>
      </c>
      <c r="K24" s="21">
        <f t="shared" ca="1" si="3"/>
        <v>0</v>
      </c>
      <c r="L24" s="21">
        <f t="shared" ca="1" si="3"/>
        <v>0</v>
      </c>
      <c r="M24" s="21">
        <f t="shared" ca="1" si="3"/>
        <v>303088.68</v>
      </c>
      <c r="N24" s="21">
        <f t="shared" ca="1" si="3"/>
        <v>26190.48</v>
      </c>
      <c r="O24" s="21">
        <f t="shared" ca="1" si="3"/>
        <v>0</v>
      </c>
      <c r="P24" s="21">
        <f t="shared" ca="1" si="3"/>
        <v>0</v>
      </c>
      <c r="Q24" s="21">
        <f t="shared" ca="1" si="3"/>
        <v>0</v>
      </c>
      <c r="R24" s="22">
        <f t="shared" ca="1" si="2"/>
        <v>25073496.313387047</v>
      </c>
    </row>
    <row r="25" spans="1:1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299.99</v>
      </c>
      <c r="E25" s="21">
        <f t="shared" ca="1" si="3"/>
        <v>-319.97000000000003</v>
      </c>
      <c r="F25" s="21">
        <f t="shared" ca="1" si="3"/>
        <v>0</v>
      </c>
      <c r="G25" s="21">
        <f t="shared" ca="1" si="3"/>
        <v>0</v>
      </c>
      <c r="H25" s="21">
        <f t="shared" ca="1" si="3"/>
        <v>0</v>
      </c>
      <c r="I25" s="21">
        <f t="shared" ca="1" si="3"/>
        <v>0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1">
        <f t="shared" ca="1" si="3"/>
        <v>0</v>
      </c>
      <c r="P25" s="21">
        <f t="shared" ca="1" si="3"/>
        <v>0</v>
      </c>
      <c r="Q25" s="21">
        <f t="shared" ca="1" si="3"/>
        <v>0</v>
      </c>
      <c r="R25" s="22">
        <f t="shared" ca="1" si="2"/>
        <v>-19.980000000000018</v>
      </c>
    </row>
    <row r="26" spans="1:1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135441.75707320002</v>
      </c>
      <c r="E26" s="21">
        <f t="shared" ca="1" si="3"/>
        <v>5409593.0998086846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3246.3601100000001</v>
      </c>
      <c r="J26" s="21">
        <f t="shared" ca="1" si="3"/>
        <v>1777946.09</v>
      </c>
      <c r="K26" s="21">
        <f t="shared" ca="1" si="3"/>
        <v>0</v>
      </c>
      <c r="L26" s="21">
        <f t="shared" ca="1" si="3"/>
        <v>0</v>
      </c>
      <c r="M26" s="21">
        <f t="shared" ca="1" si="3"/>
        <v>29100</v>
      </c>
      <c r="N26" s="21">
        <f t="shared" ca="1" si="3"/>
        <v>0</v>
      </c>
      <c r="O26" s="21">
        <f t="shared" ca="1" si="3"/>
        <v>0</v>
      </c>
      <c r="P26" s="21">
        <f t="shared" ca="1" si="3"/>
        <v>0</v>
      </c>
      <c r="Q26" s="21">
        <f t="shared" ca="1" si="3"/>
        <v>0</v>
      </c>
      <c r="R26" s="22">
        <f t="shared" ca="1" si="2"/>
        <v>7355327.3069918845</v>
      </c>
    </row>
    <row r="27" spans="1:1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16369.95</v>
      </c>
      <c r="E27" s="21">
        <f t="shared" ca="1" si="3"/>
        <v>8227.49</v>
      </c>
      <c r="F27" s="21">
        <f t="shared" ca="1" si="3"/>
        <v>0</v>
      </c>
      <c r="G27" s="21">
        <f t="shared" ca="1" si="3"/>
        <v>0</v>
      </c>
      <c r="H27" s="21">
        <f t="shared" ca="1" si="3"/>
        <v>0</v>
      </c>
      <c r="I27" s="21">
        <f t="shared" ca="1" si="3"/>
        <v>0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237198.73</v>
      </c>
      <c r="N27" s="21">
        <f t="shared" ca="1" si="3"/>
        <v>0</v>
      </c>
      <c r="O27" s="21">
        <f t="shared" ca="1" si="3"/>
        <v>0</v>
      </c>
      <c r="P27" s="21">
        <f t="shared" ca="1" si="3"/>
        <v>0</v>
      </c>
      <c r="Q27" s="21">
        <f t="shared" ca="1" si="3"/>
        <v>0</v>
      </c>
      <c r="R27" s="22">
        <f t="shared" ca="1" si="2"/>
        <v>261796.17</v>
      </c>
    </row>
    <row r="28" spans="1:1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106181.82</v>
      </c>
      <c r="E28" s="21">
        <f t="shared" ca="1" si="3"/>
        <v>3851771.9</v>
      </c>
      <c r="F28" s="21">
        <f t="shared" ca="1" si="3"/>
        <v>0</v>
      </c>
      <c r="G28" s="21">
        <f t="shared" ca="1" si="3"/>
        <v>0</v>
      </c>
      <c r="H28" s="21">
        <f t="shared" ca="1" si="3"/>
        <v>0</v>
      </c>
      <c r="I28" s="21">
        <f t="shared" ca="1" si="3"/>
        <v>0</v>
      </c>
      <c r="J28" s="21">
        <f t="shared" ca="1" si="3"/>
        <v>1911495.54</v>
      </c>
      <c r="K28" s="21">
        <f t="shared" ca="1" si="3"/>
        <v>0</v>
      </c>
      <c r="L28" s="21">
        <f t="shared" ca="1" si="3"/>
        <v>0</v>
      </c>
      <c r="M28" s="21">
        <f t="shared" ca="1" si="3"/>
        <v>74318.100000000006</v>
      </c>
      <c r="N28" s="21">
        <f t="shared" ca="1" si="3"/>
        <v>0</v>
      </c>
      <c r="O28" s="21">
        <f t="shared" ca="1" si="3"/>
        <v>0</v>
      </c>
      <c r="P28" s="21">
        <f t="shared" ca="1" si="3"/>
        <v>0</v>
      </c>
      <c r="Q28" s="21">
        <f t="shared" ca="1" si="3"/>
        <v>0</v>
      </c>
      <c r="R28" s="22">
        <f t="shared" ca="1" si="2"/>
        <v>5943767.3599999994</v>
      </c>
    </row>
    <row r="29" spans="1:1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204710.86</v>
      </c>
      <c r="E29" s="21">
        <f t="shared" ca="1" si="3"/>
        <v>21546711.139999997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0</v>
      </c>
      <c r="J29" s="21">
        <f t="shared" ca="1" si="3"/>
        <v>2837494.12</v>
      </c>
      <c r="K29" s="21">
        <f t="shared" ca="1" si="3"/>
        <v>100</v>
      </c>
      <c r="L29" s="21">
        <f t="shared" ca="1" si="3"/>
        <v>0</v>
      </c>
      <c r="M29" s="21">
        <f t="shared" ca="1" si="3"/>
        <v>0</v>
      </c>
      <c r="N29" s="21">
        <f t="shared" ca="1" si="3"/>
        <v>2247</v>
      </c>
      <c r="O29" s="21">
        <f t="shared" ca="1" si="3"/>
        <v>0</v>
      </c>
      <c r="P29" s="21">
        <f t="shared" ca="1" si="3"/>
        <v>0</v>
      </c>
      <c r="Q29" s="21">
        <f t="shared" ca="1" si="3"/>
        <v>487542.55</v>
      </c>
      <c r="R29" s="22">
        <f t="shared" ca="1" si="2"/>
        <v>25078805.669999998</v>
      </c>
    </row>
    <row r="30" spans="1:1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61413.05</v>
      </c>
      <c r="E30" s="21">
        <f t="shared" ca="1" si="3"/>
        <v>71600.740000000005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1569357.32</v>
      </c>
      <c r="K30" s="21">
        <f t="shared" ca="1" si="3"/>
        <v>149108.14999999991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3"/>
        <v>0</v>
      </c>
      <c r="P30" s="21">
        <f t="shared" ca="1" si="3"/>
        <v>0</v>
      </c>
      <c r="Q30" s="21">
        <f t="shared" ca="1" si="3"/>
        <v>0</v>
      </c>
      <c r="R30" s="22">
        <f t="shared" ca="1" si="2"/>
        <v>1851479.26</v>
      </c>
    </row>
    <row r="31" spans="1:1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79434.789862999998</v>
      </c>
      <c r="E31" s="21">
        <f t="shared" ca="1" si="3"/>
        <v>495330.37066000002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10187.5</v>
      </c>
      <c r="K31" s="21">
        <f t="shared" ca="1" si="3"/>
        <v>0</v>
      </c>
      <c r="L31" s="21">
        <f t="shared" ca="1" si="3"/>
        <v>0</v>
      </c>
      <c r="M31" s="21">
        <f t="shared" ca="1" si="3"/>
        <v>3583934.0625009998</v>
      </c>
      <c r="N31" s="21">
        <f t="shared" ca="1" si="3"/>
        <v>0</v>
      </c>
      <c r="O31" s="21">
        <f t="shared" ca="1" si="3"/>
        <v>0</v>
      </c>
      <c r="P31" s="21">
        <f t="shared" ca="1" si="3"/>
        <v>0</v>
      </c>
      <c r="Q31" s="21">
        <f t="shared" ca="1" si="3"/>
        <v>-873317.42689600005</v>
      </c>
      <c r="R31" s="22">
        <f t="shared" ca="1" si="2"/>
        <v>3295569.2961280001</v>
      </c>
    </row>
    <row r="32" spans="1:1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426869.75999999995</v>
      </c>
      <c r="E32" s="21">
        <f t="shared" ca="1" si="3"/>
        <v>1129401.71</v>
      </c>
      <c r="F32" s="21">
        <f t="shared" ca="1" si="3"/>
        <v>0.5</v>
      </c>
      <c r="G32" s="21">
        <f t="shared" ca="1" si="3"/>
        <v>0</v>
      </c>
      <c r="H32" s="21">
        <f t="shared" ca="1" si="3"/>
        <v>0</v>
      </c>
      <c r="I32" s="21">
        <f t="shared" ca="1" si="3"/>
        <v>2000</v>
      </c>
      <c r="J32" s="21">
        <f t="shared" ca="1" si="3"/>
        <v>1788563.02</v>
      </c>
      <c r="K32" s="21">
        <f t="shared" ca="1" si="3"/>
        <v>6543.4600000000009</v>
      </c>
      <c r="L32" s="21">
        <f t="shared" ca="1" si="3"/>
        <v>0</v>
      </c>
      <c r="M32" s="21">
        <f t="shared" ca="1" si="3"/>
        <v>4761.8999999999996</v>
      </c>
      <c r="N32" s="21">
        <f t="shared" ca="1" si="3"/>
        <v>0</v>
      </c>
      <c r="O32" s="21">
        <f t="shared" ca="1" si="3"/>
        <v>0</v>
      </c>
      <c r="P32" s="21">
        <f t="shared" ca="1" si="3"/>
        <v>0</v>
      </c>
      <c r="Q32" s="21">
        <f t="shared" ca="1" si="3"/>
        <v>0</v>
      </c>
      <c r="R32" s="22">
        <f t="shared" ca="1" si="2"/>
        <v>3358140.35</v>
      </c>
    </row>
    <row r="33" spans="1:1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625</v>
      </c>
      <c r="E33" s="21">
        <f t="shared" ca="1" si="3"/>
        <v>-24376134.340000007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1500</v>
      </c>
      <c r="K33" s="21">
        <f t="shared" ca="1" si="3"/>
        <v>-1088.22</v>
      </c>
      <c r="L33" s="21">
        <f t="shared" ca="1" si="3"/>
        <v>0</v>
      </c>
      <c r="M33" s="21">
        <f t="shared" ca="1" si="3"/>
        <v>-8469992.120000001</v>
      </c>
      <c r="N33" s="21">
        <f t="shared" ca="1" si="3"/>
        <v>0</v>
      </c>
      <c r="O33" s="21">
        <f t="shared" ca="1" si="3"/>
        <v>0</v>
      </c>
      <c r="P33" s="21">
        <f t="shared" ca="1" si="3"/>
        <v>0</v>
      </c>
      <c r="Q33" s="21">
        <f t="shared" ca="1" si="3"/>
        <v>0</v>
      </c>
      <c r="R33" s="22">
        <f t="shared" ca="1" si="2"/>
        <v>-32845089.680000007</v>
      </c>
    </row>
    <row r="34" spans="1:1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3822779.7940999996</v>
      </c>
      <c r="E34" s="21">
        <f t="shared" ca="1" si="3"/>
        <v>18003138.594799999</v>
      </c>
      <c r="F34" s="21">
        <f t="shared" ca="1" si="3"/>
        <v>0</v>
      </c>
      <c r="G34" s="21">
        <f t="shared" ca="1" si="3"/>
        <v>0</v>
      </c>
      <c r="H34" s="21">
        <f t="shared" ca="1" si="3"/>
        <v>0</v>
      </c>
      <c r="I34" s="21">
        <f t="shared" ca="1" si="3"/>
        <v>11682.25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14980028.043553999</v>
      </c>
      <c r="N34" s="21">
        <f t="shared" ca="1" si="3"/>
        <v>0</v>
      </c>
      <c r="O34" s="21">
        <f t="shared" ca="1" si="3"/>
        <v>0</v>
      </c>
      <c r="P34" s="21">
        <f t="shared" ca="1" si="3"/>
        <v>0</v>
      </c>
      <c r="Q34" s="21">
        <f t="shared" ca="1" si="3"/>
        <v>23270249.540000003</v>
      </c>
      <c r="R34" s="22">
        <f t="shared" ca="1" si="2"/>
        <v>60087878.222453997</v>
      </c>
    </row>
    <row r="35" spans="1:1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448</v>
      </c>
      <c r="E35" s="21">
        <f t="shared" ca="1" si="3"/>
        <v>3840666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40000</v>
      </c>
      <c r="J35" s="21">
        <f t="shared" ca="1" si="3"/>
        <v>4200</v>
      </c>
      <c r="K35" s="21">
        <f t="shared" ca="1" si="3"/>
        <v>0</v>
      </c>
      <c r="L35" s="21">
        <f t="shared" ca="1" si="3"/>
        <v>0</v>
      </c>
      <c r="M35" s="21">
        <f t="shared" ca="1" si="3"/>
        <v>793074</v>
      </c>
      <c r="N35" s="21">
        <f t="shared" ca="1" si="3"/>
        <v>0</v>
      </c>
      <c r="O35" s="21">
        <f t="shared" ca="1" si="3"/>
        <v>0</v>
      </c>
      <c r="P35" s="21">
        <f t="shared" ca="1" si="3"/>
        <v>0</v>
      </c>
      <c r="Q35" s="21">
        <f t="shared" ca="1" si="3"/>
        <v>0</v>
      </c>
      <c r="R35" s="22">
        <f t="shared" ca="1" si="2"/>
        <v>4678388</v>
      </c>
    </row>
    <row r="36" spans="1:1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879715.05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3"/>
        <v>0</v>
      </c>
      <c r="P36" s="21">
        <f t="shared" ca="1" si="3"/>
        <v>0</v>
      </c>
      <c r="Q36" s="21">
        <f t="shared" ca="1" si="3"/>
        <v>0</v>
      </c>
      <c r="R36" s="22">
        <f t="shared" ca="1" si="2"/>
        <v>879715.05</v>
      </c>
    </row>
    <row r="37" spans="1:1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2429050.1</v>
      </c>
      <c r="E37" s="21">
        <f t="shared" ca="1" si="3"/>
        <v>16202548.1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2511.6</v>
      </c>
      <c r="J37" s="21">
        <f t="shared" ca="1" si="3"/>
        <v>2125724.9700000002</v>
      </c>
      <c r="K37" s="21">
        <f t="shared" ca="1" si="3"/>
        <v>0</v>
      </c>
      <c r="L37" s="21">
        <f t="shared" ca="1" si="3"/>
        <v>0</v>
      </c>
      <c r="M37" s="21">
        <f t="shared" ca="1" si="3"/>
        <v>12127232.84</v>
      </c>
      <c r="N37" s="21">
        <f t="shared" ca="1" si="3"/>
        <v>0</v>
      </c>
      <c r="O37" s="21">
        <f t="shared" ca="1" si="3"/>
        <v>0</v>
      </c>
      <c r="P37" s="21">
        <f t="shared" ca="1" si="3"/>
        <v>0</v>
      </c>
      <c r="Q37" s="21">
        <f t="shared" ca="1" si="3"/>
        <v>10344652.1</v>
      </c>
      <c r="R37" s="22">
        <f t="shared" ca="1" si="2"/>
        <v>43231719.710000001</v>
      </c>
    </row>
    <row r="38" spans="1:1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0</v>
      </c>
      <c r="E38" s="21">
        <f t="shared" ca="1" si="3"/>
        <v>44.93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0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2">
        <f t="shared" ca="1" si="2"/>
        <v>44.93</v>
      </c>
    </row>
    <row r="39" spans="1:1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Q54" ca="1" si="4">IFERROR(INDIRECT("'"&amp;$B$2&amp;"'!"&amp;ADDRESS(MATCH($B39,INDIRECT("'"&amp;$B$2&amp;"'!$B$1:$B$1095"),0),MATCH(D$5,INDIRECT("'"&amp;$B$2&amp;"'!5:5"),0))),0)</f>
        <v>12836.887500000001</v>
      </c>
      <c r="E39" s="21">
        <f t="shared" ca="1" si="4"/>
        <v>49285.502194000001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1750</v>
      </c>
      <c r="J39" s="21">
        <f t="shared" ca="1" si="4"/>
        <v>5297456.29</v>
      </c>
      <c r="K39" s="21">
        <f t="shared" ca="1" si="4"/>
        <v>0</v>
      </c>
      <c r="L39" s="21">
        <f t="shared" ca="1" si="4"/>
        <v>0</v>
      </c>
      <c r="M39" s="21">
        <f t="shared" ca="1" si="4"/>
        <v>0</v>
      </c>
      <c r="N39" s="21">
        <f t="shared" ca="1" si="4"/>
        <v>0</v>
      </c>
      <c r="O39" s="21">
        <f t="shared" ca="1" si="4"/>
        <v>0</v>
      </c>
      <c r="P39" s="21">
        <f t="shared" ca="1" si="4"/>
        <v>0</v>
      </c>
      <c r="Q39" s="21">
        <f t="shared" ca="1" si="4"/>
        <v>0</v>
      </c>
      <c r="R39" s="22">
        <f t="shared" ca="1" si="2"/>
        <v>5361328.6796939997</v>
      </c>
    </row>
    <row r="40" spans="1:1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1">
        <f t="shared" ca="1" si="4"/>
        <v>0</v>
      </c>
      <c r="N40" s="21">
        <f t="shared" ca="1" si="4"/>
        <v>0</v>
      </c>
      <c r="O40" s="21">
        <f t="shared" ca="1" si="4"/>
        <v>0</v>
      </c>
      <c r="P40" s="21">
        <f t="shared" ca="1" si="4"/>
        <v>0</v>
      </c>
      <c r="Q40" s="21">
        <f t="shared" ca="1" si="4"/>
        <v>0</v>
      </c>
      <c r="R40" s="22">
        <f t="shared" ca="1" si="2"/>
        <v>0</v>
      </c>
    </row>
    <row r="41" spans="1:1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169.35</v>
      </c>
      <c r="E41" s="21">
        <f t="shared" ca="1" si="4"/>
        <v>823.03999999999951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1775872.44</v>
      </c>
      <c r="K41" s="21">
        <f t="shared" ca="1" si="4"/>
        <v>0</v>
      </c>
      <c r="L41" s="21">
        <f t="shared" ca="1" si="4"/>
        <v>0</v>
      </c>
      <c r="M41" s="21">
        <f t="shared" ca="1" si="4"/>
        <v>0</v>
      </c>
      <c r="N41" s="21">
        <f t="shared" ca="1" si="4"/>
        <v>0</v>
      </c>
      <c r="O41" s="21">
        <f t="shared" ca="1" si="4"/>
        <v>0</v>
      </c>
      <c r="P41" s="21">
        <f t="shared" ca="1" si="4"/>
        <v>0</v>
      </c>
      <c r="Q41" s="21">
        <f t="shared" ca="1" si="4"/>
        <v>0</v>
      </c>
      <c r="R41" s="22">
        <f t="shared" ref="R41:R48" ca="1" si="5">+SUM(D41:Q41)</f>
        <v>1776864.8299999998</v>
      </c>
    </row>
    <row r="42" spans="1:1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31706.49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1">
        <f t="shared" ca="1" si="4"/>
        <v>0</v>
      </c>
      <c r="M42" s="21">
        <f t="shared" ca="1" si="4"/>
        <v>0</v>
      </c>
      <c r="N42" s="21">
        <f t="shared" ca="1" si="4"/>
        <v>0</v>
      </c>
      <c r="O42" s="21">
        <f t="shared" ca="1" si="4"/>
        <v>0</v>
      </c>
      <c r="P42" s="21">
        <f t="shared" ca="1" si="4"/>
        <v>0</v>
      </c>
      <c r="Q42" s="21">
        <f t="shared" ca="1" si="4"/>
        <v>0</v>
      </c>
      <c r="R42" s="22">
        <f t="shared" ca="1" si="5"/>
        <v>31706.49</v>
      </c>
    </row>
    <row r="43" spans="1:1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-3025067.7199999997</v>
      </c>
      <c r="K43" s="21">
        <f t="shared" ca="1" si="4"/>
        <v>0</v>
      </c>
      <c r="L43" s="21">
        <f t="shared" ca="1" si="4"/>
        <v>0</v>
      </c>
      <c r="M43" s="21">
        <f t="shared" ca="1" si="4"/>
        <v>0</v>
      </c>
      <c r="N43" s="21">
        <f t="shared" ca="1" si="4"/>
        <v>0</v>
      </c>
      <c r="O43" s="21">
        <f t="shared" ca="1" si="4"/>
        <v>0</v>
      </c>
      <c r="P43" s="21">
        <f t="shared" ca="1" si="4"/>
        <v>0</v>
      </c>
      <c r="Q43" s="21">
        <f t="shared" ca="1" si="4"/>
        <v>0</v>
      </c>
      <c r="R43" s="22">
        <f t="shared" ca="1" si="5"/>
        <v>-3025067.7199999997</v>
      </c>
    </row>
    <row r="44" spans="1:1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150214.79</v>
      </c>
      <c r="E44" s="21">
        <f t="shared" ca="1" si="4"/>
        <v>1264150.9700000002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1">
        <f t="shared" ca="1" si="4"/>
        <v>0</v>
      </c>
      <c r="M44" s="21">
        <f t="shared" ca="1" si="4"/>
        <v>0</v>
      </c>
      <c r="N44" s="21">
        <f t="shared" ca="1" si="4"/>
        <v>0</v>
      </c>
      <c r="O44" s="21">
        <f t="shared" ca="1" si="4"/>
        <v>0</v>
      </c>
      <c r="P44" s="21">
        <f t="shared" ca="1" si="4"/>
        <v>0</v>
      </c>
      <c r="Q44" s="21">
        <f t="shared" ca="1" si="4"/>
        <v>0</v>
      </c>
      <c r="R44" s="22">
        <f t="shared" ca="1" si="5"/>
        <v>1414365.7600000002</v>
      </c>
    </row>
    <row r="45" spans="1:1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1">
        <f t="shared" ca="1" si="4"/>
        <v>0</v>
      </c>
      <c r="M45" s="21">
        <f t="shared" ca="1" si="4"/>
        <v>0</v>
      </c>
      <c r="N45" s="21">
        <f t="shared" ca="1" si="4"/>
        <v>0</v>
      </c>
      <c r="O45" s="21">
        <f t="shared" ca="1" si="4"/>
        <v>0</v>
      </c>
      <c r="P45" s="21">
        <f t="shared" ca="1" si="4"/>
        <v>0</v>
      </c>
      <c r="Q45" s="21">
        <f t="shared" ca="1" si="4"/>
        <v>0</v>
      </c>
      <c r="R45" s="22">
        <f t="shared" ca="1" si="5"/>
        <v>0</v>
      </c>
    </row>
    <row r="46" spans="1:1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-3703639</v>
      </c>
      <c r="K46" s="21">
        <f t="shared" ca="1" si="4"/>
        <v>0</v>
      </c>
      <c r="L46" s="21">
        <f t="shared" ca="1" si="4"/>
        <v>0</v>
      </c>
      <c r="M46" s="21">
        <f t="shared" ca="1" si="4"/>
        <v>0</v>
      </c>
      <c r="N46" s="21">
        <f t="shared" ca="1" si="4"/>
        <v>0</v>
      </c>
      <c r="O46" s="21">
        <f t="shared" ca="1" si="4"/>
        <v>0</v>
      </c>
      <c r="P46" s="21">
        <f t="shared" ca="1" si="4"/>
        <v>0</v>
      </c>
      <c r="Q46" s="21">
        <f t="shared" ca="1" si="4"/>
        <v>0</v>
      </c>
      <c r="R46" s="22">
        <f t="shared" ca="1" si="5"/>
        <v>-3703639</v>
      </c>
    </row>
    <row r="47" spans="1:1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1859225.91</v>
      </c>
      <c r="K47" s="21">
        <f t="shared" ca="1" si="4"/>
        <v>0</v>
      </c>
      <c r="L47" s="21">
        <f t="shared" ca="1" si="4"/>
        <v>0</v>
      </c>
      <c r="M47" s="21">
        <f t="shared" ca="1" si="4"/>
        <v>0</v>
      </c>
      <c r="N47" s="21">
        <f t="shared" ca="1" si="4"/>
        <v>0</v>
      </c>
      <c r="O47" s="21">
        <f t="shared" ca="1" si="4"/>
        <v>0</v>
      </c>
      <c r="P47" s="21">
        <f t="shared" ca="1" si="4"/>
        <v>0</v>
      </c>
      <c r="Q47" s="21">
        <f t="shared" ca="1" si="4"/>
        <v>0</v>
      </c>
      <c r="R47" s="22">
        <f t="shared" ca="1" si="5"/>
        <v>1859225.91</v>
      </c>
    </row>
    <row r="48" spans="1:1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55.81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1903322.31</v>
      </c>
      <c r="K48" s="21">
        <f t="shared" ca="1" si="4"/>
        <v>0</v>
      </c>
      <c r="L48" s="21">
        <f t="shared" ca="1" si="4"/>
        <v>0</v>
      </c>
      <c r="M48" s="21">
        <f t="shared" ca="1" si="4"/>
        <v>0</v>
      </c>
      <c r="N48" s="21">
        <f t="shared" ca="1" si="4"/>
        <v>0</v>
      </c>
      <c r="O48" s="21">
        <f t="shared" ca="1" si="4"/>
        <v>0</v>
      </c>
      <c r="P48" s="21">
        <f t="shared" ca="1" si="4"/>
        <v>0</v>
      </c>
      <c r="Q48" s="21">
        <f t="shared" ca="1" si="4"/>
        <v>0</v>
      </c>
      <c r="R48" s="22">
        <f t="shared" ca="1" si="5"/>
        <v>1903378.12</v>
      </c>
    </row>
    <row r="49" spans="1:1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11196.05</v>
      </c>
      <c r="E49" s="21">
        <f t="shared" ca="1" si="4"/>
        <v>31282.78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1">
        <f t="shared" ca="1" si="4"/>
        <v>0</v>
      </c>
      <c r="M49" s="21">
        <f t="shared" ca="1" si="4"/>
        <v>0</v>
      </c>
      <c r="N49" s="21">
        <f t="shared" ca="1" si="4"/>
        <v>0</v>
      </c>
      <c r="O49" s="21">
        <f t="shared" ca="1" si="4"/>
        <v>0</v>
      </c>
      <c r="P49" s="21">
        <f t="shared" ca="1" si="4"/>
        <v>0</v>
      </c>
      <c r="Q49" s="21">
        <f t="shared" ca="1" si="4"/>
        <v>0</v>
      </c>
      <c r="R49" s="22">
        <f t="shared" ref="R49" ca="1" si="6">+SUM(D49:Q49)</f>
        <v>42478.83</v>
      </c>
    </row>
    <row r="50" spans="1:1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1">
        <f t="shared" ca="1" si="4"/>
        <v>0</v>
      </c>
      <c r="M50" s="21">
        <f t="shared" ca="1" si="4"/>
        <v>0</v>
      </c>
      <c r="N50" s="21">
        <f t="shared" ca="1" si="4"/>
        <v>0</v>
      </c>
      <c r="O50" s="21">
        <f t="shared" ca="1" si="4"/>
        <v>0</v>
      </c>
      <c r="P50" s="21">
        <f t="shared" ca="1" si="4"/>
        <v>0</v>
      </c>
      <c r="Q50" s="21">
        <f t="shared" ca="1" si="4"/>
        <v>0</v>
      </c>
      <c r="R50" s="22">
        <f t="shared" ref="R50:R52" ca="1" si="7">+SUM(D50:Q50)</f>
        <v>0</v>
      </c>
    </row>
    <row r="51" spans="1:1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1">
        <f t="shared" ca="1" si="4"/>
        <v>0</v>
      </c>
      <c r="M51" s="21">
        <f t="shared" ca="1" si="4"/>
        <v>0</v>
      </c>
      <c r="N51" s="21">
        <f t="shared" ca="1" si="4"/>
        <v>0</v>
      </c>
      <c r="O51" s="21">
        <f t="shared" ca="1" si="4"/>
        <v>0</v>
      </c>
      <c r="P51" s="21">
        <f t="shared" ca="1" si="4"/>
        <v>0</v>
      </c>
      <c r="Q51" s="21">
        <f t="shared" ca="1" si="4"/>
        <v>0</v>
      </c>
      <c r="R51" s="22">
        <f t="shared" ca="1" si="7"/>
        <v>0</v>
      </c>
    </row>
    <row r="52" spans="1:1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1">
        <f t="shared" ca="1" si="4"/>
        <v>0</v>
      </c>
      <c r="M52" s="21">
        <f t="shared" ca="1" si="4"/>
        <v>0</v>
      </c>
      <c r="N52" s="21">
        <f t="shared" ca="1" si="4"/>
        <v>0</v>
      </c>
      <c r="O52" s="21">
        <f t="shared" ca="1" si="4"/>
        <v>0</v>
      </c>
      <c r="P52" s="21">
        <f t="shared" ca="1" si="4"/>
        <v>0</v>
      </c>
      <c r="Q52" s="21">
        <f t="shared" ca="1" si="4"/>
        <v>0</v>
      </c>
      <c r="R52" s="22">
        <f t="shared" ca="1" si="7"/>
        <v>0</v>
      </c>
    </row>
    <row r="53" spans="1:1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1">
        <f t="shared" ca="1" si="4"/>
        <v>0</v>
      </c>
      <c r="M53" s="21">
        <f t="shared" ca="1" si="4"/>
        <v>0</v>
      </c>
      <c r="N53" s="21">
        <f t="shared" ca="1" si="4"/>
        <v>0</v>
      </c>
      <c r="O53" s="21">
        <f t="shared" ca="1" si="4"/>
        <v>0</v>
      </c>
      <c r="P53" s="21">
        <f t="shared" ca="1" si="4"/>
        <v>0</v>
      </c>
      <c r="Q53" s="21">
        <f t="shared" ca="1" si="4"/>
        <v>0</v>
      </c>
      <c r="R53" s="22">
        <f t="shared" ref="R53:R61" ca="1" si="8">+SUM(D53:Q53)</f>
        <v>0</v>
      </c>
    </row>
    <row r="54" spans="1:1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1">
        <f t="shared" ca="1" si="4"/>
        <v>0</v>
      </c>
      <c r="N54" s="21">
        <f t="shared" ca="1" si="4"/>
        <v>0</v>
      </c>
      <c r="O54" s="21">
        <f t="shared" ca="1" si="4"/>
        <v>0</v>
      </c>
      <c r="P54" s="21">
        <f t="shared" ca="1" si="4"/>
        <v>0</v>
      </c>
      <c r="Q54" s="21">
        <f t="shared" ca="1" si="4"/>
        <v>0</v>
      </c>
      <c r="R54" s="22">
        <f t="shared" ca="1" si="8"/>
        <v>0</v>
      </c>
    </row>
    <row r="55" spans="1:1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Q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1">
        <f t="shared" ca="1" si="9"/>
        <v>0</v>
      </c>
      <c r="I55" s="21">
        <f t="shared" ca="1" si="9"/>
        <v>0</v>
      </c>
      <c r="J55" s="21">
        <f t="shared" ca="1" si="9"/>
        <v>0</v>
      </c>
      <c r="K55" s="21">
        <f t="shared" ca="1" si="9"/>
        <v>0</v>
      </c>
      <c r="L55" s="21">
        <f t="shared" ca="1" si="9"/>
        <v>0</v>
      </c>
      <c r="M55" s="21">
        <f t="shared" ca="1" si="9"/>
        <v>0</v>
      </c>
      <c r="N55" s="21">
        <f t="shared" ca="1" si="9"/>
        <v>0</v>
      </c>
      <c r="O55" s="21">
        <f t="shared" ca="1" si="9"/>
        <v>0</v>
      </c>
      <c r="P55" s="21">
        <f t="shared" ca="1" si="9"/>
        <v>0</v>
      </c>
      <c r="Q55" s="21">
        <f t="shared" ca="1" si="9"/>
        <v>0</v>
      </c>
      <c r="R55" s="22">
        <f t="shared" ca="1" si="8"/>
        <v>0</v>
      </c>
    </row>
    <row r="56" spans="1:1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1">
        <f t="shared" ca="1" si="9"/>
        <v>0</v>
      </c>
      <c r="I56" s="21">
        <f t="shared" ca="1" si="9"/>
        <v>0</v>
      </c>
      <c r="J56" s="21">
        <f t="shared" ca="1" si="9"/>
        <v>0</v>
      </c>
      <c r="K56" s="21">
        <f t="shared" ca="1" si="9"/>
        <v>0</v>
      </c>
      <c r="L56" s="21">
        <f t="shared" ca="1" si="9"/>
        <v>0</v>
      </c>
      <c r="M56" s="21">
        <f t="shared" ca="1" si="9"/>
        <v>0</v>
      </c>
      <c r="N56" s="21">
        <f t="shared" ca="1" si="9"/>
        <v>0</v>
      </c>
      <c r="O56" s="21">
        <f t="shared" ca="1" si="9"/>
        <v>0</v>
      </c>
      <c r="P56" s="21">
        <f t="shared" ca="1" si="9"/>
        <v>0</v>
      </c>
      <c r="Q56" s="21">
        <f t="shared" ca="1" si="9"/>
        <v>0</v>
      </c>
      <c r="R56" s="22">
        <f t="shared" ca="1" si="8"/>
        <v>0</v>
      </c>
    </row>
    <row r="57" spans="1:1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1">
        <f t="shared" ca="1" si="9"/>
        <v>0</v>
      </c>
      <c r="I57" s="21">
        <f t="shared" ca="1" si="9"/>
        <v>0</v>
      </c>
      <c r="J57" s="21">
        <f t="shared" ca="1" si="9"/>
        <v>0</v>
      </c>
      <c r="K57" s="21">
        <f t="shared" ca="1" si="9"/>
        <v>0</v>
      </c>
      <c r="L57" s="21">
        <f t="shared" ca="1" si="9"/>
        <v>0</v>
      </c>
      <c r="M57" s="21">
        <f t="shared" ca="1" si="9"/>
        <v>0</v>
      </c>
      <c r="N57" s="21">
        <f t="shared" ca="1" si="9"/>
        <v>0</v>
      </c>
      <c r="O57" s="21">
        <f t="shared" ca="1" si="9"/>
        <v>0</v>
      </c>
      <c r="P57" s="21">
        <f t="shared" ca="1" si="9"/>
        <v>0</v>
      </c>
      <c r="Q57" s="21">
        <f t="shared" ca="1" si="9"/>
        <v>0</v>
      </c>
      <c r="R57" s="22">
        <f t="shared" ca="1" si="8"/>
        <v>0</v>
      </c>
    </row>
    <row r="58" spans="1:1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1">
        <f t="shared" ca="1" si="9"/>
        <v>0</v>
      </c>
      <c r="I58" s="21">
        <f t="shared" ca="1" si="9"/>
        <v>0</v>
      </c>
      <c r="J58" s="21">
        <f t="shared" ca="1" si="9"/>
        <v>0</v>
      </c>
      <c r="K58" s="21">
        <f t="shared" ca="1" si="9"/>
        <v>0</v>
      </c>
      <c r="L58" s="21">
        <f t="shared" ca="1" si="9"/>
        <v>0</v>
      </c>
      <c r="M58" s="21">
        <f t="shared" ca="1" si="9"/>
        <v>0</v>
      </c>
      <c r="N58" s="21">
        <f t="shared" ca="1" si="9"/>
        <v>0</v>
      </c>
      <c r="O58" s="21">
        <f t="shared" ca="1" si="9"/>
        <v>0</v>
      </c>
      <c r="P58" s="21">
        <f t="shared" ca="1" si="9"/>
        <v>0</v>
      </c>
      <c r="Q58" s="21">
        <f t="shared" ca="1" si="9"/>
        <v>0</v>
      </c>
      <c r="R58" s="22">
        <f t="shared" ca="1" si="8"/>
        <v>0</v>
      </c>
    </row>
    <row r="59" spans="1:1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1">
        <f t="shared" ca="1" si="9"/>
        <v>0</v>
      </c>
      <c r="I59" s="21">
        <f t="shared" ca="1" si="9"/>
        <v>0</v>
      </c>
      <c r="J59" s="21">
        <f t="shared" ca="1" si="9"/>
        <v>0</v>
      </c>
      <c r="K59" s="21">
        <f t="shared" ca="1" si="9"/>
        <v>0</v>
      </c>
      <c r="L59" s="21">
        <f t="shared" ca="1" si="9"/>
        <v>0</v>
      </c>
      <c r="M59" s="21">
        <f t="shared" ca="1" si="9"/>
        <v>0</v>
      </c>
      <c r="N59" s="21">
        <f t="shared" ca="1" si="9"/>
        <v>0</v>
      </c>
      <c r="O59" s="21">
        <f t="shared" ca="1" si="9"/>
        <v>0</v>
      </c>
      <c r="P59" s="21">
        <f t="shared" ca="1" si="9"/>
        <v>0</v>
      </c>
      <c r="Q59" s="21">
        <f t="shared" ca="1" si="9"/>
        <v>0</v>
      </c>
      <c r="R59" s="22">
        <f t="shared" ca="1" si="8"/>
        <v>0</v>
      </c>
    </row>
    <row r="60" spans="1:1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1">
        <f t="shared" ca="1" si="9"/>
        <v>0</v>
      </c>
      <c r="I60" s="21">
        <f t="shared" ca="1" si="9"/>
        <v>0</v>
      </c>
      <c r="J60" s="21">
        <f t="shared" ca="1" si="9"/>
        <v>0</v>
      </c>
      <c r="K60" s="21">
        <f t="shared" ca="1" si="9"/>
        <v>0</v>
      </c>
      <c r="L60" s="21">
        <f t="shared" ca="1" si="9"/>
        <v>0</v>
      </c>
      <c r="M60" s="21">
        <f t="shared" ca="1" si="9"/>
        <v>0</v>
      </c>
      <c r="N60" s="21">
        <f t="shared" ca="1" si="9"/>
        <v>0</v>
      </c>
      <c r="O60" s="21">
        <f t="shared" ca="1" si="9"/>
        <v>0</v>
      </c>
      <c r="P60" s="21">
        <f t="shared" ca="1" si="9"/>
        <v>0</v>
      </c>
      <c r="Q60" s="21">
        <f t="shared" ca="1" si="9"/>
        <v>0</v>
      </c>
      <c r="R60" s="22">
        <f t="shared" ca="1" si="8"/>
        <v>0</v>
      </c>
    </row>
    <row r="61" spans="1:1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1">
        <f t="shared" ca="1" si="9"/>
        <v>0</v>
      </c>
      <c r="I61" s="21">
        <f t="shared" ca="1" si="9"/>
        <v>0</v>
      </c>
      <c r="J61" s="21">
        <f t="shared" ca="1" si="9"/>
        <v>0</v>
      </c>
      <c r="K61" s="21">
        <f t="shared" ca="1" si="9"/>
        <v>0</v>
      </c>
      <c r="L61" s="21">
        <f t="shared" ca="1" si="9"/>
        <v>0</v>
      </c>
      <c r="M61" s="21">
        <f t="shared" ca="1" si="9"/>
        <v>0</v>
      </c>
      <c r="N61" s="21">
        <f t="shared" ca="1" si="9"/>
        <v>0</v>
      </c>
      <c r="O61" s="21">
        <f t="shared" ca="1" si="9"/>
        <v>0</v>
      </c>
      <c r="P61" s="21">
        <f t="shared" ca="1" si="9"/>
        <v>0</v>
      </c>
      <c r="Q61" s="21">
        <f t="shared" ca="1" si="9"/>
        <v>0</v>
      </c>
      <c r="R61" s="22">
        <f t="shared" ca="1" si="8"/>
        <v>0</v>
      </c>
    </row>
    <row r="62" spans="1:1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1">
        <f t="shared" ca="1" si="9"/>
        <v>0</v>
      </c>
      <c r="I62" s="21">
        <f t="shared" ca="1" si="9"/>
        <v>0</v>
      </c>
      <c r="J62" s="21">
        <f t="shared" ca="1" si="9"/>
        <v>0</v>
      </c>
      <c r="K62" s="21">
        <f t="shared" ca="1" si="9"/>
        <v>0</v>
      </c>
      <c r="L62" s="21">
        <f t="shared" ca="1" si="9"/>
        <v>0</v>
      </c>
      <c r="M62" s="21">
        <f t="shared" ca="1" si="9"/>
        <v>0</v>
      </c>
      <c r="N62" s="21">
        <f t="shared" ca="1" si="9"/>
        <v>0</v>
      </c>
      <c r="O62" s="21">
        <f t="shared" ca="1" si="9"/>
        <v>0</v>
      </c>
      <c r="P62" s="21">
        <f t="shared" ca="1" si="9"/>
        <v>0</v>
      </c>
      <c r="Q62" s="21">
        <f t="shared" ca="1" si="9"/>
        <v>0</v>
      </c>
      <c r="R62" s="22">
        <f t="shared" ref="R62:R69" ca="1" si="10">+SUM(D62:Q62)</f>
        <v>0</v>
      </c>
    </row>
    <row r="63" spans="1:1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1">
        <f t="shared" ca="1" si="9"/>
        <v>0</v>
      </c>
      <c r="I63" s="21">
        <f t="shared" ca="1" si="9"/>
        <v>0</v>
      </c>
      <c r="J63" s="21">
        <f t="shared" ca="1" si="9"/>
        <v>0</v>
      </c>
      <c r="K63" s="21">
        <f t="shared" ca="1" si="9"/>
        <v>0</v>
      </c>
      <c r="L63" s="21">
        <f t="shared" ca="1" si="9"/>
        <v>0</v>
      </c>
      <c r="M63" s="21">
        <f t="shared" ca="1" si="9"/>
        <v>0</v>
      </c>
      <c r="N63" s="21">
        <f t="shared" ca="1" si="9"/>
        <v>0</v>
      </c>
      <c r="O63" s="21">
        <f t="shared" ca="1" si="9"/>
        <v>0</v>
      </c>
      <c r="P63" s="21">
        <f t="shared" ca="1" si="9"/>
        <v>0</v>
      </c>
      <c r="Q63" s="21">
        <f t="shared" ca="1" si="9"/>
        <v>0</v>
      </c>
      <c r="R63" s="22">
        <f t="shared" ca="1" si="10"/>
        <v>0</v>
      </c>
    </row>
    <row r="64" spans="1:1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1">
        <f t="shared" ca="1" si="9"/>
        <v>0</v>
      </c>
      <c r="I64" s="21">
        <f t="shared" ca="1" si="9"/>
        <v>0</v>
      </c>
      <c r="J64" s="21">
        <f t="shared" ca="1" si="9"/>
        <v>0</v>
      </c>
      <c r="K64" s="21">
        <f t="shared" ca="1" si="9"/>
        <v>0</v>
      </c>
      <c r="L64" s="21">
        <f t="shared" ca="1" si="9"/>
        <v>0</v>
      </c>
      <c r="M64" s="21">
        <f t="shared" ca="1" si="9"/>
        <v>0</v>
      </c>
      <c r="N64" s="21">
        <f t="shared" ca="1" si="9"/>
        <v>0</v>
      </c>
      <c r="O64" s="21">
        <f t="shared" ca="1" si="9"/>
        <v>0</v>
      </c>
      <c r="P64" s="21">
        <f t="shared" ca="1" si="9"/>
        <v>0</v>
      </c>
      <c r="Q64" s="21">
        <f t="shared" ca="1" si="9"/>
        <v>0</v>
      </c>
      <c r="R64" s="22">
        <f t="shared" ca="1" si="10"/>
        <v>0</v>
      </c>
    </row>
    <row r="65" spans="1:1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1">
        <f t="shared" ca="1" si="9"/>
        <v>0</v>
      </c>
      <c r="I65" s="21">
        <f t="shared" ca="1" si="9"/>
        <v>0</v>
      </c>
      <c r="J65" s="21">
        <f t="shared" ca="1" si="9"/>
        <v>0</v>
      </c>
      <c r="K65" s="21">
        <f t="shared" ca="1" si="9"/>
        <v>0</v>
      </c>
      <c r="L65" s="21">
        <f t="shared" ca="1" si="9"/>
        <v>0</v>
      </c>
      <c r="M65" s="21">
        <f t="shared" ca="1" si="9"/>
        <v>0</v>
      </c>
      <c r="N65" s="21">
        <f t="shared" ca="1" si="9"/>
        <v>0</v>
      </c>
      <c r="O65" s="21">
        <f t="shared" ca="1" si="9"/>
        <v>0</v>
      </c>
      <c r="P65" s="21">
        <f t="shared" ca="1" si="9"/>
        <v>0</v>
      </c>
      <c r="Q65" s="21">
        <f t="shared" ca="1" si="9"/>
        <v>0</v>
      </c>
      <c r="R65" s="22">
        <f t="shared" ca="1" si="10"/>
        <v>0</v>
      </c>
    </row>
    <row r="66" spans="1:1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1">
        <f t="shared" ca="1" si="9"/>
        <v>0</v>
      </c>
      <c r="I66" s="21">
        <f t="shared" ca="1" si="9"/>
        <v>0</v>
      </c>
      <c r="J66" s="21">
        <f t="shared" ca="1" si="9"/>
        <v>0</v>
      </c>
      <c r="K66" s="21">
        <f t="shared" ca="1" si="9"/>
        <v>0</v>
      </c>
      <c r="L66" s="21">
        <f t="shared" ca="1" si="9"/>
        <v>0</v>
      </c>
      <c r="M66" s="21">
        <f t="shared" ca="1" si="9"/>
        <v>0</v>
      </c>
      <c r="N66" s="21">
        <f t="shared" ca="1" si="9"/>
        <v>0</v>
      </c>
      <c r="O66" s="21">
        <f t="shared" ca="1" si="9"/>
        <v>0</v>
      </c>
      <c r="P66" s="21">
        <f t="shared" ca="1" si="9"/>
        <v>0</v>
      </c>
      <c r="Q66" s="21">
        <f t="shared" ca="1" si="9"/>
        <v>0</v>
      </c>
      <c r="R66" s="22">
        <f t="shared" ca="1" si="10"/>
        <v>0</v>
      </c>
    </row>
    <row r="67" spans="1:1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1">
        <f t="shared" ca="1" si="9"/>
        <v>0</v>
      </c>
      <c r="I67" s="21">
        <f t="shared" ca="1" si="9"/>
        <v>0</v>
      </c>
      <c r="J67" s="21">
        <f t="shared" ca="1" si="9"/>
        <v>0</v>
      </c>
      <c r="K67" s="21">
        <f t="shared" ca="1" si="9"/>
        <v>0</v>
      </c>
      <c r="L67" s="21">
        <f t="shared" ca="1" si="9"/>
        <v>0</v>
      </c>
      <c r="M67" s="21">
        <f t="shared" ca="1" si="9"/>
        <v>0</v>
      </c>
      <c r="N67" s="21">
        <f t="shared" ca="1" si="9"/>
        <v>0</v>
      </c>
      <c r="O67" s="21">
        <f t="shared" ca="1" si="9"/>
        <v>0</v>
      </c>
      <c r="P67" s="21">
        <f t="shared" ca="1" si="9"/>
        <v>0</v>
      </c>
      <c r="Q67" s="21">
        <f t="shared" ca="1" si="9"/>
        <v>0</v>
      </c>
      <c r="R67" s="22">
        <f t="shared" ca="1" si="10"/>
        <v>0</v>
      </c>
    </row>
    <row r="68" spans="1:1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1">
        <f t="shared" ca="1" si="9"/>
        <v>0</v>
      </c>
      <c r="I68" s="21">
        <f t="shared" ca="1" si="9"/>
        <v>0</v>
      </c>
      <c r="J68" s="21">
        <f t="shared" ca="1" si="9"/>
        <v>0</v>
      </c>
      <c r="K68" s="21">
        <f t="shared" ca="1" si="9"/>
        <v>0</v>
      </c>
      <c r="L68" s="21">
        <f t="shared" ca="1" si="9"/>
        <v>0</v>
      </c>
      <c r="M68" s="21">
        <f t="shared" ca="1" si="9"/>
        <v>0</v>
      </c>
      <c r="N68" s="21">
        <f t="shared" ca="1" si="9"/>
        <v>0</v>
      </c>
      <c r="O68" s="21">
        <f t="shared" ca="1" si="9"/>
        <v>0</v>
      </c>
      <c r="P68" s="21">
        <f t="shared" ca="1" si="9"/>
        <v>0</v>
      </c>
      <c r="Q68" s="21">
        <f t="shared" ca="1" si="9"/>
        <v>0</v>
      </c>
      <c r="R68" s="22">
        <f t="shared" ca="1" si="10"/>
        <v>0</v>
      </c>
    </row>
    <row r="69" spans="1:1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1">
        <f t="shared" ca="1" si="9"/>
        <v>0</v>
      </c>
      <c r="I69" s="21">
        <f t="shared" ca="1" si="9"/>
        <v>0</v>
      </c>
      <c r="J69" s="21">
        <f t="shared" ca="1" si="9"/>
        <v>0</v>
      </c>
      <c r="K69" s="21">
        <f t="shared" ca="1" si="9"/>
        <v>0</v>
      </c>
      <c r="L69" s="21">
        <f t="shared" ca="1" si="9"/>
        <v>0</v>
      </c>
      <c r="M69" s="21">
        <f t="shared" ca="1" si="9"/>
        <v>0</v>
      </c>
      <c r="N69" s="21">
        <f t="shared" ca="1" si="9"/>
        <v>0</v>
      </c>
      <c r="O69" s="21">
        <f t="shared" ca="1" si="9"/>
        <v>0</v>
      </c>
      <c r="P69" s="21">
        <f t="shared" ca="1" si="9"/>
        <v>0</v>
      </c>
      <c r="Q69" s="21">
        <f t="shared" ca="1" si="9"/>
        <v>0</v>
      </c>
      <c r="R69" s="22">
        <f t="shared" ca="1" si="10"/>
        <v>0</v>
      </c>
    </row>
    <row r="70" spans="1:1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1">
        <f t="shared" ca="1" si="9"/>
        <v>0</v>
      </c>
      <c r="I70" s="21">
        <f t="shared" ca="1" si="9"/>
        <v>0</v>
      </c>
      <c r="J70" s="21">
        <f t="shared" ca="1" si="9"/>
        <v>0</v>
      </c>
      <c r="K70" s="21">
        <f t="shared" ca="1" si="9"/>
        <v>0</v>
      </c>
      <c r="L70" s="21">
        <f t="shared" ca="1" si="9"/>
        <v>0</v>
      </c>
      <c r="M70" s="21">
        <f t="shared" ca="1" si="9"/>
        <v>0</v>
      </c>
      <c r="N70" s="21">
        <f t="shared" ca="1" si="9"/>
        <v>0</v>
      </c>
      <c r="O70" s="21">
        <f t="shared" ca="1" si="9"/>
        <v>0</v>
      </c>
      <c r="P70" s="21">
        <f t="shared" ca="1" si="9"/>
        <v>0</v>
      </c>
      <c r="Q70" s="21">
        <f t="shared" ca="1" si="9"/>
        <v>0</v>
      </c>
      <c r="R70" s="22">
        <f t="shared" ref="R70:R75" ca="1" si="11">+SUM(D70:Q70)</f>
        <v>0</v>
      </c>
    </row>
    <row r="71" spans="1:18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Q72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1">
        <f t="shared" ca="1" si="12"/>
        <v>0</v>
      </c>
      <c r="N71" s="21">
        <f t="shared" ca="1" si="12"/>
        <v>0</v>
      </c>
      <c r="O71" s="21">
        <f t="shared" ca="1" si="12"/>
        <v>0</v>
      </c>
      <c r="P71" s="21">
        <f t="shared" ca="1" si="12"/>
        <v>0</v>
      </c>
      <c r="Q71" s="21">
        <f t="shared" ca="1" si="12"/>
        <v>0</v>
      </c>
      <c r="R71" s="22">
        <f t="shared" ca="1" si="11"/>
        <v>0</v>
      </c>
    </row>
    <row r="72" spans="1:18" ht="13.8" x14ac:dyDescent="0.3">
      <c r="A72" s="64" t="s">
        <v>278</v>
      </c>
      <c r="B72" s="20">
        <v>3018</v>
      </c>
      <c r="C72" s="65" t="s">
        <v>246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1">
        <f t="shared" ca="1" si="12"/>
        <v>0</v>
      </c>
      <c r="N72" s="21">
        <f t="shared" ca="1" si="12"/>
        <v>0</v>
      </c>
      <c r="O72" s="21">
        <f t="shared" ca="1" si="12"/>
        <v>0</v>
      </c>
      <c r="P72" s="21">
        <f t="shared" ca="1" si="12"/>
        <v>0</v>
      </c>
      <c r="Q72" s="21">
        <f t="shared" ca="1" si="12"/>
        <v>0</v>
      </c>
      <c r="R72" s="22">
        <f t="shared" ca="1" si="11"/>
        <v>0</v>
      </c>
    </row>
    <row r="73" spans="1:18" ht="13.8" x14ac:dyDescent="0.3">
      <c r="A73" s="66" t="s">
        <v>280</v>
      </c>
      <c r="B73" s="55">
        <v>9000</v>
      </c>
      <c r="C73" s="65" t="s">
        <v>281</v>
      </c>
      <c r="D73" s="56">
        <f t="shared" ref="D73:Q73" ca="1" si="13">SUMIF($C$7:$C$72,"HD",D$7:D$72)</f>
        <v>234339580.62853616</v>
      </c>
      <c r="E73" s="56">
        <f t="shared" ca="1" si="13"/>
        <v>987952446.99215829</v>
      </c>
      <c r="F73" s="56">
        <f t="shared" ca="1" si="13"/>
        <v>3870.019999999844</v>
      </c>
      <c r="G73" s="56">
        <f t="shared" ca="1" si="13"/>
        <v>0</v>
      </c>
      <c r="H73" s="56">
        <f t="shared" ca="1" si="13"/>
        <v>0</v>
      </c>
      <c r="I73" s="56">
        <f t="shared" ca="1" si="13"/>
        <v>18608465.77011</v>
      </c>
      <c r="J73" s="56">
        <f t="shared" ca="1" si="13"/>
        <v>98845880.853387043</v>
      </c>
      <c r="K73" s="56">
        <f t="shared" ca="1" si="13"/>
        <v>319358.92</v>
      </c>
      <c r="L73" s="56">
        <f t="shared" ca="1" si="13"/>
        <v>0</v>
      </c>
      <c r="M73" s="56">
        <f t="shared" ca="1" si="13"/>
        <v>210955572.48605496</v>
      </c>
      <c r="N73" s="56">
        <f t="shared" ca="1" si="13"/>
        <v>21435699.629999999</v>
      </c>
      <c r="O73" s="56">
        <f t="shared" ca="1" si="13"/>
        <v>0</v>
      </c>
      <c r="P73" s="56">
        <f t="shared" ca="1" si="13"/>
        <v>0</v>
      </c>
      <c r="Q73" s="56">
        <f t="shared" ca="1" si="13"/>
        <v>187135250.87310398</v>
      </c>
      <c r="R73" s="56">
        <f t="shared" ca="1" si="11"/>
        <v>1759596126.1733503</v>
      </c>
    </row>
    <row r="74" spans="1:18" ht="13.8" x14ac:dyDescent="0.3">
      <c r="A74" s="66" t="s">
        <v>283</v>
      </c>
      <c r="B74" s="55">
        <v>9001</v>
      </c>
      <c r="C74" s="65" t="s">
        <v>284</v>
      </c>
      <c r="D74" s="56">
        <f t="shared" ref="D74:Q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  <c r="N74" s="56">
        <f t="shared" ca="1" si="14"/>
        <v>0</v>
      </c>
      <c r="O74" s="56">
        <f t="shared" ca="1" si="14"/>
        <v>0</v>
      </c>
      <c r="P74" s="56">
        <f t="shared" ca="1" si="14"/>
        <v>0</v>
      </c>
      <c r="Q74" s="56">
        <f t="shared" ca="1" si="14"/>
        <v>0</v>
      </c>
      <c r="R74" s="56">
        <f t="shared" ca="1" si="11"/>
        <v>0</v>
      </c>
    </row>
    <row r="75" spans="1:18" ht="13.8" x14ac:dyDescent="0.3">
      <c r="A75" s="66" t="s">
        <v>286</v>
      </c>
      <c r="B75" s="55">
        <v>9003</v>
      </c>
      <c r="C75" s="65" t="s">
        <v>287</v>
      </c>
      <c r="D75" s="56">
        <f t="shared" ref="D75:P75" ca="1" si="15">D73+D74</f>
        <v>234339580.62853616</v>
      </c>
      <c r="E75" s="56">
        <f t="shared" ca="1" si="15"/>
        <v>987952446.99215829</v>
      </c>
      <c r="F75" s="56">
        <f t="shared" ca="1" si="15"/>
        <v>3870.019999999844</v>
      </c>
      <c r="G75" s="56">
        <f t="shared" ca="1" si="15"/>
        <v>0</v>
      </c>
      <c r="H75" s="56">
        <f t="shared" ca="1" si="15"/>
        <v>0</v>
      </c>
      <c r="I75" s="56">
        <f t="shared" ca="1" si="15"/>
        <v>18608465.77011</v>
      </c>
      <c r="J75" s="56">
        <f t="shared" ca="1" si="15"/>
        <v>98845880.853387043</v>
      </c>
      <c r="K75" s="56">
        <f t="shared" ca="1" si="15"/>
        <v>319358.92</v>
      </c>
      <c r="L75" s="56">
        <f t="shared" ca="1" si="15"/>
        <v>0</v>
      </c>
      <c r="M75" s="56">
        <f t="shared" ca="1" si="15"/>
        <v>210955572.48605496</v>
      </c>
      <c r="N75" s="56">
        <f t="shared" ca="1" si="15"/>
        <v>21435699.629999999</v>
      </c>
      <c r="O75" s="56">
        <f t="shared" ca="1" si="15"/>
        <v>0</v>
      </c>
      <c r="P75" s="56">
        <f t="shared" ca="1" si="15"/>
        <v>0</v>
      </c>
      <c r="Q75" s="56">
        <f ca="1">Q73+Q74</f>
        <v>187135250.87310398</v>
      </c>
      <c r="R75" s="56">
        <f t="shared" ca="1" si="11"/>
        <v>1759596126.1733503</v>
      </c>
    </row>
  </sheetData>
  <mergeCells count="1">
    <mergeCell ref="E2:G2"/>
  </mergeCells>
  <dataValidations count="1">
    <dataValidation type="list" allowBlank="1" showInputMessage="1" showErrorMessage="1" sqref="B2" xr:uid="{69F8606F-ECE2-4F7E-8831-F41A5FCCAEF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691D-A8B5-456A-9F5B-A45FF0C57A80}">
  <dimension ref="A1:J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0" width="15.6640625" style="3" customWidth="1"/>
    <col min="11" max="16384" width="9.109375" style="3"/>
  </cols>
  <sheetData>
    <row r="1" spans="1:10" ht="15" customHeight="1" x14ac:dyDescent="0.3">
      <c r="A1" s="1" t="s">
        <v>0</v>
      </c>
      <c r="B1" s="2"/>
      <c r="C1" s="2"/>
    </row>
    <row r="2" spans="1:10" ht="15" customHeight="1" x14ac:dyDescent="0.3">
      <c r="A2" s="1" t="s">
        <v>103</v>
      </c>
      <c r="B2" s="68" t="s">
        <v>8</v>
      </c>
      <c r="C2" s="2"/>
      <c r="E2" s="81" t="s">
        <v>1</v>
      </c>
      <c r="F2" s="82"/>
      <c r="G2" s="83"/>
      <c r="H2" s="5"/>
    </row>
    <row r="3" spans="1:10" ht="15" customHeight="1" x14ac:dyDescent="0.3">
      <c r="A3" s="4" t="s">
        <v>354</v>
      </c>
      <c r="B3" s="2"/>
      <c r="C3" s="2"/>
    </row>
    <row r="4" spans="1:10" ht="22.5" customHeight="1" x14ac:dyDescent="0.25"/>
    <row r="5" spans="1:10" ht="22.5" customHeight="1" x14ac:dyDescent="0.25">
      <c r="D5" s="10">
        <v>707</v>
      </c>
      <c r="E5" s="10">
        <v>745</v>
      </c>
      <c r="F5" s="10">
        <v>746</v>
      </c>
      <c r="G5" s="10">
        <v>747</v>
      </c>
      <c r="H5" s="10">
        <v>755</v>
      </c>
      <c r="I5" s="10">
        <v>756</v>
      </c>
      <c r="J5" s="10"/>
    </row>
    <row r="6" spans="1:10" ht="79.5" customHeight="1" x14ac:dyDescent="0.25">
      <c r="A6" s="63" t="s">
        <v>142</v>
      </c>
      <c r="B6" s="63" t="s">
        <v>143</v>
      </c>
      <c r="C6" s="63" t="s">
        <v>144</v>
      </c>
      <c r="D6" s="7" t="s">
        <v>99</v>
      </c>
      <c r="E6" s="7" t="s">
        <v>100</v>
      </c>
      <c r="F6" s="7" t="s">
        <v>101</v>
      </c>
      <c r="G6" s="7" t="s">
        <v>102</v>
      </c>
      <c r="H6" s="7" t="s">
        <v>103</v>
      </c>
      <c r="I6" s="7" t="s">
        <v>104</v>
      </c>
      <c r="J6" s="69" t="s">
        <v>340</v>
      </c>
    </row>
    <row r="7" spans="1:10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I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ca="1">+SUM(D7:I7)</f>
        <v>0</v>
      </c>
    </row>
    <row r="8" spans="1:10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ref="J8:J68" ca="1" si="1">+SUM(D8:I8)</f>
        <v>0</v>
      </c>
    </row>
    <row r="9" spans="1:10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1"/>
        <v>0</v>
      </c>
    </row>
    <row r="10" spans="1:10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74758139.519999996</v>
      </c>
      <c r="I10" s="21">
        <f t="shared" ca="1" si="0"/>
        <v>0</v>
      </c>
      <c r="J10" s="21">
        <f t="shared" ca="1" si="1"/>
        <v>74758139.519999996</v>
      </c>
    </row>
    <row r="11" spans="1:10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1"/>
        <v>0</v>
      </c>
    </row>
    <row r="12" spans="1:10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91408507</v>
      </c>
      <c r="I12" s="21">
        <f t="shared" ca="1" si="0"/>
        <v>0</v>
      </c>
      <c r="J12" s="21">
        <f t="shared" ca="1" si="1"/>
        <v>91408507</v>
      </c>
    </row>
    <row r="13" spans="1:10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1"/>
        <v>0</v>
      </c>
    </row>
    <row r="14" spans="1:10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1"/>
        <v>0</v>
      </c>
    </row>
    <row r="15" spans="1:10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1"/>
        <v>0</v>
      </c>
    </row>
    <row r="16" spans="1:10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32506173.717777994</v>
      </c>
      <c r="I16" s="21">
        <f t="shared" ca="1" si="0"/>
        <v>38879485.711334996</v>
      </c>
      <c r="J16" s="21">
        <f t="shared" ca="1" si="1"/>
        <v>71385659.429112986</v>
      </c>
    </row>
    <row r="17" spans="1:10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1"/>
        <v>0</v>
      </c>
    </row>
    <row r="18" spans="1:10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1"/>
        <v>0</v>
      </c>
    </row>
    <row r="19" spans="1:10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74188948.496196017</v>
      </c>
      <c r="I19" s="21">
        <f t="shared" ca="1" si="0"/>
        <v>22328361.310371995</v>
      </c>
      <c r="J19" s="21">
        <f t="shared" ca="1" si="1"/>
        <v>96517309.806568012</v>
      </c>
    </row>
    <row r="20" spans="1:10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1"/>
        <v>0</v>
      </c>
    </row>
    <row r="21" spans="1:10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1"/>
        <v>0</v>
      </c>
    </row>
    <row r="22" spans="1:10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91558995.50999999</v>
      </c>
      <c r="I22" s="21">
        <f t="shared" ca="1" si="0"/>
        <v>0</v>
      </c>
      <c r="J22" s="21">
        <f t="shared" ca="1" si="1"/>
        <v>91558995.50999999</v>
      </c>
    </row>
    <row r="23" spans="1:10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I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1"/>
        <v>0</v>
      </c>
    </row>
    <row r="24" spans="1:10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1"/>
        <v>0</v>
      </c>
    </row>
    <row r="25" spans="1:10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1"/>
        <v>0</v>
      </c>
    </row>
    <row r="26" spans="1:10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1"/>
        <v>0</v>
      </c>
    </row>
    <row r="27" spans="1:10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1"/>
        <v>0</v>
      </c>
    </row>
    <row r="28" spans="1:10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1"/>
        <v>0</v>
      </c>
    </row>
    <row r="29" spans="1:10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1"/>
        <v>0</v>
      </c>
    </row>
    <row r="30" spans="1:10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1"/>
        <v>0</v>
      </c>
    </row>
    <row r="31" spans="1:10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1"/>
        <v>0</v>
      </c>
    </row>
    <row r="32" spans="1:10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1"/>
        <v>0</v>
      </c>
    </row>
    <row r="33" spans="1:10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1"/>
        <v>0</v>
      </c>
    </row>
    <row r="34" spans="1:10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1"/>
        <v>0</v>
      </c>
    </row>
    <row r="35" spans="1:10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1"/>
        <v>0</v>
      </c>
    </row>
    <row r="36" spans="1:10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1"/>
        <v>0</v>
      </c>
    </row>
    <row r="37" spans="1:10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1"/>
        <v>0</v>
      </c>
    </row>
    <row r="38" spans="1:10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1"/>
        <v>0</v>
      </c>
    </row>
    <row r="39" spans="1:10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I54" ca="1" si="3">IFERROR(INDIRECT("'"&amp;$B$2&amp;"'!"&amp;ADDRESS(MATCH($B39,INDIRECT("'"&amp;$B$2&amp;"'!$B$1:$B$1095"),0),MATCH(D$5,INDIRECT("'"&amp;$B$2&amp;"'!5:5"),0))),0)</f>
        <v>0</v>
      </c>
      <c r="E39" s="21">
        <f t="shared" ca="1" si="3"/>
        <v>0</v>
      </c>
      <c r="F39" s="21">
        <f t="shared" ca="1" si="3"/>
        <v>0</v>
      </c>
      <c r="G39" s="21">
        <f t="shared" ca="1" si="3"/>
        <v>0</v>
      </c>
      <c r="H39" s="21">
        <f t="shared" ca="1" si="3"/>
        <v>0</v>
      </c>
      <c r="I39" s="21">
        <f t="shared" ca="1" si="3"/>
        <v>0</v>
      </c>
      <c r="J39" s="21">
        <f t="shared" ca="1" si="1"/>
        <v>0</v>
      </c>
    </row>
    <row r="40" spans="1:10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3"/>
        <v>0</v>
      </c>
      <c r="E40" s="21">
        <f t="shared" ca="1" si="3"/>
        <v>0</v>
      </c>
      <c r="F40" s="21">
        <f t="shared" ca="1" si="3"/>
        <v>0</v>
      </c>
      <c r="G40" s="21">
        <f t="shared" ca="1" si="3"/>
        <v>0</v>
      </c>
      <c r="H40" s="21">
        <f t="shared" ca="1" si="3"/>
        <v>0</v>
      </c>
      <c r="I40" s="21">
        <f t="shared" ca="1" si="3"/>
        <v>0</v>
      </c>
      <c r="J40" s="21">
        <f t="shared" ca="1" si="1"/>
        <v>0</v>
      </c>
    </row>
    <row r="41" spans="1:10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3"/>
        <v>0</v>
      </c>
      <c r="E41" s="21">
        <f t="shared" ca="1" si="3"/>
        <v>0</v>
      </c>
      <c r="F41" s="21">
        <f t="shared" ca="1" si="3"/>
        <v>0</v>
      </c>
      <c r="G41" s="21">
        <f t="shared" ca="1" si="3"/>
        <v>0</v>
      </c>
      <c r="H41" s="21">
        <f t="shared" ca="1" si="3"/>
        <v>0</v>
      </c>
      <c r="I41" s="21">
        <f t="shared" ca="1" si="3"/>
        <v>0</v>
      </c>
      <c r="J41" s="21">
        <f t="shared" ca="1" si="1"/>
        <v>0</v>
      </c>
    </row>
    <row r="42" spans="1:10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3"/>
        <v>0</v>
      </c>
      <c r="E42" s="21">
        <f t="shared" ca="1" si="3"/>
        <v>0</v>
      </c>
      <c r="F42" s="21">
        <f t="shared" ca="1" si="3"/>
        <v>0</v>
      </c>
      <c r="G42" s="21">
        <f t="shared" ca="1" si="3"/>
        <v>0</v>
      </c>
      <c r="H42" s="21">
        <f t="shared" ca="1" si="3"/>
        <v>0</v>
      </c>
      <c r="I42" s="21">
        <f t="shared" ca="1" si="3"/>
        <v>0</v>
      </c>
      <c r="J42" s="21">
        <f t="shared" ca="1" si="1"/>
        <v>0</v>
      </c>
    </row>
    <row r="43" spans="1:10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3"/>
        <v>0</v>
      </c>
      <c r="E43" s="21">
        <f t="shared" ca="1" si="3"/>
        <v>0</v>
      </c>
      <c r="F43" s="21">
        <f t="shared" ca="1" si="3"/>
        <v>0</v>
      </c>
      <c r="G43" s="21">
        <f t="shared" ca="1" si="3"/>
        <v>139458.06</v>
      </c>
      <c r="H43" s="21">
        <f t="shared" ca="1" si="3"/>
        <v>0</v>
      </c>
      <c r="I43" s="21">
        <f t="shared" ca="1" si="3"/>
        <v>0</v>
      </c>
      <c r="J43" s="21">
        <f t="shared" ca="1" si="1"/>
        <v>139458.06</v>
      </c>
    </row>
    <row r="44" spans="1:10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3"/>
        <v>0</v>
      </c>
      <c r="E44" s="21">
        <f t="shared" ca="1" si="3"/>
        <v>0</v>
      </c>
      <c r="F44" s="21">
        <f t="shared" ca="1" si="3"/>
        <v>0</v>
      </c>
      <c r="G44" s="21">
        <f t="shared" ca="1" si="3"/>
        <v>0</v>
      </c>
      <c r="H44" s="21">
        <f t="shared" ca="1" si="3"/>
        <v>0</v>
      </c>
      <c r="I44" s="21">
        <f t="shared" ca="1" si="3"/>
        <v>0</v>
      </c>
      <c r="J44" s="21">
        <f t="shared" ca="1" si="1"/>
        <v>0</v>
      </c>
    </row>
    <row r="45" spans="1:10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3"/>
        <v>0</v>
      </c>
      <c r="E45" s="21">
        <f t="shared" ca="1" si="3"/>
        <v>0</v>
      </c>
      <c r="F45" s="21">
        <f t="shared" ca="1" si="3"/>
        <v>0</v>
      </c>
      <c r="G45" s="21">
        <f t="shared" ca="1" si="3"/>
        <v>0</v>
      </c>
      <c r="H45" s="21">
        <f t="shared" ca="1" si="3"/>
        <v>0</v>
      </c>
      <c r="I45" s="21">
        <f t="shared" ca="1" si="3"/>
        <v>0</v>
      </c>
      <c r="J45" s="21">
        <f t="shared" ca="1" si="1"/>
        <v>0</v>
      </c>
    </row>
    <row r="46" spans="1:10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3"/>
        <v>0</v>
      </c>
      <c r="E46" s="21">
        <f t="shared" ca="1" si="3"/>
        <v>0</v>
      </c>
      <c r="F46" s="21">
        <f t="shared" ca="1" si="3"/>
        <v>0</v>
      </c>
      <c r="G46" s="21">
        <f t="shared" ca="1" si="3"/>
        <v>0</v>
      </c>
      <c r="H46" s="21">
        <f t="shared" ca="1" si="3"/>
        <v>0</v>
      </c>
      <c r="I46" s="21">
        <f t="shared" ca="1" si="3"/>
        <v>0</v>
      </c>
      <c r="J46" s="21">
        <f t="shared" ca="1" si="1"/>
        <v>0</v>
      </c>
    </row>
    <row r="47" spans="1:10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3"/>
        <v>0</v>
      </c>
      <c r="E47" s="21">
        <f t="shared" ca="1" si="3"/>
        <v>0</v>
      </c>
      <c r="F47" s="21">
        <f t="shared" ca="1" si="3"/>
        <v>0</v>
      </c>
      <c r="G47" s="21">
        <f t="shared" ca="1" si="3"/>
        <v>0</v>
      </c>
      <c r="H47" s="21">
        <f t="shared" ca="1" si="3"/>
        <v>0</v>
      </c>
      <c r="I47" s="21">
        <f t="shared" ca="1" si="3"/>
        <v>0</v>
      </c>
      <c r="J47" s="21">
        <f t="shared" ca="1" si="1"/>
        <v>0</v>
      </c>
    </row>
    <row r="48" spans="1:10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3"/>
        <v>0</v>
      </c>
      <c r="E48" s="21">
        <f t="shared" ca="1" si="3"/>
        <v>0</v>
      </c>
      <c r="F48" s="21">
        <f t="shared" ca="1" si="3"/>
        <v>0</v>
      </c>
      <c r="G48" s="21">
        <f t="shared" ca="1" si="3"/>
        <v>0</v>
      </c>
      <c r="H48" s="21">
        <f t="shared" ca="1" si="3"/>
        <v>0</v>
      </c>
      <c r="I48" s="21">
        <f t="shared" ca="1" si="3"/>
        <v>0</v>
      </c>
      <c r="J48" s="21">
        <f t="shared" ca="1" si="1"/>
        <v>0</v>
      </c>
    </row>
    <row r="49" spans="1:10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3"/>
        <v>0</v>
      </c>
      <c r="E49" s="21">
        <f t="shared" ca="1" si="3"/>
        <v>0</v>
      </c>
      <c r="F49" s="21">
        <f t="shared" ca="1" si="3"/>
        <v>0</v>
      </c>
      <c r="G49" s="21">
        <f t="shared" ca="1" si="3"/>
        <v>0</v>
      </c>
      <c r="H49" s="21">
        <f t="shared" ca="1" si="3"/>
        <v>0</v>
      </c>
      <c r="I49" s="21">
        <f t="shared" ca="1" si="3"/>
        <v>0</v>
      </c>
      <c r="J49" s="21">
        <f t="shared" ca="1" si="1"/>
        <v>0</v>
      </c>
    </row>
    <row r="50" spans="1:10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3"/>
        <v>0</v>
      </c>
      <c r="E50" s="21">
        <f t="shared" ca="1" si="3"/>
        <v>0</v>
      </c>
      <c r="F50" s="21">
        <f t="shared" ca="1" si="3"/>
        <v>0</v>
      </c>
      <c r="G50" s="21">
        <f t="shared" ca="1" si="3"/>
        <v>0</v>
      </c>
      <c r="H50" s="21">
        <f t="shared" ca="1" si="3"/>
        <v>0</v>
      </c>
      <c r="I50" s="21">
        <f t="shared" ca="1" si="3"/>
        <v>0</v>
      </c>
      <c r="J50" s="21">
        <f t="shared" ca="1" si="1"/>
        <v>0</v>
      </c>
    </row>
    <row r="51" spans="1:10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3"/>
        <v>0</v>
      </c>
      <c r="E51" s="21">
        <f t="shared" ca="1" si="3"/>
        <v>0</v>
      </c>
      <c r="F51" s="21">
        <f t="shared" ca="1" si="3"/>
        <v>0</v>
      </c>
      <c r="G51" s="21">
        <f t="shared" ca="1" si="3"/>
        <v>0</v>
      </c>
      <c r="H51" s="21">
        <f t="shared" ca="1" si="3"/>
        <v>0</v>
      </c>
      <c r="I51" s="21">
        <f t="shared" ca="1" si="3"/>
        <v>0</v>
      </c>
      <c r="J51" s="21">
        <f t="shared" ca="1" si="1"/>
        <v>0</v>
      </c>
    </row>
    <row r="52" spans="1:10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3"/>
        <v>0</v>
      </c>
      <c r="E52" s="21">
        <f t="shared" ca="1" si="3"/>
        <v>0</v>
      </c>
      <c r="F52" s="21">
        <f t="shared" ca="1" si="3"/>
        <v>0</v>
      </c>
      <c r="G52" s="21">
        <f t="shared" ca="1" si="3"/>
        <v>0</v>
      </c>
      <c r="H52" s="21">
        <f t="shared" ca="1" si="3"/>
        <v>0</v>
      </c>
      <c r="I52" s="21">
        <f t="shared" ca="1" si="3"/>
        <v>0</v>
      </c>
      <c r="J52" s="21">
        <f t="shared" ca="1" si="1"/>
        <v>0</v>
      </c>
    </row>
    <row r="53" spans="1:10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3"/>
        <v>0</v>
      </c>
      <c r="E53" s="21">
        <f t="shared" ca="1" si="3"/>
        <v>0</v>
      </c>
      <c r="F53" s="21">
        <f t="shared" ca="1" si="3"/>
        <v>0</v>
      </c>
      <c r="G53" s="21">
        <f t="shared" ca="1" si="3"/>
        <v>0</v>
      </c>
      <c r="H53" s="21">
        <f t="shared" ca="1" si="3"/>
        <v>0</v>
      </c>
      <c r="I53" s="21">
        <f t="shared" ca="1" si="3"/>
        <v>0</v>
      </c>
      <c r="J53" s="21">
        <f t="shared" ca="1" si="1"/>
        <v>0</v>
      </c>
    </row>
    <row r="54" spans="1:10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3"/>
        <v>0</v>
      </c>
      <c r="E54" s="21">
        <f t="shared" ca="1" si="3"/>
        <v>0</v>
      </c>
      <c r="F54" s="21">
        <f t="shared" ca="1" si="3"/>
        <v>0</v>
      </c>
      <c r="G54" s="21">
        <f t="shared" ca="1" si="3"/>
        <v>0</v>
      </c>
      <c r="H54" s="21">
        <f t="shared" ca="1" si="3"/>
        <v>0</v>
      </c>
      <c r="I54" s="21">
        <f t="shared" ca="1" si="3"/>
        <v>0</v>
      </c>
      <c r="J54" s="21">
        <f t="shared" ca="1" si="1"/>
        <v>0</v>
      </c>
    </row>
    <row r="55" spans="1:10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I70" ca="1" si="4">IFERROR(INDIRECT("'"&amp;$B$2&amp;"'!"&amp;ADDRESS(MATCH($B55,INDIRECT("'"&amp;$B$2&amp;"'!$B$1:$B$1095"),0),MATCH(D$5,INDIRECT("'"&amp;$B$2&amp;"'!5:5"),0))),0)</f>
        <v>0</v>
      </c>
      <c r="E55" s="21">
        <f t="shared" ca="1" si="4"/>
        <v>0</v>
      </c>
      <c r="F55" s="21">
        <f t="shared" ca="1" si="4"/>
        <v>0</v>
      </c>
      <c r="G55" s="21">
        <f t="shared" ca="1" si="4"/>
        <v>0</v>
      </c>
      <c r="H55" s="21">
        <f t="shared" ca="1" si="4"/>
        <v>0</v>
      </c>
      <c r="I55" s="21">
        <f t="shared" ca="1" si="4"/>
        <v>0</v>
      </c>
      <c r="J55" s="21">
        <f t="shared" ca="1" si="1"/>
        <v>0</v>
      </c>
    </row>
    <row r="56" spans="1:10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4"/>
        <v>0</v>
      </c>
      <c r="E56" s="21">
        <f t="shared" ca="1" si="4"/>
        <v>0</v>
      </c>
      <c r="F56" s="21">
        <f t="shared" ca="1" si="4"/>
        <v>0</v>
      </c>
      <c r="G56" s="21">
        <f t="shared" ca="1" si="4"/>
        <v>0</v>
      </c>
      <c r="H56" s="21">
        <f t="shared" ca="1" si="4"/>
        <v>0</v>
      </c>
      <c r="I56" s="21">
        <f t="shared" ca="1" si="4"/>
        <v>0</v>
      </c>
      <c r="J56" s="21">
        <f t="shared" ca="1" si="1"/>
        <v>0</v>
      </c>
    </row>
    <row r="57" spans="1:10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4"/>
        <v>0</v>
      </c>
      <c r="E57" s="21">
        <f t="shared" ca="1" si="4"/>
        <v>0</v>
      </c>
      <c r="F57" s="21">
        <f t="shared" ca="1" si="4"/>
        <v>0</v>
      </c>
      <c r="G57" s="21">
        <f t="shared" ca="1" si="4"/>
        <v>0</v>
      </c>
      <c r="H57" s="21">
        <f t="shared" ca="1" si="4"/>
        <v>0</v>
      </c>
      <c r="I57" s="21">
        <f t="shared" ca="1" si="4"/>
        <v>0</v>
      </c>
      <c r="J57" s="21">
        <f t="shared" ca="1" si="1"/>
        <v>0</v>
      </c>
    </row>
    <row r="58" spans="1:10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4"/>
        <v>0</v>
      </c>
      <c r="E58" s="21">
        <f t="shared" ca="1" si="4"/>
        <v>0</v>
      </c>
      <c r="F58" s="21">
        <f t="shared" ca="1" si="4"/>
        <v>0</v>
      </c>
      <c r="G58" s="21">
        <f t="shared" ca="1" si="4"/>
        <v>0</v>
      </c>
      <c r="H58" s="21">
        <f t="shared" ca="1" si="4"/>
        <v>0</v>
      </c>
      <c r="I58" s="21">
        <f t="shared" ca="1" si="4"/>
        <v>0</v>
      </c>
      <c r="J58" s="21">
        <f t="shared" ca="1" si="1"/>
        <v>0</v>
      </c>
    </row>
    <row r="59" spans="1:10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4"/>
        <v>0</v>
      </c>
      <c r="E59" s="21">
        <f t="shared" ca="1" si="4"/>
        <v>0</v>
      </c>
      <c r="F59" s="21">
        <f t="shared" ca="1" si="4"/>
        <v>0</v>
      </c>
      <c r="G59" s="21">
        <f t="shared" ca="1" si="4"/>
        <v>0</v>
      </c>
      <c r="H59" s="21">
        <f t="shared" ca="1" si="4"/>
        <v>0</v>
      </c>
      <c r="I59" s="21">
        <f t="shared" ca="1" si="4"/>
        <v>0</v>
      </c>
      <c r="J59" s="21">
        <f t="shared" ca="1" si="1"/>
        <v>0</v>
      </c>
    </row>
    <row r="60" spans="1:10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4"/>
        <v>0</v>
      </c>
      <c r="E60" s="21">
        <f t="shared" ca="1" si="4"/>
        <v>0</v>
      </c>
      <c r="F60" s="21">
        <f t="shared" ca="1" si="4"/>
        <v>0</v>
      </c>
      <c r="G60" s="21">
        <f t="shared" ca="1" si="4"/>
        <v>0</v>
      </c>
      <c r="H60" s="21">
        <f t="shared" ca="1" si="4"/>
        <v>0</v>
      </c>
      <c r="I60" s="21">
        <f t="shared" ca="1" si="4"/>
        <v>0</v>
      </c>
      <c r="J60" s="21">
        <f t="shared" ca="1" si="1"/>
        <v>0</v>
      </c>
    </row>
    <row r="61" spans="1:10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4"/>
        <v>0</v>
      </c>
      <c r="E61" s="21">
        <f t="shared" ca="1" si="4"/>
        <v>0</v>
      </c>
      <c r="F61" s="21">
        <f t="shared" ca="1" si="4"/>
        <v>0</v>
      </c>
      <c r="G61" s="21">
        <f t="shared" ca="1" si="4"/>
        <v>0</v>
      </c>
      <c r="H61" s="21">
        <f t="shared" ca="1" si="4"/>
        <v>0</v>
      </c>
      <c r="I61" s="21">
        <f t="shared" ca="1" si="4"/>
        <v>0</v>
      </c>
      <c r="J61" s="21">
        <f t="shared" ca="1" si="1"/>
        <v>0</v>
      </c>
    </row>
    <row r="62" spans="1:10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4"/>
        <v>0</v>
      </c>
      <c r="E62" s="21">
        <f t="shared" ca="1" si="4"/>
        <v>0</v>
      </c>
      <c r="F62" s="21">
        <f t="shared" ca="1" si="4"/>
        <v>0</v>
      </c>
      <c r="G62" s="21">
        <f t="shared" ca="1" si="4"/>
        <v>0</v>
      </c>
      <c r="H62" s="21">
        <f t="shared" ca="1" si="4"/>
        <v>0</v>
      </c>
      <c r="I62" s="21">
        <f t="shared" ca="1" si="4"/>
        <v>0</v>
      </c>
      <c r="J62" s="21">
        <f t="shared" ca="1" si="1"/>
        <v>0</v>
      </c>
    </row>
    <row r="63" spans="1:10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4"/>
        <v>0</v>
      </c>
      <c r="E63" s="21">
        <f t="shared" ca="1" si="4"/>
        <v>0</v>
      </c>
      <c r="F63" s="21">
        <f t="shared" ca="1" si="4"/>
        <v>0</v>
      </c>
      <c r="G63" s="21">
        <f t="shared" ca="1" si="4"/>
        <v>0</v>
      </c>
      <c r="H63" s="21">
        <f t="shared" ca="1" si="4"/>
        <v>0</v>
      </c>
      <c r="I63" s="21">
        <f t="shared" ca="1" si="4"/>
        <v>0</v>
      </c>
      <c r="J63" s="21">
        <f t="shared" ca="1" si="1"/>
        <v>0</v>
      </c>
    </row>
    <row r="64" spans="1:10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4"/>
        <v>0</v>
      </c>
      <c r="E64" s="21">
        <f t="shared" ca="1" si="4"/>
        <v>0</v>
      </c>
      <c r="F64" s="21">
        <f t="shared" ca="1" si="4"/>
        <v>0</v>
      </c>
      <c r="G64" s="21">
        <f t="shared" ca="1" si="4"/>
        <v>0</v>
      </c>
      <c r="H64" s="21">
        <f t="shared" ca="1" si="4"/>
        <v>0</v>
      </c>
      <c r="I64" s="21">
        <f t="shared" ca="1" si="4"/>
        <v>0</v>
      </c>
      <c r="J64" s="21">
        <f t="shared" ca="1" si="1"/>
        <v>0</v>
      </c>
    </row>
    <row r="65" spans="1:10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4"/>
        <v>0</v>
      </c>
      <c r="E65" s="21">
        <f t="shared" ca="1" si="4"/>
        <v>0</v>
      </c>
      <c r="F65" s="21">
        <f t="shared" ca="1" si="4"/>
        <v>0</v>
      </c>
      <c r="G65" s="21">
        <f t="shared" ca="1" si="4"/>
        <v>0</v>
      </c>
      <c r="H65" s="21">
        <f t="shared" ca="1" si="4"/>
        <v>0</v>
      </c>
      <c r="I65" s="21">
        <f t="shared" ca="1" si="4"/>
        <v>0</v>
      </c>
      <c r="J65" s="21">
        <f t="shared" ca="1" si="1"/>
        <v>0</v>
      </c>
    </row>
    <row r="66" spans="1:10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4"/>
        <v>0</v>
      </c>
      <c r="E66" s="21">
        <f t="shared" ca="1" si="4"/>
        <v>0</v>
      </c>
      <c r="F66" s="21">
        <f t="shared" ca="1" si="4"/>
        <v>0</v>
      </c>
      <c r="G66" s="21">
        <f t="shared" ca="1" si="4"/>
        <v>0</v>
      </c>
      <c r="H66" s="21">
        <f t="shared" ca="1" si="4"/>
        <v>0</v>
      </c>
      <c r="I66" s="21">
        <f t="shared" ca="1" si="4"/>
        <v>0</v>
      </c>
      <c r="J66" s="21">
        <f t="shared" ca="1" si="1"/>
        <v>0</v>
      </c>
    </row>
    <row r="67" spans="1:10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4"/>
        <v>0</v>
      </c>
      <c r="E67" s="21">
        <f t="shared" ca="1" si="4"/>
        <v>0</v>
      </c>
      <c r="F67" s="21">
        <f t="shared" ca="1" si="4"/>
        <v>0</v>
      </c>
      <c r="G67" s="21">
        <f t="shared" ca="1" si="4"/>
        <v>0</v>
      </c>
      <c r="H67" s="21">
        <f t="shared" ca="1" si="4"/>
        <v>0</v>
      </c>
      <c r="I67" s="21">
        <f t="shared" ca="1" si="4"/>
        <v>0</v>
      </c>
      <c r="J67" s="21">
        <f t="shared" ca="1" si="1"/>
        <v>0</v>
      </c>
    </row>
    <row r="68" spans="1:10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4"/>
        <v>0</v>
      </c>
      <c r="E68" s="21">
        <f t="shared" ca="1" si="4"/>
        <v>0</v>
      </c>
      <c r="F68" s="21">
        <f t="shared" ca="1" si="4"/>
        <v>0</v>
      </c>
      <c r="G68" s="21">
        <f t="shared" ca="1" si="4"/>
        <v>0</v>
      </c>
      <c r="H68" s="21">
        <f t="shared" ca="1" si="4"/>
        <v>0</v>
      </c>
      <c r="I68" s="21">
        <f t="shared" ca="1" si="4"/>
        <v>0</v>
      </c>
      <c r="J68" s="21">
        <f t="shared" ca="1" si="1"/>
        <v>0</v>
      </c>
    </row>
    <row r="69" spans="1:10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4"/>
        <v>0</v>
      </c>
      <c r="E69" s="21">
        <f t="shared" ca="1" si="4"/>
        <v>0</v>
      </c>
      <c r="F69" s="21">
        <f t="shared" ca="1" si="4"/>
        <v>0</v>
      </c>
      <c r="G69" s="21">
        <f t="shared" ca="1" si="4"/>
        <v>0</v>
      </c>
      <c r="H69" s="21">
        <f t="shared" ca="1" si="4"/>
        <v>0</v>
      </c>
      <c r="I69" s="21">
        <f t="shared" ca="1" si="4"/>
        <v>0</v>
      </c>
      <c r="J69" s="21">
        <f t="shared" ref="J69:J72" ca="1" si="5">+SUM(D69:I69)</f>
        <v>0</v>
      </c>
    </row>
    <row r="70" spans="1:10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4"/>
        <v>0</v>
      </c>
      <c r="E70" s="21">
        <f t="shared" ca="1" si="4"/>
        <v>0</v>
      </c>
      <c r="F70" s="21">
        <f t="shared" ca="1" si="4"/>
        <v>0</v>
      </c>
      <c r="G70" s="21">
        <f t="shared" ca="1" si="4"/>
        <v>0</v>
      </c>
      <c r="H70" s="21">
        <f t="shared" ca="1" si="4"/>
        <v>0</v>
      </c>
      <c r="I70" s="21">
        <f t="shared" ca="1" si="4"/>
        <v>0</v>
      </c>
      <c r="J70" s="21">
        <f t="shared" ca="1" si="5"/>
        <v>0</v>
      </c>
    </row>
    <row r="71" spans="1:10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I72" ca="1" si="6">IFERROR(INDIRECT("'"&amp;$B$2&amp;"'!"&amp;ADDRESS(MATCH($B71,INDIRECT("'"&amp;$B$2&amp;"'!$B$1:$B$1095"),0),MATCH(D$5,INDIRECT("'"&amp;$B$2&amp;"'!5:5"),0))),0)</f>
        <v>0</v>
      </c>
      <c r="E71" s="21">
        <f t="shared" ca="1" si="6"/>
        <v>0</v>
      </c>
      <c r="F71" s="21">
        <f t="shared" ca="1" si="6"/>
        <v>0</v>
      </c>
      <c r="G71" s="21">
        <f t="shared" ca="1" si="6"/>
        <v>0</v>
      </c>
      <c r="H71" s="21">
        <f t="shared" ca="1" si="6"/>
        <v>0</v>
      </c>
      <c r="I71" s="21">
        <f t="shared" ca="1" si="6"/>
        <v>0</v>
      </c>
      <c r="J71" s="21">
        <f t="shared" ca="1" si="5"/>
        <v>0</v>
      </c>
    </row>
    <row r="72" spans="1:10" ht="13.8" x14ac:dyDescent="0.3">
      <c r="A72" s="64" t="s">
        <v>278</v>
      </c>
      <c r="B72" s="20">
        <v>3018</v>
      </c>
      <c r="C72" s="65" t="s">
        <v>246</v>
      </c>
      <c r="D72" s="21">
        <f t="shared" ca="1" si="6"/>
        <v>0</v>
      </c>
      <c r="E72" s="21">
        <f t="shared" ca="1" si="6"/>
        <v>0</v>
      </c>
      <c r="F72" s="21">
        <f t="shared" ca="1" si="6"/>
        <v>0</v>
      </c>
      <c r="G72" s="21">
        <f t="shared" ca="1" si="6"/>
        <v>0</v>
      </c>
      <c r="H72" s="21">
        <f t="shared" ca="1" si="6"/>
        <v>0</v>
      </c>
      <c r="I72" s="21">
        <f t="shared" ca="1" si="6"/>
        <v>0</v>
      </c>
      <c r="J72" s="21">
        <f t="shared" ca="1" si="5"/>
        <v>0</v>
      </c>
    </row>
    <row r="73" spans="1:10" ht="13.8" x14ac:dyDescent="0.3">
      <c r="A73" s="66" t="s">
        <v>280</v>
      </c>
      <c r="B73" s="55">
        <v>9000</v>
      </c>
      <c r="C73" s="65" t="s">
        <v>281</v>
      </c>
      <c r="D73" s="56">
        <f t="shared" ref="D73:J73" ca="1" si="7">SUMIF($C$7:$C$72,"HD",D$7:D$72)</f>
        <v>0</v>
      </c>
      <c r="E73" s="56">
        <f t="shared" ca="1" si="7"/>
        <v>0</v>
      </c>
      <c r="F73" s="56">
        <f t="shared" ca="1" si="7"/>
        <v>0</v>
      </c>
      <c r="G73" s="56">
        <f t="shared" ca="1" si="7"/>
        <v>139458.06</v>
      </c>
      <c r="H73" s="56">
        <f t="shared" ca="1" si="7"/>
        <v>364420764.24397397</v>
      </c>
      <c r="I73" s="56">
        <f t="shared" ca="1" si="7"/>
        <v>61207847.021706991</v>
      </c>
      <c r="J73" s="56">
        <f t="shared" ca="1" si="7"/>
        <v>425768069.32568097</v>
      </c>
    </row>
    <row r="74" spans="1:10" ht="13.8" x14ac:dyDescent="0.3">
      <c r="A74" s="66" t="s">
        <v>283</v>
      </c>
      <c r="B74" s="55">
        <v>9001</v>
      </c>
      <c r="C74" s="65" t="s">
        <v>284</v>
      </c>
      <c r="D74" s="56">
        <f t="shared" ref="D74:J74" ca="1" si="8">SUMIF($C$7:$C$72,"H",D$7:D$72)+SUMIF($C$7:$C$72,"E",D$7:D$72)</f>
        <v>0</v>
      </c>
      <c r="E74" s="56">
        <f t="shared" ca="1" si="8"/>
        <v>0</v>
      </c>
      <c r="F74" s="56">
        <f t="shared" ca="1" si="8"/>
        <v>0</v>
      </c>
      <c r="G74" s="56">
        <f t="shared" ca="1" si="8"/>
        <v>0</v>
      </c>
      <c r="H74" s="56">
        <f t="shared" ca="1" si="8"/>
        <v>0</v>
      </c>
      <c r="I74" s="56">
        <f t="shared" ca="1" si="8"/>
        <v>0</v>
      </c>
      <c r="J74" s="56">
        <f t="shared" ca="1" si="8"/>
        <v>0</v>
      </c>
    </row>
    <row r="75" spans="1:10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t="shared" ref="E75:J75" ca="1" si="9">E73+E74</f>
        <v>0</v>
      </c>
      <c r="F75" s="56">
        <f t="shared" ca="1" si="9"/>
        <v>0</v>
      </c>
      <c r="G75" s="56">
        <f t="shared" ca="1" si="9"/>
        <v>139458.06</v>
      </c>
      <c r="H75" s="56">
        <f t="shared" ca="1" si="9"/>
        <v>364420764.24397397</v>
      </c>
      <c r="I75" s="56">
        <f t="shared" ca="1" si="9"/>
        <v>61207847.021706991</v>
      </c>
      <c r="J75" s="56">
        <f t="shared" ca="1" si="9"/>
        <v>425768069.32568097</v>
      </c>
    </row>
  </sheetData>
  <mergeCells count="1">
    <mergeCell ref="E2:G2"/>
  </mergeCells>
  <dataValidations count="1">
    <dataValidation type="list" allowBlank="1" showInputMessage="1" showErrorMessage="1" sqref="B2" xr:uid="{EE041562-CE37-454D-ABA5-F1AAE23F516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04588-8401-40D6-A4CB-21FAFE27ED0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705</v>
      </c>
      <c r="E5" s="10">
        <v>706</v>
      </c>
      <c r="F5" s="10">
        <v>708</v>
      </c>
      <c r="G5" s="10">
        <v>736</v>
      </c>
      <c r="H5" s="10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106</v>
      </c>
      <c r="E6" s="7" t="s">
        <v>107</v>
      </c>
      <c r="F6" s="7" t="s">
        <v>108</v>
      </c>
      <c r="G6" s="7" t="s">
        <v>109</v>
      </c>
      <c r="H6" s="69" t="s">
        <v>342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42182.73</v>
      </c>
      <c r="H7" s="22">
        <f ca="1">+SUM(D7:G7)</f>
        <v>42182.73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775194.61999999918</v>
      </c>
      <c r="H8" s="22">
        <f t="shared" ref="H8:H22" ca="1" si="1">+SUM(D8:G8)</f>
        <v>775194.61999999918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25269710.280000001</v>
      </c>
      <c r="E10" s="21">
        <f t="shared" ca="1" si="0"/>
        <v>0</v>
      </c>
      <c r="F10" s="21">
        <f t="shared" ca="1" si="0"/>
        <v>0</v>
      </c>
      <c r="G10" s="21">
        <f t="shared" ca="1" si="0"/>
        <v>73029.12000000001</v>
      </c>
      <c r="H10" s="22">
        <f t="shared" ca="1" si="1"/>
        <v>25342739.400000002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162821.34</v>
      </c>
      <c r="E11" s="21">
        <f t="shared" ca="1" si="0"/>
        <v>0</v>
      </c>
      <c r="F11" s="21">
        <f t="shared" ca="1" si="0"/>
        <v>0</v>
      </c>
      <c r="G11" s="21">
        <f t="shared" ca="1" si="0"/>
        <v>1670.88</v>
      </c>
      <c r="H11" s="22">
        <f t="shared" ca="1" si="1"/>
        <v>164492.22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417.23</v>
      </c>
      <c r="H13" s="22">
        <f t="shared" ca="1" si="1"/>
        <v>417.23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4664.5199999999995</v>
      </c>
      <c r="H14" s="22">
        <f t="shared" ca="1" si="1"/>
        <v>4664.5199999999995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51377</v>
      </c>
      <c r="H17" s="22">
        <f t="shared" ca="1" si="1"/>
        <v>51377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6215276.709999999</v>
      </c>
      <c r="F19" s="21">
        <f t="shared" ca="1" si="0"/>
        <v>0</v>
      </c>
      <c r="G19" s="21">
        <f t="shared" ca="1" si="0"/>
        <v>0</v>
      </c>
      <c r="H19" s="22">
        <f t="shared" ca="1" si="1"/>
        <v>6215276.709999999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3000</v>
      </c>
      <c r="F20" s="21">
        <f t="shared" ca="1" si="0"/>
        <v>0</v>
      </c>
      <c r="G20" s="21">
        <f t="shared" ca="1" si="0"/>
        <v>92098.44</v>
      </c>
      <c r="H20" s="22">
        <f t="shared" ca="1" si="1"/>
        <v>95098.44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229747.5</v>
      </c>
      <c r="H21" s="22">
        <f t="shared" ca="1" si="1"/>
        <v>229747.5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48562.5</v>
      </c>
      <c r="E22" s="21">
        <f t="shared" ca="1" si="0"/>
        <v>0</v>
      </c>
      <c r="F22" s="21">
        <f t="shared" ca="1" si="0"/>
        <v>0</v>
      </c>
      <c r="G22" s="21">
        <f t="shared" ca="1" si="0"/>
        <v>5013540.84</v>
      </c>
      <c r="H22" s="22">
        <f t="shared" ca="1" si="1"/>
        <v>5062103.34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41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13771.21</v>
      </c>
      <c r="H23" s="22">
        <f t="shared" ref="H23:H40" ca="1" si="3">+SUM(D23:G23)</f>
        <v>13771.21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782786.18</v>
      </c>
      <c r="H24" s="22">
        <f t="shared" ca="1" si="3"/>
        <v>782786.18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0.05</v>
      </c>
      <c r="H25" s="22">
        <f t="shared" ca="1" si="3"/>
        <v>0.05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20735.795321099999</v>
      </c>
      <c r="H26" s="22">
        <f t="shared" ca="1" si="3"/>
        <v>20735.795321099999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1693286.61</v>
      </c>
      <c r="E27" s="21">
        <f t="shared" ca="1" si="2"/>
        <v>0</v>
      </c>
      <c r="F27" s="21">
        <f t="shared" ca="1" si="2"/>
        <v>0</v>
      </c>
      <c r="G27" s="21">
        <f t="shared" ca="1" si="2"/>
        <v>2420</v>
      </c>
      <c r="H27" s="22">
        <f t="shared" ca="1" si="3"/>
        <v>1695706.61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2">
        <f t="shared" ca="1" si="3"/>
        <v>0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581.79</v>
      </c>
      <c r="H29" s="22">
        <f t="shared" ca="1" si="3"/>
        <v>581.79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1681361.42</v>
      </c>
      <c r="H30" s="22">
        <f t="shared" ca="1" si="3"/>
        <v>1681361.42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-24068.93</v>
      </c>
      <c r="E31" s="21">
        <f t="shared" ca="1" si="2"/>
        <v>0</v>
      </c>
      <c r="F31" s="21">
        <f t="shared" ca="1" si="2"/>
        <v>0</v>
      </c>
      <c r="G31" s="21">
        <f t="shared" ca="1" si="2"/>
        <v>496586.268048</v>
      </c>
      <c r="H31" s="22">
        <f t="shared" ca="1" si="3"/>
        <v>472517.33804800001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466627.01</v>
      </c>
      <c r="E32" s="21">
        <f t="shared" ca="1" si="2"/>
        <v>0</v>
      </c>
      <c r="F32" s="21">
        <f t="shared" ca="1" si="2"/>
        <v>0</v>
      </c>
      <c r="G32" s="21">
        <f t="shared" ca="1" si="2"/>
        <v>20834.5</v>
      </c>
      <c r="H32" s="22">
        <f t="shared" ca="1" si="3"/>
        <v>487461.51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3422179.7599999919</v>
      </c>
      <c r="E33" s="21">
        <f t="shared" ca="1" si="2"/>
        <v>0</v>
      </c>
      <c r="F33" s="21">
        <f t="shared" ca="1" si="2"/>
        <v>0</v>
      </c>
      <c r="G33" s="21">
        <f t="shared" ca="1" si="2"/>
        <v>205</v>
      </c>
      <c r="H33" s="22">
        <f t="shared" ca="1" si="3"/>
        <v>3422384.7599999919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534463.51410000003</v>
      </c>
      <c r="H34" s="22">
        <f t="shared" ca="1" si="3"/>
        <v>534463.51410000003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100</v>
      </c>
      <c r="H35" s="22">
        <f t="shared" ca="1" si="3"/>
        <v>100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1544996.7</v>
      </c>
      <c r="H37" s="22">
        <f t="shared" ca="1" si="3"/>
        <v>1544996.7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13.69</v>
      </c>
      <c r="H38" s="22">
        <f t="shared" ca="1" si="3"/>
        <v>13.69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2"/>
        <v>3855171.03</v>
      </c>
      <c r="E39" s="21">
        <f t="shared" ca="1" si="2"/>
        <v>0</v>
      </c>
      <c r="F39" s="21">
        <f t="shared" ca="1" si="2"/>
        <v>1634285.71</v>
      </c>
      <c r="G39" s="21">
        <f t="shared" ca="1" si="2"/>
        <v>0</v>
      </c>
      <c r="H39" s="22">
        <f t="shared" ca="1" si="3"/>
        <v>5489456.7400000002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2"/>
        <v>0</v>
      </c>
      <c r="E40" s="21">
        <f t="shared" ca="1" si="2"/>
        <v>0</v>
      </c>
      <c r="F40" s="21">
        <f t="shared" ca="1" si="2"/>
        <v>0</v>
      </c>
      <c r="G40" s="21">
        <f t="shared" ca="1" si="2"/>
        <v>0</v>
      </c>
      <c r="H40" s="22">
        <f t="shared" ca="1" si="3"/>
        <v>0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2"/>
        <v>0</v>
      </c>
      <c r="E41" s="21">
        <f t="shared" ca="1" si="2"/>
        <v>0</v>
      </c>
      <c r="F41" s="21">
        <f t="shared" ca="1" si="2"/>
        <v>0</v>
      </c>
      <c r="G41" s="21">
        <f t="shared" ca="1" si="2"/>
        <v>62.56</v>
      </c>
      <c r="H41" s="22">
        <f t="shared" ref="H41" ca="1" si="4">+SUM(D41:G41)</f>
        <v>62.56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ref="D42:G57" ca="1" si="5">IFERROR(INDIRECT("'"&amp;$B$2&amp;"'!"&amp;ADDRESS(MATCH($B42,INDIRECT("'"&amp;$B$2&amp;"'!$B$1:$B$1095"),0),MATCH(D$5,INDIRECT("'"&amp;$B$2&amp;"'!5:5"),0))),0)</f>
        <v>0</v>
      </c>
      <c r="E42" s="21">
        <f t="shared" ca="1" si="5"/>
        <v>0</v>
      </c>
      <c r="F42" s="21">
        <f t="shared" ca="1" si="5"/>
        <v>0</v>
      </c>
      <c r="G42" s="21">
        <f t="shared" ca="1" si="5"/>
        <v>0</v>
      </c>
      <c r="H42" s="22">
        <f t="shared" ref="H42:H57" ca="1" si="6">+SUM(D42:G42)</f>
        <v>0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5"/>
        <v>0</v>
      </c>
      <c r="E43" s="21">
        <f t="shared" ca="1" si="5"/>
        <v>0</v>
      </c>
      <c r="F43" s="21">
        <f t="shared" ca="1" si="5"/>
        <v>0</v>
      </c>
      <c r="G43" s="21">
        <f t="shared" ca="1" si="5"/>
        <v>0</v>
      </c>
      <c r="H43" s="22">
        <f t="shared" ca="1" si="6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5"/>
        <v>1920.0000000000146</v>
      </c>
      <c r="E44" s="21">
        <f t="shared" ca="1" si="5"/>
        <v>0</v>
      </c>
      <c r="F44" s="21">
        <f t="shared" ca="1" si="5"/>
        <v>0</v>
      </c>
      <c r="G44" s="21">
        <f t="shared" ca="1" si="5"/>
        <v>-0.08</v>
      </c>
      <c r="H44" s="22">
        <f t="shared" ca="1" si="6"/>
        <v>1919.9200000000146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5"/>
        <v>0</v>
      </c>
      <c r="E45" s="21">
        <f t="shared" ca="1" si="5"/>
        <v>0</v>
      </c>
      <c r="F45" s="21">
        <f t="shared" ca="1" si="5"/>
        <v>0</v>
      </c>
      <c r="G45" s="21">
        <f t="shared" ca="1" si="5"/>
        <v>0</v>
      </c>
      <c r="H45" s="22">
        <f t="shared" ca="1" si="6"/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5"/>
        <v>0</v>
      </c>
      <c r="E46" s="21">
        <f t="shared" ca="1" si="5"/>
        <v>0</v>
      </c>
      <c r="F46" s="21">
        <f t="shared" ca="1" si="5"/>
        <v>0</v>
      </c>
      <c r="G46" s="21">
        <f t="shared" ca="1" si="5"/>
        <v>0</v>
      </c>
      <c r="H46" s="22">
        <f t="shared" ca="1" si="6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5"/>
        <v>0</v>
      </c>
      <c r="E47" s="21">
        <f t="shared" ca="1" si="5"/>
        <v>0</v>
      </c>
      <c r="F47" s="21">
        <f t="shared" ca="1" si="5"/>
        <v>0</v>
      </c>
      <c r="G47" s="21">
        <f t="shared" ca="1" si="5"/>
        <v>0</v>
      </c>
      <c r="H47" s="22">
        <f t="shared" ca="1" si="6"/>
        <v>0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5"/>
        <v>0</v>
      </c>
      <c r="E48" s="21">
        <f t="shared" ca="1" si="5"/>
        <v>0</v>
      </c>
      <c r="F48" s="21">
        <f t="shared" ca="1" si="5"/>
        <v>0</v>
      </c>
      <c r="G48" s="21">
        <f t="shared" ca="1" si="5"/>
        <v>0</v>
      </c>
      <c r="H48" s="22">
        <f t="shared" ca="1" si="6"/>
        <v>0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5"/>
        <v>0</v>
      </c>
      <c r="E49" s="21">
        <f t="shared" ca="1" si="5"/>
        <v>0</v>
      </c>
      <c r="F49" s="21">
        <f t="shared" ca="1" si="5"/>
        <v>0</v>
      </c>
      <c r="G49" s="21">
        <f t="shared" ca="1" si="5"/>
        <v>9902.2800000000007</v>
      </c>
      <c r="H49" s="22">
        <f t="shared" ref="H49:H53" ca="1" si="7">+SUM(D49:G49)</f>
        <v>9902.2800000000007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5"/>
        <v>0</v>
      </c>
      <c r="E50" s="21">
        <f t="shared" ca="1" si="5"/>
        <v>0</v>
      </c>
      <c r="F50" s="21">
        <f t="shared" ca="1" si="5"/>
        <v>0</v>
      </c>
      <c r="G50" s="21">
        <f t="shared" ca="1" si="5"/>
        <v>0</v>
      </c>
      <c r="H50" s="22">
        <f t="shared" ref="H50:H52" ca="1" si="8">+SUM(D50:G50)</f>
        <v>0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5"/>
        <v>0</v>
      </c>
      <c r="E51" s="21">
        <f t="shared" ca="1" si="5"/>
        <v>0</v>
      </c>
      <c r="F51" s="21">
        <f t="shared" ca="1" si="5"/>
        <v>0</v>
      </c>
      <c r="G51" s="21">
        <f t="shared" ca="1" si="5"/>
        <v>0</v>
      </c>
      <c r="H51" s="22">
        <f t="shared" ca="1" si="8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5"/>
        <v>0</v>
      </c>
      <c r="E52" s="21">
        <f t="shared" ca="1" si="5"/>
        <v>0</v>
      </c>
      <c r="F52" s="21">
        <f t="shared" ca="1" si="5"/>
        <v>0</v>
      </c>
      <c r="G52" s="21">
        <f t="shared" ca="1" si="5"/>
        <v>0</v>
      </c>
      <c r="H52" s="22">
        <f t="shared" ca="1" si="8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5"/>
        <v>0</v>
      </c>
      <c r="E53" s="21">
        <f t="shared" ca="1" si="5"/>
        <v>0</v>
      </c>
      <c r="F53" s="21">
        <f t="shared" ca="1" si="5"/>
        <v>0</v>
      </c>
      <c r="G53" s="21">
        <f t="shared" ca="1" si="5"/>
        <v>0</v>
      </c>
      <c r="H53" s="22">
        <f t="shared" ca="1" si="7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5"/>
        <v>0</v>
      </c>
      <c r="E54" s="21">
        <f t="shared" ca="1" si="5"/>
        <v>0</v>
      </c>
      <c r="F54" s="21">
        <f t="shared" ca="1" si="5"/>
        <v>0</v>
      </c>
      <c r="G54" s="21">
        <f t="shared" ca="1" si="5"/>
        <v>0</v>
      </c>
      <c r="H54" s="22">
        <f t="shared" ca="1" si="6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5"/>
        <v>0</v>
      </c>
      <c r="E55" s="21">
        <f t="shared" ca="1" si="5"/>
        <v>0</v>
      </c>
      <c r="F55" s="21">
        <f t="shared" ca="1" si="5"/>
        <v>0</v>
      </c>
      <c r="G55" s="21">
        <f t="shared" ca="1" si="5"/>
        <v>0</v>
      </c>
      <c r="H55" s="22">
        <f t="shared" ca="1" si="6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5"/>
        <v>0</v>
      </c>
      <c r="E56" s="21">
        <f t="shared" ca="1" si="5"/>
        <v>0</v>
      </c>
      <c r="F56" s="21">
        <f t="shared" ca="1" si="5"/>
        <v>0</v>
      </c>
      <c r="G56" s="21">
        <f t="shared" ca="1" si="5"/>
        <v>0</v>
      </c>
      <c r="H56" s="22">
        <f t="shared" ca="1" si="6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5"/>
        <v>0</v>
      </c>
      <c r="E57" s="21">
        <f t="shared" ca="1" si="5"/>
        <v>0</v>
      </c>
      <c r="F57" s="21">
        <f t="shared" ca="1" si="5"/>
        <v>0</v>
      </c>
      <c r="G57" s="21">
        <f t="shared" ca="1" si="5"/>
        <v>0</v>
      </c>
      <c r="H57" s="22">
        <f t="shared" ca="1" si="6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ref="D58:G72" ca="1" si="9">IFERROR(INDIRECT("'"&amp;$B$2&amp;"'!"&amp;ADDRESS(MATCH($B58,INDIRECT("'"&amp;$B$2&amp;"'!$B$1:$B$1095"),0),MATCH(D$5,INDIRECT("'"&amp;$B$2&amp;"'!5:5"),0))),0)</f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2">
        <f t="shared" ref="H58" ca="1" si="10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ref="H59:H69" ca="1" si="11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11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ca="1" si="11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ca="1" si="11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ca="1">+SUM(D70:G70)</f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1">
        <f t="shared" ca="1" si="9"/>
        <v>0</v>
      </c>
      <c r="G71" s="21">
        <f t="shared" ca="1" si="9"/>
        <v>0</v>
      </c>
      <c r="H71" s="22">
        <f ca="1">+SUM(D71:G71)</f>
        <v>0</v>
      </c>
    </row>
    <row r="72" spans="1:8" ht="12.75" customHeight="1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1">
        <f t="shared" ca="1" si="9"/>
        <v>0</v>
      </c>
      <c r="G72" s="21">
        <f t="shared" ca="1" si="9"/>
        <v>0</v>
      </c>
      <c r="H72" s="22">
        <f ca="1">+SUM(D72:G72)</f>
        <v>0</v>
      </c>
    </row>
    <row r="73" spans="1:8" ht="12.75" customHeight="1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34896209.599999994</v>
      </c>
      <c r="E73" s="56">
        <f ca="1">SUMIF($C$7:$C$72,"HD",E$7:E$72)</f>
        <v>6218276.709999999</v>
      </c>
      <c r="F73" s="56">
        <f ca="1">SUMIF($C$7:$C$72,"HD",F$7:F$72)</f>
        <v>1634285.71</v>
      </c>
      <c r="G73" s="56">
        <f ca="1">SUMIF($C$7:$C$72,"HD",G$7:G$72)</f>
        <v>11392743.757469097</v>
      </c>
      <c r="H73" s="56">
        <f ca="1">SUMIF($C$7:$C$72,"HD",H$7:H$72)</f>
        <v>54141515.777469099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34896209.599999994</v>
      </c>
      <c r="E75" s="56">
        <f ca="1">E73+E74</f>
        <v>6218276.709999999</v>
      </c>
      <c r="F75" s="56">
        <f ca="1">F73+F74</f>
        <v>1634285.71</v>
      </c>
      <c r="G75" s="56">
        <f ca="1">G73+G74</f>
        <v>11392743.757469097</v>
      </c>
      <c r="H75" s="56">
        <f ca="1">H73+H74</f>
        <v>54141515.777469099</v>
      </c>
    </row>
  </sheetData>
  <mergeCells count="1">
    <mergeCell ref="E2:G2"/>
  </mergeCells>
  <dataValidations count="1">
    <dataValidation type="list" allowBlank="1" showInputMessage="1" showErrorMessage="1" sqref="B2" xr:uid="{25C4AD71-7E3F-4FDE-8CD0-80B6D0FC08D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B5E5-2871-4D31-99E2-8FAFE5AFB78F}">
  <dimension ref="A1:M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3" width="15.6640625" style="3" customWidth="1"/>
    <col min="14" max="14" width="4" style="3" customWidth="1"/>
    <col min="15" max="16384" width="9.109375" style="3"/>
  </cols>
  <sheetData>
    <row r="1" spans="1:13" ht="15" customHeight="1" x14ac:dyDescent="0.3">
      <c r="A1" s="1" t="s">
        <v>0</v>
      </c>
      <c r="B1" s="2"/>
      <c r="C1" s="2"/>
    </row>
    <row r="2" spans="1:13" ht="15" customHeight="1" x14ac:dyDescent="0.3">
      <c r="A2" s="1" t="s">
        <v>343</v>
      </c>
      <c r="B2" s="68" t="s">
        <v>8</v>
      </c>
      <c r="C2" s="2"/>
      <c r="E2" s="81" t="s">
        <v>1</v>
      </c>
      <c r="F2" s="82"/>
      <c r="G2" s="83"/>
      <c r="H2" s="5"/>
    </row>
    <row r="3" spans="1:13" ht="15" customHeight="1" x14ac:dyDescent="0.3">
      <c r="A3" s="4" t="s">
        <v>354</v>
      </c>
      <c r="B3" s="2"/>
      <c r="C3" s="2"/>
    </row>
    <row r="4" spans="1:13" ht="22.5" customHeight="1" x14ac:dyDescent="0.25"/>
    <row r="5" spans="1:13" ht="22.5" customHeight="1" x14ac:dyDescent="0.25">
      <c r="D5" s="10">
        <v>702</v>
      </c>
      <c r="E5" s="10">
        <v>748</v>
      </c>
      <c r="F5" s="10">
        <v>749</v>
      </c>
      <c r="G5" s="10">
        <v>752</v>
      </c>
      <c r="H5" s="10">
        <v>753</v>
      </c>
      <c r="I5" s="10">
        <v>754</v>
      </c>
      <c r="J5" s="10">
        <v>757</v>
      </c>
      <c r="K5" s="10">
        <v>758</v>
      </c>
      <c r="L5" s="10">
        <v>759</v>
      </c>
      <c r="M5" s="69"/>
    </row>
    <row r="6" spans="1:13" ht="79.5" customHeight="1" x14ac:dyDescent="0.25">
      <c r="A6" s="63" t="s">
        <v>142</v>
      </c>
      <c r="B6" s="63" t="s">
        <v>143</v>
      </c>
      <c r="C6" s="63" t="s">
        <v>144</v>
      </c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  <c r="L6" s="7" t="s">
        <v>119</v>
      </c>
      <c r="M6" s="69" t="s">
        <v>344</v>
      </c>
    </row>
    <row r="7" spans="1:13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L22" ca="1" si="0">IFERROR(INDIRECT("'"&amp;$B$2&amp;"'!"&amp;ADDRESS(MATCH($B7,INDIRECT("'"&amp;$B$2&amp;"'!$B$1:$B$1095"),0),MATCH(D$5,INDIRECT("'"&amp;$B$2&amp;"'!5:5"),0))),0)</f>
        <v>1149879.22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2">
        <f t="shared" ref="M7:M22" ca="1" si="1">+SUM(D7:L7)</f>
        <v>1149879.22</v>
      </c>
    </row>
    <row r="8" spans="1:13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329541601.16999996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-248566.61000000685</v>
      </c>
      <c r="M8" s="22">
        <f t="shared" ca="1" si="1"/>
        <v>329293034.55999994</v>
      </c>
    </row>
    <row r="9" spans="1:13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143617737.63000011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2">
        <f t="shared" ca="1" si="1"/>
        <v>143617737.63000011</v>
      </c>
    </row>
    <row r="10" spans="1:13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2986605.2699999996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71220904.299999997</v>
      </c>
      <c r="M10" s="22">
        <f t="shared" ca="1" si="1"/>
        <v>74207509.569999993</v>
      </c>
    </row>
    <row r="11" spans="1:13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1891.27</v>
      </c>
      <c r="L11" s="21">
        <f t="shared" ca="1" si="0"/>
        <v>0</v>
      </c>
      <c r="M11" s="22">
        <f t="shared" ca="1" si="1"/>
        <v>1891.27</v>
      </c>
    </row>
    <row r="12" spans="1:13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2">
        <f t="shared" ca="1" si="1"/>
        <v>0</v>
      </c>
    </row>
    <row r="13" spans="1:13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10270710.07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2">
        <f t="shared" ca="1" si="1"/>
        <v>10270710.07</v>
      </c>
    </row>
    <row r="14" spans="1:13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16041037.440000003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2">
        <f t="shared" ca="1" si="1"/>
        <v>16041037.440000003</v>
      </c>
    </row>
    <row r="15" spans="1:13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2">
        <f t="shared" ca="1" si="1"/>
        <v>0</v>
      </c>
    </row>
    <row r="16" spans="1:13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2">
        <f t="shared" ca="1" si="1"/>
        <v>0</v>
      </c>
    </row>
    <row r="17" spans="1:13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16969096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2">
        <f t="shared" ca="1" si="1"/>
        <v>16969096</v>
      </c>
    </row>
    <row r="18" spans="1:13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2">
        <f t="shared" ca="1" si="1"/>
        <v>0</v>
      </c>
    </row>
    <row r="19" spans="1:13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2">
        <f t="shared" ca="1" si="1"/>
        <v>0</v>
      </c>
    </row>
    <row r="20" spans="1:13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2">
        <f t="shared" ca="1" si="1"/>
        <v>0</v>
      </c>
    </row>
    <row r="21" spans="1:13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2">
        <f t="shared" ca="1" si="1"/>
        <v>0</v>
      </c>
    </row>
    <row r="22" spans="1:13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60603.57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7816.5</v>
      </c>
      <c r="J22" s="21">
        <f t="shared" ca="1" si="0"/>
        <v>0</v>
      </c>
      <c r="K22" s="21">
        <f t="shared" ca="1" si="0"/>
        <v>3693.75</v>
      </c>
      <c r="L22" s="21">
        <f t="shared" ca="1" si="0"/>
        <v>0</v>
      </c>
      <c r="M22" s="22">
        <f t="shared" ca="1" si="1"/>
        <v>72113.820000000007</v>
      </c>
    </row>
    <row r="23" spans="1:13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L38" ca="1" si="2">IFERROR(INDIRECT("'"&amp;$B$2&amp;"'!"&amp;ADDRESS(MATCH($B23,INDIRECT("'"&amp;$B$2&amp;"'!$B$1:$B$1095"),0),MATCH(D$5,INDIRECT("'"&amp;$B$2&amp;"'!5:5"),0))),0)</f>
        <v>8.2699999999999907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1">
        <f t="shared" ca="1" si="2"/>
        <v>0</v>
      </c>
      <c r="M23" s="22">
        <f ca="1">+SUM(D23:L23)</f>
        <v>8.2699999999999907</v>
      </c>
    </row>
    <row r="24" spans="1:13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776040.4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1">
        <f t="shared" ca="1" si="2"/>
        <v>0</v>
      </c>
      <c r="L24" s="21">
        <f t="shared" ca="1" si="2"/>
        <v>0</v>
      </c>
      <c r="M24" s="22">
        <f ca="1">+SUM(D24:L24)</f>
        <v>776040.4</v>
      </c>
    </row>
    <row r="25" spans="1:13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1">
        <f t="shared" ca="1" si="2"/>
        <v>0</v>
      </c>
      <c r="M25" s="22">
        <f t="shared" ref="M25:M44" ca="1" si="3">+SUM(D25:L25)</f>
        <v>0</v>
      </c>
    </row>
    <row r="26" spans="1:13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121.89000424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1">
        <f t="shared" ca="1" si="2"/>
        <v>0</v>
      </c>
      <c r="M26" s="22">
        <f t="shared" ca="1" si="3"/>
        <v>121.89000424</v>
      </c>
    </row>
    <row r="27" spans="1:13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423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1">
        <f t="shared" ca="1" si="2"/>
        <v>0</v>
      </c>
      <c r="M27" s="22">
        <f t="shared" ca="1" si="3"/>
        <v>423</v>
      </c>
    </row>
    <row r="28" spans="1:13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1">
        <f t="shared" ca="1" si="2"/>
        <v>0</v>
      </c>
      <c r="M28" s="22">
        <f t="shared" ca="1" si="3"/>
        <v>0</v>
      </c>
    </row>
    <row r="29" spans="1:13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33805612.465899996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1">
        <f t="shared" ca="1" si="2"/>
        <v>0</v>
      </c>
      <c r="L29" s="21">
        <f t="shared" ca="1" si="2"/>
        <v>0</v>
      </c>
      <c r="M29" s="22">
        <f t="shared" ca="1" si="3"/>
        <v>33805612.465899996</v>
      </c>
    </row>
    <row r="30" spans="1:13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321790.57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0</v>
      </c>
      <c r="L30" s="21">
        <f t="shared" ca="1" si="2"/>
        <v>0</v>
      </c>
      <c r="M30" s="22">
        <f t="shared" ca="1" si="3"/>
        <v>321790.57</v>
      </c>
    </row>
    <row r="31" spans="1:13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14324510.029469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1">
        <f t="shared" ca="1" si="2"/>
        <v>3008.370085</v>
      </c>
      <c r="L31" s="21">
        <f t="shared" ca="1" si="2"/>
        <v>0</v>
      </c>
      <c r="M31" s="22">
        <f t="shared" ca="1" si="3"/>
        <v>14327518.399553999</v>
      </c>
    </row>
    <row r="32" spans="1:13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235192.30000000002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1">
        <f t="shared" ca="1" si="2"/>
        <v>0</v>
      </c>
      <c r="L32" s="21">
        <f t="shared" ca="1" si="2"/>
        <v>0</v>
      </c>
      <c r="M32" s="22">
        <f t="shared" ca="1" si="3"/>
        <v>235192.30000000002</v>
      </c>
    </row>
    <row r="33" spans="1:13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40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1">
        <f t="shared" ca="1" si="2"/>
        <v>0</v>
      </c>
      <c r="M33" s="22">
        <f t="shared" ca="1" si="3"/>
        <v>40</v>
      </c>
    </row>
    <row r="34" spans="1:13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158750889.065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1">
        <f t="shared" ca="1" si="2"/>
        <v>0</v>
      </c>
      <c r="M34" s="22">
        <f t="shared" ca="1" si="3"/>
        <v>158750889.065</v>
      </c>
    </row>
    <row r="35" spans="1:13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1">
        <f t="shared" ca="1" si="2"/>
        <v>0</v>
      </c>
      <c r="M35" s="22">
        <f t="shared" ca="1" si="3"/>
        <v>0</v>
      </c>
    </row>
    <row r="36" spans="1:13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1">
        <f t="shared" ca="1" si="2"/>
        <v>0</v>
      </c>
      <c r="M36" s="22">
        <f t="shared" ca="1" si="3"/>
        <v>0</v>
      </c>
    </row>
    <row r="37" spans="1:13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1051028.22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1">
        <f t="shared" ca="1" si="2"/>
        <v>0</v>
      </c>
      <c r="M37" s="22">
        <f t="shared" ca="1" si="3"/>
        <v>1051028.22</v>
      </c>
    </row>
    <row r="38" spans="1:13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1">
        <f t="shared" ca="1" si="2"/>
        <v>0</v>
      </c>
      <c r="M38" s="22">
        <f t="shared" ca="1" si="3"/>
        <v>0</v>
      </c>
    </row>
    <row r="39" spans="1:13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L54" ca="1" si="4">IFERROR(INDIRECT("'"&amp;$B$2&amp;"'!"&amp;ADDRESS(MATCH($B39,INDIRECT("'"&amp;$B$2&amp;"'!$B$1:$B$1095"),0),MATCH(D$5,INDIRECT("'"&amp;$B$2&amp;"'!5:5"),0))),0)</f>
        <v>875807.54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1">
        <f t="shared" ca="1" si="4"/>
        <v>0</v>
      </c>
      <c r="M39" s="22">
        <f t="shared" ca="1" si="3"/>
        <v>875807.54</v>
      </c>
    </row>
    <row r="40" spans="1:13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377349.54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2">
        <f t="shared" ca="1" si="3"/>
        <v>377349.54</v>
      </c>
    </row>
    <row r="41" spans="1:13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1">
        <f t="shared" ca="1" si="4"/>
        <v>-1.4900000000000004</v>
      </c>
      <c r="L41" s="21">
        <f t="shared" ca="1" si="4"/>
        <v>0</v>
      </c>
      <c r="M41" s="22">
        <f t="shared" ref="M41" ca="1" si="5">+SUM(D41:L41)</f>
        <v>-1.4900000000000004</v>
      </c>
    </row>
    <row r="42" spans="1:13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1">
        <f t="shared" ca="1" si="4"/>
        <v>0</v>
      </c>
      <c r="M42" s="22">
        <f t="shared" ca="1" si="3"/>
        <v>0</v>
      </c>
    </row>
    <row r="43" spans="1:13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1">
        <f t="shared" ca="1" si="4"/>
        <v>0</v>
      </c>
      <c r="M43" s="22">
        <f t="shared" ca="1" si="3"/>
        <v>0</v>
      </c>
    </row>
    <row r="44" spans="1:13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-0.05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7.0000000000000007E-2</v>
      </c>
      <c r="L44" s="21">
        <f t="shared" ca="1" si="4"/>
        <v>0</v>
      </c>
      <c r="M44" s="22">
        <f t="shared" ca="1" si="3"/>
        <v>2.0000000000000004E-2</v>
      </c>
    </row>
    <row r="45" spans="1:13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1">
        <f t="shared" ca="1" si="4"/>
        <v>0</v>
      </c>
      <c r="M45" s="22">
        <f t="shared" ref="M45:M57" ca="1" si="6">+SUM(D45:L45)</f>
        <v>0</v>
      </c>
    </row>
    <row r="46" spans="1:13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1">
        <f t="shared" ca="1" si="4"/>
        <v>0</v>
      </c>
      <c r="M46" s="22">
        <f t="shared" ca="1" si="6"/>
        <v>0</v>
      </c>
    </row>
    <row r="47" spans="1:13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1">
        <f t="shared" ca="1" si="4"/>
        <v>0</v>
      </c>
      <c r="M47" s="22">
        <f t="shared" ca="1" si="6"/>
        <v>0</v>
      </c>
    </row>
    <row r="48" spans="1:13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1">
        <f t="shared" ca="1" si="4"/>
        <v>0</v>
      </c>
      <c r="M48" s="22">
        <f t="shared" ca="1" si="6"/>
        <v>0</v>
      </c>
    </row>
    <row r="49" spans="1:13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262.97000000000003</v>
      </c>
      <c r="L49" s="21">
        <f t="shared" ca="1" si="4"/>
        <v>29280416.25</v>
      </c>
      <c r="M49" s="22">
        <f t="shared" ref="M49" ca="1" si="7">+SUM(D49:L49)</f>
        <v>29280679.219999999</v>
      </c>
    </row>
    <row r="50" spans="1:13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1">
        <f t="shared" ca="1" si="4"/>
        <v>0</v>
      </c>
      <c r="M50" s="22">
        <f t="shared" ref="M50:M52" ca="1" si="8">+SUM(D50:L50)</f>
        <v>0</v>
      </c>
    </row>
    <row r="51" spans="1:13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1">
        <f t="shared" ca="1" si="4"/>
        <v>0</v>
      </c>
      <c r="M51" s="22">
        <f t="shared" ca="1" si="8"/>
        <v>0</v>
      </c>
    </row>
    <row r="52" spans="1:13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1">
        <f t="shared" ca="1" si="4"/>
        <v>0</v>
      </c>
      <c r="M52" s="22">
        <f t="shared" ca="1" si="8"/>
        <v>0</v>
      </c>
    </row>
    <row r="53" spans="1:13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1">
        <f t="shared" ca="1" si="4"/>
        <v>0</v>
      </c>
      <c r="M53" s="22">
        <f t="shared" ca="1" si="6"/>
        <v>0</v>
      </c>
    </row>
    <row r="54" spans="1:13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2">
        <f t="shared" ca="1" si="6"/>
        <v>0</v>
      </c>
    </row>
    <row r="55" spans="1:13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L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1">
        <f t="shared" ca="1" si="9"/>
        <v>0</v>
      </c>
      <c r="I55" s="21">
        <f t="shared" ca="1" si="9"/>
        <v>0</v>
      </c>
      <c r="J55" s="21">
        <f t="shared" ca="1" si="9"/>
        <v>0</v>
      </c>
      <c r="K55" s="21">
        <f t="shared" ca="1" si="9"/>
        <v>0</v>
      </c>
      <c r="L55" s="21">
        <f t="shared" ca="1" si="9"/>
        <v>0</v>
      </c>
      <c r="M55" s="22">
        <f t="shared" ca="1" si="6"/>
        <v>0</v>
      </c>
    </row>
    <row r="56" spans="1:13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1">
        <f t="shared" ca="1" si="9"/>
        <v>0</v>
      </c>
      <c r="I56" s="21">
        <f t="shared" ca="1" si="9"/>
        <v>0</v>
      </c>
      <c r="J56" s="21">
        <f t="shared" ca="1" si="9"/>
        <v>0</v>
      </c>
      <c r="K56" s="21">
        <f t="shared" ca="1" si="9"/>
        <v>0</v>
      </c>
      <c r="L56" s="21">
        <f t="shared" ca="1" si="9"/>
        <v>0</v>
      </c>
      <c r="M56" s="22">
        <f t="shared" ca="1" si="6"/>
        <v>0</v>
      </c>
    </row>
    <row r="57" spans="1:13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1">
        <f t="shared" ca="1" si="9"/>
        <v>0</v>
      </c>
      <c r="I57" s="21">
        <f t="shared" ca="1" si="9"/>
        <v>0</v>
      </c>
      <c r="J57" s="21">
        <f t="shared" ca="1" si="9"/>
        <v>0</v>
      </c>
      <c r="K57" s="21">
        <f t="shared" ca="1" si="9"/>
        <v>0</v>
      </c>
      <c r="L57" s="21">
        <f t="shared" ca="1" si="9"/>
        <v>0</v>
      </c>
      <c r="M57" s="22">
        <f t="shared" ca="1" si="6"/>
        <v>0</v>
      </c>
    </row>
    <row r="58" spans="1:13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1">
        <f t="shared" ca="1" si="9"/>
        <v>0</v>
      </c>
      <c r="I58" s="21">
        <f t="shared" ca="1" si="9"/>
        <v>0</v>
      </c>
      <c r="J58" s="21">
        <f t="shared" ca="1" si="9"/>
        <v>0</v>
      </c>
      <c r="K58" s="21">
        <f t="shared" ca="1" si="9"/>
        <v>0</v>
      </c>
      <c r="L58" s="21">
        <f t="shared" ca="1" si="9"/>
        <v>0</v>
      </c>
      <c r="M58" s="22">
        <f t="shared" ref="M58" ca="1" si="10">+SUM(D58:L58)</f>
        <v>0</v>
      </c>
    </row>
    <row r="59" spans="1:13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1">
        <f t="shared" ca="1" si="9"/>
        <v>0</v>
      </c>
      <c r="I59" s="21">
        <f t="shared" ca="1" si="9"/>
        <v>0</v>
      </c>
      <c r="J59" s="21">
        <f t="shared" ca="1" si="9"/>
        <v>0</v>
      </c>
      <c r="K59" s="21">
        <f t="shared" ca="1" si="9"/>
        <v>0</v>
      </c>
      <c r="L59" s="21">
        <f t="shared" ca="1" si="9"/>
        <v>0</v>
      </c>
      <c r="M59" s="22">
        <f t="shared" ref="M59:M72" ca="1" si="11">+SUM(D59:L59)</f>
        <v>0</v>
      </c>
    </row>
    <row r="60" spans="1:13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1">
        <f t="shared" ca="1" si="9"/>
        <v>0</v>
      </c>
      <c r="I60" s="21">
        <f t="shared" ca="1" si="9"/>
        <v>0</v>
      </c>
      <c r="J60" s="21">
        <f t="shared" ca="1" si="9"/>
        <v>0</v>
      </c>
      <c r="K60" s="21">
        <f t="shared" ca="1" si="9"/>
        <v>0</v>
      </c>
      <c r="L60" s="21">
        <f t="shared" ca="1" si="9"/>
        <v>0</v>
      </c>
      <c r="M60" s="22">
        <f t="shared" ca="1" si="11"/>
        <v>0</v>
      </c>
    </row>
    <row r="61" spans="1:13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1">
        <f t="shared" ca="1" si="9"/>
        <v>0</v>
      </c>
      <c r="I61" s="21">
        <f t="shared" ca="1" si="9"/>
        <v>0</v>
      </c>
      <c r="J61" s="21">
        <f t="shared" ca="1" si="9"/>
        <v>0</v>
      </c>
      <c r="K61" s="21">
        <f t="shared" ca="1" si="9"/>
        <v>0</v>
      </c>
      <c r="L61" s="21">
        <f t="shared" ca="1" si="9"/>
        <v>0</v>
      </c>
      <c r="M61" s="22">
        <f t="shared" ca="1" si="11"/>
        <v>0</v>
      </c>
    </row>
    <row r="62" spans="1:13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1">
        <f t="shared" ca="1" si="9"/>
        <v>0</v>
      </c>
      <c r="I62" s="21">
        <f t="shared" ca="1" si="9"/>
        <v>0</v>
      </c>
      <c r="J62" s="21">
        <f t="shared" ca="1" si="9"/>
        <v>0</v>
      </c>
      <c r="K62" s="21">
        <f t="shared" ca="1" si="9"/>
        <v>0</v>
      </c>
      <c r="L62" s="21">
        <f t="shared" ca="1" si="9"/>
        <v>0</v>
      </c>
      <c r="M62" s="22">
        <f t="shared" ca="1" si="11"/>
        <v>0</v>
      </c>
    </row>
    <row r="63" spans="1:13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1">
        <f t="shared" ca="1" si="9"/>
        <v>0</v>
      </c>
      <c r="I63" s="21">
        <f t="shared" ca="1" si="9"/>
        <v>0</v>
      </c>
      <c r="J63" s="21">
        <f t="shared" ca="1" si="9"/>
        <v>0</v>
      </c>
      <c r="K63" s="21">
        <f t="shared" ca="1" si="9"/>
        <v>0</v>
      </c>
      <c r="L63" s="21">
        <f t="shared" ca="1" si="9"/>
        <v>0</v>
      </c>
      <c r="M63" s="22">
        <f t="shared" ca="1" si="11"/>
        <v>0</v>
      </c>
    </row>
    <row r="64" spans="1:13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1">
        <f t="shared" ca="1" si="9"/>
        <v>0</v>
      </c>
      <c r="I64" s="21">
        <f t="shared" ca="1" si="9"/>
        <v>0</v>
      </c>
      <c r="J64" s="21">
        <f t="shared" ca="1" si="9"/>
        <v>0</v>
      </c>
      <c r="K64" s="21">
        <f t="shared" ca="1" si="9"/>
        <v>0</v>
      </c>
      <c r="L64" s="21">
        <f t="shared" ca="1" si="9"/>
        <v>0</v>
      </c>
      <c r="M64" s="22">
        <f t="shared" ca="1" si="11"/>
        <v>0</v>
      </c>
    </row>
    <row r="65" spans="1:13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1">
        <f t="shared" ca="1" si="9"/>
        <v>0</v>
      </c>
      <c r="I65" s="21">
        <f t="shared" ca="1" si="9"/>
        <v>0</v>
      </c>
      <c r="J65" s="21">
        <f t="shared" ca="1" si="9"/>
        <v>0</v>
      </c>
      <c r="K65" s="21">
        <f t="shared" ca="1" si="9"/>
        <v>0</v>
      </c>
      <c r="L65" s="21">
        <f t="shared" ca="1" si="9"/>
        <v>0</v>
      </c>
      <c r="M65" s="22">
        <f t="shared" ca="1" si="11"/>
        <v>0</v>
      </c>
    </row>
    <row r="66" spans="1:13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1">
        <f t="shared" ca="1" si="9"/>
        <v>0</v>
      </c>
      <c r="I66" s="21">
        <f t="shared" ca="1" si="9"/>
        <v>0</v>
      </c>
      <c r="J66" s="21">
        <f t="shared" ca="1" si="9"/>
        <v>0</v>
      </c>
      <c r="K66" s="21">
        <f t="shared" ca="1" si="9"/>
        <v>0</v>
      </c>
      <c r="L66" s="21">
        <f t="shared" ca="1" si="9"/>
        <v>0</v>
      </c>
      <c r="M66" s="22">
        <f t="shared" ca="1" si="11"/>
        <v>0</v>
      </c>
    </row>
    <row r="67" spans="1:13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1">
        <f t="shared" ca="1" si="9"/>
        <v>0</v>
      </c>
      <c r="I67" s="21">
        <f t="shared" ca="1" si="9"/>
        <v>0</v>
      </c>
      <c r="J67" s="21">
        <f t="shared" ca="1" si="9"/>
        <v>0</v>
      </c>
      <c r="K67" s="21">
        <f t="shared" ca="1" si="9"/>
        <v>0</v>
      </c>
      <c r="L67" s="21">
        <f t="shared" ca="1" si="9"/>
        <v>0</v>
      </c>
      <c r="M67" s="22">
        <f t="shared" ca="1" si="11"/>
        <v>0</v>
      </c>
    </row>
    <row r="68" spans="1:13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1">
        <f t="shared" ca="1" si="9"/>
        <v>0</v>
      </c>
      <c r="I68" s="21">
        <f t="shared" ca="1" si="9"/>
        <v>0</v>
      </c>
      <c r="J68" s="21">
        <f t="shared" ca="1" si="9"/>
        <v>0</v>
      </c>
      <c r="K68" s="21">
        <f t="shared" ca="1" si="9"/>
        <v>0</v>
      </c>
      <c r="L68" s="21">
        <f t="shared" ca="1" si="9"/>
        <v>0</v>
      </c>
      <c r="M68" s="22">
        <f t="shared" ca="1" si="11"/>
        <v>0</v>
      </c>
    </row>
    <row r="69" spans="1:13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1">
        <f t="shared" ca="1" si="9"/>
        <v>0</v>
      </c>
      <c r="I69" s="21">
        <f t="shared" ca="1" si="9"/>
        <v>0</v>
      </c>
      <c r="J69" s="21">
        <f t="shared" ca="1" si="9"/>
        <v>0</v>
      </c>
      <c r="K69" s="21">
        <f t="shared" ca="1" si="9"/>
        <v>0</v>
      </c>
      <c r="L69" s="21">
        <f t="shared" ca="1" si="9"/>
        <v>0</v>
      </c>
      <c r="M69" s="22">
        <f t="shared" ca="1" si="11"/>
        <v>0</v>
      </c>
    </row>
    <row r="70" spans="1:13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1">
        <f t="shared" ca="1" si="9"/>
        <v>0</v>
      </c>
      <c r="I70" s="21">
        <f t="shared" ca="1" si="9"/>
        <v>0</v>
      </c>
      <c r="J70" s="21">
        <f t="shared" ca="1" si="9"/>
        <v>0</v>
      </c>
      <c r="K70" s="21">
        <f t="shared" ca="1" si="9"/>
        <v>0</v>
      </c>
      <c r="L70" s="21">
        <f t="shared" ca="1" si="9"/>
        <v>0</v>
      </c>
      <c r="M70" s="22">
        <f t="shared" ca="1" si="11"/>
        <v>0</v>
      </c>
    </row>
    <row r="71" spans="1:13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L72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2">
        <f t="shared" ca="1" si="11"/>
        <v>0</v>
      </c>
    </row>
    <row r="72" spans="1:13" ht="13.8" x14ac:dyDescent="0.3">
      <c r="A72" s="64" t="s">
        <v>278</v>
      </c>
      <c r="B72" s="20">
        <v>3018</v>
      </c>
      <c r="C72" s="65" t="s">
        <v>246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2">
        <f t="shared" ca="1" si="11"/>
        <v>0</v>
      </c>
    </row>
    <row r="73" spans="1:13" ht="13.8" x14ac:dyDescent="0.3">
      <c r="A73" s="66" t="s">
        <v>280</v>
      </c>
      <c r="B73" s="55">
        <v>9000</v>
      </c>
      <c r="C73" s="65" t="s">
        <v>281</v>
      </c>
      <c r="D73" s="56">
        <f t="shared" ref="D73:M73" ca="1" si="13">SUMIF($C$7:$C$72,"HD",D$7:D$72)</f>
        <v>731156083.61037326</v>
      </c>
      <c r="E73" s="56">
        <f t="shared" ca="1" si="13"/>
        <v>0</v>
      </c>
      <c r="F73" s="56">
        <f t="shared" ca="1" si="13"/>
        <v>0</v>
      </c>
      <c r="G73" s="56">
        <f t="shared" ca="1" si="13"/>
        <v>0</v>
      </c>
      <c r="H73" s="56">
        <f t="shared" ca="1" si="13"/>
        <v>0</v>
      </c>
      <c r="I73" s="56">
        <f t="shared" ca="1" si="13"/>
        <v>7816.5</v>
      </c>
      <c r="J73" s="56">
        <f t="shared" ca="1" si="13"/>
        <v>0</v>
      </c>
      <c r="K73" s="56">
        <f t="shared" ca="1" si="13"/>
        <v>8854.9400850000002</v>
      </c>
      <c r="L73" s="56">
        <f t="shared" ca="1" si="13"/>
        <v>100252753.94</v>
      </c>
      <c r="M73" s="56">
        <f t="shared" ca="1" si="13"/>
        <v>831425508.99045825</v>
      </c>
    </row>
    <row r="74" spans="1:13" ht="13.8" x14ac:dyDescent="0.3">
      <c r="A74" s="66" t="s">
        <v>283</v>
      </c>
      <c r="B74" s="55">
        <v>9001</v>
      </c>
      <c r="C74" s="65" t="s">
        <v>284</v>
      </c>
      <c r="D74" s="56">
        <f t="shared" ref="D74:M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</row>
    <row r="75" spans="1:13" ht="13.8" x14ac:dyDescent="0.3">
      <c r="A75" s="66" t="s">
        <v>286</v>
      </c>
      <c r="B75" s="55">
        <v>9003</v>
      </c>
      <c r="C75" s="65" t="s">
        <v>287</v>
      </c>
      <c r="D75" s="56">
        <f t="shared" ref="D75:L75" ca="1" si="15">D73+D74</f>
        <v>731156083.61037326</v>
      </c>
      <c r="E75" s="56">
        <f t="shared" ca="1" si="15"/>
        <v>0</v>
      </c>
      <c r="F75" s="56">
        <f t="shared" ca="1" si="15"/>
        <v>0</v>
      </c>
      <c r="G75" s="56">
        <f t="shared" ca="1" si="15"/>
        <v>0</v>
      </c>
      <c r="H75" s="56">
        <f t="shared" ca="1" si="15"/>
        <v>0</v>
      </c>
      <c r="I75" s="56">
        <f t="shared" ca="1" si="15"/>
        <v>7816.5</v>
      </c>
      <c r="J75" s="56">
        <f t="shared" ca="1" si="15"/>
        <v>0</v>
      </c>
      <c r="K75" s="56">
        <f t="shared" ca="1" si="15"/>
        <v>8854.9400850000002</v>
      </c>
      <c r="L75" s="56">
        <f t="shared" ca="1" si="15"/>
        <v>100252753.94</v>
      </c>
      <c r="M75" s="56">
        <f ca="1">M73+M74</f>
        <v>831425508.99045825</v>
      </c>
    </row>
  </sheetData>
  <mergeCells count="1">
    <mergeCell ref="E2:G2"/>
  </mergeCells>
  <dataValidations count="1">
    <dataValidation type="list" allowBlank="1" showInputMessage="1" showErrorMessage="1" sqref="B2" xr:uid="{B6FBB7DA-EDB8-48BC-BBEC-E58B1094510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27A3-C37C-48B0-9563-3720AD5FDF55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121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760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60602.829999998212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2384.0499999999997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6201849.3099999996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14087332.16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9705.0400000000009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4139.01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149830904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1577.55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67887.47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3759224.16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453787.77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58084.09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99185.069999999905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214.46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5514.480122669298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41532.61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959.01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647221.79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254685.16999999998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1179845.2799800001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101607.19000000003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3754.5700000000006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8178.8822000000009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13730.23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29819.119999999999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4670111.0750000002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13723.63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66259.030000000057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393.31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1230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473.08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7984.87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79111.88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181763012.17730266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181763012.17730266</v>
      </c>
    </row>
  </sheetData>
  <mergeCells count="1">
    <mergeCell ref="E2:G2"/>
  </mergeCells>
  <dataValidations count="1">
    <dataValidation type="list" allowBlank="1" showInputMessage="1" showErrorMessage="1" sqref="B2" xr:uid="{8D92CA3B-AE86-4DE7-966F-0CCFF77B70C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C6730-2DC0-45A3-B68B-E4632BB9EA09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789</v>
      </c>
      <c r="E5" s="10">
        <v>798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123</v>
      </c>
      <c r="E6" s="7" t="s">
        <v>124</v>
      </c>
      <c r="F6" s="69" t="s">
        <v>346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139567.62</v>
      </c>
      <c r="E17" s="21">
        <f t="shared" ca="1" si="0"/>
        <v>0</v>
      </c>
      <c r="F17" s="22">
        <f t="shared" ca="1" si="1"/>
        <v>139567.62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1106411.7</v>
      </c>
      <c r="E23" s="21">
        <f t="shared" ca="1" si="2"/>
        <v>0</v>
      </c>
      <c r="F23" s="22">
        <f ca="1">+SUM(D23:E23)</f>
        <v>1106411.7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1550.08</v>
      </c>
      <c r="F31" s="22">
        <f t="shared" ca="1" si="3"/>
        <v>1550.08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398101.69</v>
      </c>
      <c r="E39" s="21">
        <f t="shared" ca="1" si="4"/>
        <v>0</v>
      </c>
      <c r="F39" s="22">
        <f t="shared" ca="1" si="3"/>
        <v>398101.69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51389.64</v>
      </c>
      <c r="E40" s="21">
        <f t="shared" ca="1" si="4"/>
        <v>0</v>
      </c>
      <c r="F40" s="22">
        <f t="shared" ca="1" si="3"/>
        <v>51389.64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5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5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5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5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6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7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7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7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5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5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2">
        <f t="shared" ca="1" si="5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2">
        <f t="shared" ca="1" si="5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2">
        <f t="shared" ca="1" si="5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2">
        <f t="shared" ref="F58" ca="1" si="9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2">
        <f t="shared" ref="F59:F72" ca="1" si="10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2">
        <f t="shared" ca="1" si="10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2">
        <f t="shared" ca="1" si="10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2">
        <f t="shared" ca="1" si="10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2">
        <f t="shared" ca="1" si="10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2">
        <f t="shared" ca="1" si="10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2">
        <f t="shared" ca="1" si="10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2">
        <f t="shared" ca="1" si="10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2">
        <f t="shared" ca="1" si="10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2">
        <f t="shared" ca="1" si="10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2">
        <f t="shared" ca="1" si="10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2">
        <f t="shared" ca="1" si="10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2">
        <f t="shared" ca="1" si="10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2">
        <f t="shared" ca="1" si="10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1695470.6499999997</v>
      </c>
      <c r="E73" s="56">
        <f ca="1">SUMIF($C$7:$C$72,"HD",E$7:E$72)</f>
        <v>1550.08</v>
      </c>
      <c r="F73" s="56">
        <f ca="1">SUMIF($C$7:$C$72,"HD",F$7:F$72)</f>
        <v>1697020.7299999997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1695470.6499999997</v>
      </c>
      <c r="E75" s="56">
        <f ca="1">E73+E74</f>
        <v>1550.08</v>
      </c>
      <c r="F75" s="56">
        <f ca="1">F73+F74</f>
        <v>1697020.7299999997</v>
      </c>
    </row>
  </sheetData>
  <mergeCells count="1">
    <mergeCell ref="E2:G2"/>
  </mergeCells>
  <dataValidations count="1">
    <dataValidation type="list" allowBlank="1" showInputMessage="1" showErrorMessage="1" sqref="B2" xr:uid="{C03B791B-29CA-4371-A85C-AC317D18D8A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6C7B9-B2BF-440D-9D4D-C1FE0485A673}">
  <dimension ref="A1:L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2" width="15.6640625" style="3" customWidth="1"/>
    <col min="13" max="13" width="4" style="3" customWidth="1"/>
    <col min="14" max="16384" width="9.109375" style="3"/>
  </cols>
  <sheetData>
    <row r="1" spans="1:12" ht="15" customHeight="1" x14ac:dyDescent="0.3">
      <c r="A1" s="1" t="s">
        <v>0</v>
      </c>
      <c r="B1" s="2"/>
      <c r="C1" s="2"/>
    </row>
    <row r="2" spans="1:12" ht="15" customHeight="1" x14ac:dyDescent="0.3">
      <c r="A2" s="1" t="s">
        <v>347</v>
      </c>
      <c r="B2" s="68" t="s">
        <v>8</v>
      </c>
      <c r="C2" s="2"/>
      <c r="E2" s="81" t="s">
        <v>1</v>
      </c>
      <c r="F2" s="82"/>
      <c r="G2" s="82"/>
      <c r="I2" s="5"/>
    </row>
    <row r="3" spans="1:12" ht="15" customHeight="1" x14ac:dyDescent="0.3">
      <c r="A3" s="4" t="s">
        <v>354</v>
      </c>
      <c r="B3" s="2"/>
      <c r="C3" s="2"/>
    </row>
    <row r="4" spans="1:12" ht="22.5" customHeight="1" x14ac:dyDescent="0.25"/>
    <row r="5" spans="1:12" ht="22.5" customHeight="1" x14ac:dyDescent="0.25">
      <c r="D5" s="10">
        <v>772</v>
      </c>
      <c r="E5" s="10">
        <v>773</v>
      </c>
      <c r="F5" s="10">
        <v>776</v>
      </c>
      <c r="G5" s="10">
        <v>777</v>
      </c>
      <c r="H5" s="10">
        <v>778</v>
      </c>
      <c r="I5" s="10">
        <v>779</v>
      </c>
      <c r="J5" s="10">
        <v>782</v>
      </c>
      <c r="K5" s="10">
        <v>783</v>
      </c>
      <c r="L5" s="69"/>
    </row>
    <row r="6" spans="1:12" ht="79.5" customHeight="1" x14ac:dyDescent="0.25">
      <c r="A6" s="63" t="s">
        <v>142</v>
      </c>
      <c r="B6" s="63" t="s">
        <v>143</v>
      </c>
      <c r="C6" s="63" t="s">
        <v>144</v>
      </c>
      <c r="D6" s="7" t="s">
        <v>62</v>
      </c>
      <c r="E6" s="7" t="s">
        <v>63</v>
      </c>
      <c r="F6" s="7" t="s">
        <v>66</v>
      </c>
      <c r="G6" s="7" t="s">
        <v>67</v>
      </c>
      <c r="H6" s="7" t="s">
        <v>68</v>
      </c>
      <c r="I6" s="7" t="s">
        <v>69</v>
      </c>
      <c r="J6" s="7" t="s">
        <v>72</v>
      </c>
      <c r="K6" s="7" t="s">
        <v>73</v>
      </c>
      <c r="L6" s="69" t="s">
        <v>348</v>
      </c>
    </row>
    <row r="7" spans="1:12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K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2">
        <f t="shared" ref="L7:L22" ca="1" si="1">+SUM(D7:K7)</f>
        <v>0</v>
      </c>
    </row>
    <row r="8" spans="1:12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4086.8899999999994</v>
      </c>
      <c r="F8" s="21">
        <f t="shared" ca="1" si="0"/>
        <v>-144707.5299999998</v>
      </c>
      <c r="G8" s="21">
        <f t="shared" ca="1" si="0"/>
        <v>-7134640.9499999583</v>
      </c>
      <c r="H8" s="21">
        <f t="shared" ca="1" si="0"/>
        <v>3876.77</v>
      </c>
      <c r="I8" s="21">
        <f t="shared" ca="1" si="0"/>
        <v>2300708.2099999995</v>
      </c>
      <c r="J8" s="21">
        <f t="shared" ca="1" si="0"/>
        <v>7217.4699999999721</v>
      </c>
      <c r="K8" s="21">
        <f t="shared" ca="1" si="0"/>
        <v>309032.88</v>
      </c>
      <c r="L8" s="22">
        <f t="shared" ca="1" si="1"/>
        <v>-4654426.2599999588</v>
      </c>
    </row>
    <row r="9" spans="1:12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-7.44</v>
      </c>
      <c r="H9" s="21">
        <f t="shared" ca="1" si="0"/>
        <v>0</v>
      </c>
      <c r="I9" s="21">
        <f t="shared" ca="1" si="0"/>
        <v>17.100000000000001</v>
      </c>
      <c r="J9" s="21">
        <f t="shared" ca="1" si="0"/>
        <v>0</v>
      </c>
      <c r="K9" s="21">
        <f t="shared" ca="1" si="0"/>
        <v>0</v>
      </c>
      <c r="L9" s="22">
        <f t="shared" ca="1" si="1"/>
        <v>9.66</v>
      </c>
    </row>
    <row r="10" spans="1:12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2468505.16</v>
      </c>
      <c r="F10" s="21">
        <f t="shared" ca="1" si="0"/>
        <v>27884449.850000001</v>
      </c>
      <c r="G10" s="21">
        <f t="shared" ca="1" si="0"/>
        <v>845277442.49000001</v>
      </c>
      <c r="H10" s="21">
        <f t="shared" ca="1" si="0"/>
        <v>5557797.9400000004</v>
      </c>
      <c r="I10" s="21">
        <f t="shared" ca="1" si="0"/>
        <v>229637001</v>
      </c>
      <c r="J10" s="21">
        <f t="shared" ca="1" si="0"/>
        <v>5325421.6399999997</v>
      </c>
      <c r="K10" s="21">
        <f t="shared" ca="1" si="0"/>
        <v>40503745.380000003</v>
      </c>
      <c r="L10" s="22">
        <f t="shared" ca="1" si="1"/>
        <v>1156654363.4600003</v>
      </c>
    </row>
    <row r="11" spans="1:12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1055707.83</v>
      </c>
      <c r="F11" s="21">
        <f t="shared" ca="1" si="0"/>
        <v>9961557.4900000002</v>
      </c>
      <c r="G11" s="21">
        <f t="shared" ca="1" si="0"/>
        <v>288077825.68000001</v>
      </c>
      <c r="H11" s="21">
        <f t="shared" ca="1" si="0"/>
        <v>1619381.95</v>
      </c>
      <c r="I11" s="21">
        <f t="shared" ca="1" si="0"/>
        <v>99047339.120000005</v>
      </c>
      <c r="J11" s="21">
        <f t="shared" ca="1" si="0"/>
        <v>2594807.44</v>
      </c>
      <c r="K11" s="21">
        <f t="shared" ca="1" si="0"/>
        <v>17702337.68</v>
      </c>
      <c r="L11" s="22">
        <f t="shared" ca="1" si="1"/>
        <v>420058957.19</v>
      </c>
    </row>
    <row r="12" spans="1:12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2">
        <f t="shared" ca="1" si="1"/>
        <v>0</v>
      </c>
    </row>
    <row r="13" spans="1:12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2">
        <f t="shared" ca="1" si="1"/>
        <v>0</v>
      </c>
    </row>
    <row r="14" spans="1:12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1321337.67</v>
      </c>
      <c r="F14" s="21">
        <f t="shared" ca="1" si="0"/>
        <v>12391623.949999999</v>
      </c>
      <c r="G14" s="21">
        <f t="shared" ca="1" si="0"/>
        <v>357124469.20999998</v>
      </c>
      <c r="H14" s="21">
        <f t="shared" ca="1" si="0"/>
        <v>2026404.15</v>
      </c>
      <c r="I14" s="21">
        <f t="shared" ca="1" si="0"/>
        <v>124776214.56999999</v>
      </c>
      <c r="J14" s="21">
        <f t="shared" ca="1" si="0"/>
        <v>3246516.57</v>
      </c>
      <c r="K14" s="21">
        <f t="shared" ca="1" si="0"/>
        <v>22258348.280000001</v>
      </c>
      <c r="L14" s="22">
        <f t="shared" ca="1" si="1"/>
        <v>523144914.39999998</v>
      </c>
    </row>
    <row r="15" spans="1:12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2">
        <f t="shared" ca="1" si="1"/>
        <v>0</v>
      </c>
    </row>
    <row r="16" spans="1:12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2">
        <f t="shared" ca="1" si="1"/>
        <v>0</v>
      </c>
    </row>
    <row r="17" spans="1:12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2">
        <f t="shared" ca="1" si="1"/>
        <v>0</v>
      </c>
    </row>
    <row r="18" spans="1:12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2">
        <f t="shared" ca="1" si="1"/>
        <v>0</v>
      </c>
    </row>
    <row r="19" spans="1:12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2">
        <f t="shared" ca="1" si="1"/>
        <v>0</v>
      </c>
    </row>
    <row r="20" spans="1:12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10629256.720000001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940039.43</v>
      </c>
      <c r="L20" s="22">
        <f t="shared" ca="1" si="1"/>
        <v>11569296.15</v>
      </c>
    </row>
    <row r="21" spans="1:12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2">
        <f t="shared" ca="1" si="1"/>
        <v>0</v>
      </c>
    </row>
    <row r="22" spans="1:12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13206565.219999995</v>
      </c>
      <c r="F22" s="21">
        <f t="shared" ca="1" si="0"/>
        <v>124156630.44999997</v>
      </c>
      <c r="G22" s="21">
        <f t="shared" ca="1" si="0"/>
        <v>3583133422.0300012</v>
      </c>
      <c r="H22" s="21">
        <f t="shared" ca="1" si="0"/>
        <v>20273298.950000003</v>
      </c>
      <c r="I22" s="21">
        <f t="shared" ca="1" si="0"/>
        <v>1244161739.5400028</v>
      </c>
      <c r="J22" s="21">
        <f t="shared" ca="1" si="0"/>
        <v>32453136.660000011</v>
      </c>
      <c r="K22" s="21">
        <f t="shared" ca="1" si="0"/>
        <v>222114977.91000015</v>
      </c>
      <c r="L22" s="22">
        <f t="shared" ca="1" si="1"/>
        <v>5239499770.760004</v>
      </c>
    </row>
    <row r="23" spans="1:12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K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1147330.47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2">
        <f ca="1">+SUM(D23:K23)</f>
        <v>1147330.47</v>
      </c>
    </row>
    <row r="24" spans="1:12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4225555.9489500001</v>
      </c>
      <c r="F24" s="21">
        <f t="shared" ca="1" si="2"/>
        <v>39749533.165450007</v>
      </c>
      <c r="G24" s="21">
        <f t="shared" ca="1" si="2"/>
        <v>1147563896.6292999</v>
      </c>
      <c r="H24" s="21">
        <f t="shared" ca="1" si="2"/>
        <v>6484603.3909999989</v>
      </c>
      <c r="I24" s="21">
        <f t="shared" ca="1" si="2"/>
        <v>441137056.59330004</v>
      </c>
      <c r="J24" s="21">
        <f t="shared" ca="1" si="2"/>
        <v>10384041.39525</v>
      </c>
      <c r="K24" s="21">
        <f t="shared" ca="1" si="2"/>
        <v>71058957.340700001</v>
      </c>
      <c r="L24" s="22">
        <f ca="1">+SUM(D24:K24)</f>
        <v>1720603644.4639499</v>
      </c>
    </row>
    <row r="25" spans="1:12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2">
        <f t="shared" ref="L25:L44" ca="1" si="3">+SUM(D25:K25)</f>
        <v>0</v>
      </c>
    </row>
    <row r="26" spans="1:12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2">
        <f t="shared" ca="1" si="3"/>
        <v>0</v>
      </c>
    </row>
    <row r="27" spans="1:12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37409.550000000003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2">
        <f t="shared" ca="1" si="3"/>
        <v>37409.550000000003</v>
      </c>
    </row>
    <row r="28" spans="1:12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2">
        <f t="shared" ca="1" si="3"/>
        <v>0</v>
      </c>
    </row>
    <row r="29" spans="1:12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1055707.83</v>
      </c>
      <c r="F29" s="21">
        <f t="shared" ca="1" si="2"/>
        <v>9961444.9100000001</v>
      </c>
      <c r="G29" s="21">
        <f t="shared" ca="1" si="2"/>
        <v>288077622.57999998</v>
      </c>
      <c r="H29" s="21">
        <f t="shared" ca="1" si="2"/>
        <v>1621627.48</v>
      </c>
      <c r="I29" s="21">
        <f t="shared" ca="1" si="2"/>
        <v>0</v>
      </c>
      <c r="J29" s="21">
        <f t="shared" ca="1" si="2"/>
        <v>99080762.620000005</v>
      </c>
      <c r="K29" s="21">
        <f t="shared" ca="1" si="2"/>
        <v>17708987.66</v>
      </c>
      <c r="L29" s="22">
        <f t="shared" ca="1" si="3"/>
        <v>417506153.08000004</v>
      </c>
    </row>
    <row r="30" spans="1:12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0</v>
      </c>
      <c r="L30" s="22">
        <f t="shared" ca="1" si="3"/>
        <v>0</v>
      </c>
    </row>
    <row r="31" spans="1:12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-4.37</v>
      </c>
      <c r="H31" s="21">
        <f t="shared" ca="1" si="2"/>
        <v>0</v>
      </c>
      <c r="I31" s="21">
        <f t="shared" ca="1" si="2"/>
        <v>30.9</v>
      </c>
      <c r="J31" s="21">
        <f t="shared" ca="1" si="2"/>
        <v>0</v>
      </c>
      <c r="K31" s="21">
        <f t="shared" ca="1" si="2"/>
        <v>0</v>
      </c>
      <c r="L31" s="22">
        <f t="shared" ca="1" si="3"/>
        <v>26.529999999999998</v>
      </c>
    </row>
    <row r="32" spans="1:12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1054345.55</v>
      </c>
      <c r="F32" s="21">
        <f t="shared" ca="1" si="2"/>
        <v>10009680.77</v>
      </c>
      <c r="G32" s="21">
        <f t="shared" ca="1" si="2"/>
        <v>290490568.59999996</v>
      </c>
      <c r="H32" s="21">
        <f t="shared" ca="1" si="2"/>
        <v>1620335.22</v>
      </c>
      <c r="I32" s="21">
        <f t="shared" ca="1" si="2"/>
        <v>98313931.450000003</v>
      </c>
      <c r="J32" s="21">
        <f t="shared" ca="1" si="2"/>
        <v>2592401.62</v>
      </c>
      <c r="K32" s="21">
        <f t="shared" ca="1" si="2"/>
        <v>17605976.710000001</v>
      </c>
      <c r="L32" s="22">
        <f t="shared" ca="1" si="3"/>
        <v>421687239.91999996</v>
      </c>
    </row>
    <row r="33" spans="1:12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2">
        <f t="shared" ca="1" si="3"/>
        <v>0</v>
      </c>
    </row>
    <row r="34" spans="1:12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2">
        <f t="shared" ca="1" si="3"/>
        <v>0</v>
      </c>
    </row>
    <row r="35" spans="1:12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2">
        <f t="shared" ca="1" si="3"/>
        <v>0</v>
      </c>
    </row>
    <row r="36" spans="1:12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2">
        <f t="shared" ca="1" si="3"/>
        <v>0</v>
      </c>
    </row>
    <row r="37" spans="1:12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2">
        <f t="shared" ca="1" si="3"/>
        <v>0</v>
      </c>
    </row>
    <row r="38" spans="1:12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2">
        <f t="shared" ca="1" si="3"/>
        <v>0</v>
      </c>
    </row>
    <row r="39" spans="1:12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K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2">
        <f t="shared" ca="1" si="3"/>
        <v>0</v>
      </c>
    </row>
    <row r="40" spans="1:12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2">
        <f t="shared" ca="1" si="3"/>
        <v>0</v>
      </c>
    </row>
    <row r="41" spans="1:12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2108691.0699999998</v>
      </c>
      <c r="F41" s="21">
        <f t="shared" ca="1" si="4"/>
        <v>20019361.52</v>
      </c>
      <c r="G41" s="21">
        <f t="shared" ca="1" si="4"/>
        <v>580911682.38</v>
      </c>
      <c r="H41" s="21">
        <f t="shared" ca="1" si="4"/>
        <v>3240670.44</v>
      </c>
      <c r="I41" s="21">
        <f t="shared" ca="1" si="4"/>
        <v>196621532.90000001</v>
      </c>
      <c r="J41" s="21">
        <f t="shared" ca="1" si="4"/>
        <v>5184803.22</v>
      </c>
      <c r="K41" s="21">
        <f t="shared" ca="1" si="4"/>
        <v>35211953.390000001</v>
      </c>
      <c r="L41" s="22">
        <f t="shared" ca="1" si="3"/>
        <v>843298694.92000008</v>
      </c>
    </row>
    <row r="42" spans="1:12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2">
        <f t="shared" ca="1" si="3"/>
        <v>0</v>
      </c>
    </row>
    <row r="43" spans="1:12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2">
        <f t="shared" ca="1" si="3"/>
        <v>0</v>
      </c>
    </row>
    <row r="44" spans="1:12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2">
        <f t="shared" ca="1" si="3"/>
        <v>0</v>
      </c>
    </row>
    <row r="45" spans="1:12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2">
        <f t="shared" ref="L45:L57" ca="1" si="5">+SUM(D45:K45)</f>
        <v>0</v>
      </c>
    </row>
    <row r="46" spans="1:12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2">
        <f t="shared" ca="1" si="5"/>
        <v>0</v>
      </c>
    </row>
    <row r="47" spans="1:12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2">
        <f t="shared" ca="1" si="5"/>
        <v>0</v>
      </c>
    </row>
    <row r="48" spans="1:12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2">
        <f t="shared" ca="1" si="5"/>
        <v>0</v>
      </c>
    </row>
    <row r="49" spans="1:12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2">
        <f t="shared" ref="L49" ca="1" si="6">+SUM(D49:K49)</f>
        <v>0</v>
      </c>
    </row>
    <row r="50" spans="1:12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2">
        <f t="shared" ref="L50:L52" ca="1" si="7">+SUM(D50:K50)</f>
        <v>0</v>
      </c>
    </row>
    <row r="51" spans="1:12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2">
        <f t="shared" ca="1" si="7"/>
        <v>0</v>
      </c>
    </row>
    <row r="52" spans="1:12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2">
        <f t="shared" ca="1" si="7"/>
        <v>0</v>
      </c>
    </row>
    <row r="53" spans="1:12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2">
        <f t="shared" ca="1" si="5"/>
        <v>0</v>
      </c>
    </row>
    <row r="54" spans="1:12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2">
        <f t="shared" ca="1" si="5"/>
        <v>0</v>
      </c>
    </row>
    <row r="55" spans="1:12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K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1">
        <f t="shared" ca="1" si="8"/>
        <v>0</v>
      </c>
      <c r="L55" s="22">
        <f t="shared" ca="1" si="5"/>
        <v>0</v>
      </c>
    </row>
    <row r="56" spans="1:12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1">
        <f t="shared" ca="1" si="8"/>
        <v>0</v>
      </c>
      <c r="L56" s="22">
        <f t="shared" ca="1" si="5"/>
        <v>0</v>
      </c>
    </row>
    <row r="57" spans="1:12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1">
        <f t="shared" ca="1" si="8"/>
        <v>0</v>
      </c>
      <c r="L57" s="22">
        <f t="shared" ca="1" si="5"/>
        <v>0</v>
      </c>
    </row>
    <row r="58" spans="1:12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1">
        <f t="shared" ca="1" si="8"/>
        <v>0</v>
      </c>
      <c r="L58" s="22">
        <f t="shared" ref="L58" ca="1" si="9">+SUM(D58:K58)</f>
        <v>0</v>
      </c>
    </row>
    <row r="59" spans="1:12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1">
        <f t="shared" ca="1" si="8"/>
        <v>0</v>
      </c>
      <c r="L59" s="22">
        <f t="shared" ref="L59:L72" ca="1" si="10">+SUM(D59:K59)</f>
        <v>0</v>
      </c>
    </row>
    <row r="60" spans="1:12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1">
        <f t="shared" ca="1" si="8"/>
        <v>0</v>
      </c>
      <c r="L60" s="22">
        <f t="shared" ca="1" si="10"/>
        <v>0</v>
      </c>
    </row>
    <row r="61" spans="1:12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1">
        <f t="shared" ca="1" si="8"/>
        <v>0</v>
      </c>
      <c r="L61" s="22">
        <f t="shared" ca="1" si="10"/>
        <v>0</v>
      </c>
    </row>
    <row r="62" spans="1:12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1">
        <f t="shared" ca="1" si="8"/>
        <v>0</v>
      </c>
      <c r="L62" s="22">
        <f t="shared" ca="1" si="10"/>
        <v>0</v>
      </c>
    </row>
    <row r="63" spans="1:12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1">
        <f t="shared" ca="1" si="8"/>
        <v>0</v>
      </c>
      <c r="L63" s="22">
        <f t="shared" ca="1" si="10"/>
        <v>0</v>
      </c>
    </row>
    <row r="64" spans="1:12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1">
        <f t="shared" ca="1" si="8"/>
        <v>0</v>
      </c>
      <c r="L64" s="22">
        <f t="shared" ca="1" si="10"/>
        <v>0</v>
      </c>
    </row>
    <row r="65" spans="1:12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1">
        <f t="shared" ca="1" si="8"/>
        <v>0</v>
      </c>
      <c r="L65" s="22">
        <f t="shared" ca="1" si="10"/>
        <v>0</v>
      </c>
    </row>
    <row r="66" spans="1:12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1">
        <f t="shared" ca="1" si="8"/>
        <v>0</v>
      </c>
      <c r="L66" s="22">
        <f t="shared" ca="1" si="10"/>
        <v>0</v>
      </c>
    </row>
    <row r="67" spans="1:12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1">
        <f t="shared" ca="1" si="8"/>
        <v>0</v>
      </c>
      <c r="L67" s="22">
        <f t="shared" ca="1" si="10"/>
        <v>0</v>
      </c>
    </row>
    <row r="68" spans="1:12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1">
        <f t="shared" ca="1" si="8"/>
        <v>0</v>
      </c>
      <c r="L68" s="22">
        <f t="shared" ca="1" si="10"/>
        <v>0</v>
      </c>
    </row>
    <row r="69" spans="1:12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1">
        <f t="shared" ca="1" si="8"/>
        <v>0</v>
      </c>
      <c r="L69" s="22">
        <f t="shared" ca="1" si="10"/>
        <v>0</v>
      </c>
    </row>
    <row r="70" spans="1:12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1">
        <f t="shared" ca="1" si="8"/>
        <v>0</v>
      </c>
      <c r="L70" s="22">
        <f t="shared" ca="1" si="10"/>
        <v>0</v>
      </c>
    </row>
    <row r="71" spans="1:12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K72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1">
        <f t="shared" ca="1" si="11"/>
        <v>0</v>
      </c>
      <c r="L71" s="22">
        <f t="shared" ca="1" si="10"/>
        <v>0</v>
      </c>
    </row>
    <row r="72" spans="1:12" ht="13.8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1">
        <f t="shared" ca="1" si="11"/>
        <v>0</v>
      </c>
      <c r="L72" s="22">
        <f t="shared" ca="1" si="10"/>
        <v>0</v>
      </c>
    </row>
    <row r="73" spans="1:12" ht="13.8" x14ac:dyDescent="0.3">
      <c r="A73" s="66" t="s">
        <v>280</v>
      </c>
      <c r="B73" s="55">
        <v>9000</v>
      </c>
      <c r="C73" s="65" t="s">
        <v>281</v>
      </c>
      <c r="D73" s="56">
        <f t="shared" ref="D73:L73" ca="1" si="12">SUMIF($C$7:$C$72,"HD",D$7:D$72)</f>
        <v>0</v>
      </c>
      <c r="E73" s="56">
        <f t="shared" ca="1" si="12"/>
        <v>26500503.168949995</v>
      </c>
      <c r="F73" s="56">
        <f t="shared" ca="1" si="12"/>
        <v>255136905.04545</v>
      </c>
      <c r="G73" s="56">
        <f t="shared" ca="1" si="12"/>
        <v>7384188943.1093025</v>
      </c>
      <c r="H73" s="56">
        <f t="shared" ca="1" si="12"/>
        <v>42447996.291000001</v>
      </c>
      <c r="I73" s="56">
        <f t="shared" ca="1" si="12"/>
        <v>2435995571.3833032</v>
      </c>
      <c r="J73" s="56">
        <f t="shared" ca="1" si="12"/>
        <v>160869108.63525</v>
      </c>
      <c r="K73" s="56">
        <f t="shared" ca="1" si="12"/>
        <v>445414356.6607002</v>
      </c>
      <c r="L73" s="56">
        <f t="shared" ca="1" si="12"/>
        <v>10750553384.293955</v>
      </c>
    </row>
    <row r="74" spans="1:12" ht="13.8" x14ac:dyDescent="0.3">
      <c r="A74" s="66" t="s">
        <v>283</v>
      </c>
      <c r="B74" s="55">
        <v>9001</v>
      </c>
      <c r="C74" s="65" t="s">
        <v>284</v>
      </c>
      <c r="D74" s="56">
        <f t="shared" ref="D74:L74" ca="1" si="13">SUMIF($C$7:$C$72,"H",D$7:D$72)+SUMIF($C$7:$C$72,"E",D$7:D$72)</f>
        <v>0</v>
      </c>
      <c r="E74" s="56">
        <f t="shared" ca="1" si="13"/>
        <v>0</v>
      </c>
      <c r="F74" s="56">
        <f t="shared" ca="1" si="13"/>
        <v>0</v>
      </c>
      <c r="G74" s="56">
        <f t="shared" ca="1" si="13"/>
        <v>0</v>
      </c>
      <c r="H74" s="56">
        <f t="shared" ca="1" si="13"/>
        <v>0</v>
      </c>
      <c r="I74" s="56">
        <f t="shared" ca="1" si="13"/>
        <v>0</v>
      </c>
      <c r="J74" s="56">
        <f t="shared" ca="1" si="13"/>
        <v>0</v>
      </c>
      <c r="K74" s="56">
        <f t="shared" ca="1" si="13"/>
        <v>0</v>
      </c>
      <c r="L74" s="56">
        <f t="shared" ca="1" si="13"/>
        <v>0</v>
      </c>
    </row>
    <row r="75" spans="1:12" ht="13.8" x14ac:dyDescent="0.3">
      <c r="A75" s="66" t="s">
        <v>286</v>
      </c>
      <c r="B75" s="55">
        <v>9003</v>
      </c>
      <c r="C75" s="65" t="s">
        <v>287</v>
      </c>
      <c r="D75" s="56">
        <f t="shared" ref="D75:K75" ca="1" si="14">D73+D74</f>
        <v>0</v>
      </c>
      <c r="E75" s="56">
        <f t="shared" ca="1" si="14"/>
        <v>26500503.168949995</v>
      </c>
      <c r="F75" s="56">
        <f t="shared" ca="1" si="14"/>
        <v>255136905.04545</v>
      </c>
      <c r="G75" s="56">
        <f t="shared" ca="1" si="14"/>
        <v>7384188943.1093025</v>
      </c>
      <c r="H75" s="56">
        <f t="shared" ca="1" si="14"/>
        <v>42447996.291000001</v>
      </c>
      <c r="I75" s="56">
        <f t="shared" ca="1" si="14"/>
        <v>2435995571.3833032</v>
      </c>
      <c r="J75" s="56">
        <f t="shared" ca="1" si="14"/>
        <v>160869108.63525</v>
      </c>
      <c r="K75" s="56">
        <f t="shared" ca="1" si="14"/>
        <v>445414356.6607002</v>
      </c>
      <c r="L75" s="56">
        <f ca="1">L73+L74</f>
        <v>10750553384.293955</v>
      </c>
    </row>
  </sheetData>
  <mergeCells count="1">
    <mergeCell ref="E2:G2"/>
  </mergeCells>
  <dataValidations count="1">
    <dataValidation type="list" allowBlank="1" showInputMessage="1" showErrorMessage="1" sqref="B2" xr:uid="{FF09CC68-6D9C-4D4B-B8F2-379060FE1EC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3028-1798-4C03-8FCE-6521440302A5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9" width="4" style="3" customWidth="1"/>
    <col min="10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349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765</v>
      </c>
      <c r="E5" s="10">
        <v>766</v>
      </c>
      <c r="F5" s="10">
        <v>767</v>
      </c>
      <c r="G5" s="10">
        <v>768</v>
      </c>
      <c r="H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58</v>
      </c>
      <c r="E6" s="7" t="s">
        <v>59</v>
      </c>
      <c r="F6" s="7" t="s">
        <v>60</v>
      </c>
      <c r="G6" s="7" t="s">
        <v>61</v>
      </c>
      <c r="H6" s="69" t="s">
        <v>350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2325025663.04</v>
      </c>
      <c r="E8" s="21">
        <f t="shared" ca="1" si="0"/>
        <v>4821022.9000000004</v>
      </c>
      <c r="F8" s="21">
        <f t="shared" ca="1" si="0"/>
        <v>99002519.470000416</v>
      </c>
      <c r="G8" s="21">
        <f t="shared" ca="1" si="0"/>
        <v>33531682.819999993</v>
      </c>
      <c r="H8" s="22">
        <f t="shared" ca="1" si="1"/>
        <v>2462380888.2300005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42851079.270000003</v>
      </c>
      <c r="E9" s="21">
        <f t="shared" ca="1" si="0"/>
        <v>103766721.93999997</v>
      </c>
      <c r="F9" s="21">
        <f t="shared" ca="1" si="0"/>
        <v>33827953.359999999</v>
      </c>
      <c r="G9" s="21">
        <f t="shared" ca="1" si="0"/>
        <v>13397006.98</v>
      </c>
      <c r="H9" s="22">
        <f t="shared" ca="1" si="1"/>
        <v>193842761.54999998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9089077.8399999999</v>
      </c>
      <c r="E10" s="21">
        <f t="shared" ca="1" si="0"/>
        <v>3372718.29</v>
      </c>
      <c r="F10" s="21">
        <f t="shared" ca="1" si="0"/>
        <v>99553450.48999998</v>
      </c>
      <c r="G10" s="21">
        <f t="shared" ca="1" si="0"/>
        <v>10824843.989999998</v>
      </c>
      <c r="H10" s="22">
        <f t="shared" ca="1" si="1"/>
        <v>122840090.60999997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819831.32</v>
      </c>
      <c r="E11" s="21">
        <f t="shared" ca="1" si="0"/>
        <v>0</v>
      </c>
      <c r="F11" s="21">
        <f t="shared" ca="1" si="0"/>
        <v>10.220000000000001</v>
      </c>
      <c r="G11" s="21">
        <f t="shared" ca="1" si="0"/>
        <v>156245.46</v>
      </c>
      <c r="H11" s="22">
        <f t="shared" ca="1" si="1"/>
        <v>976086.99999999988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599660.84</v>
      </c>
      <c r="E13" s="21">
        <f t="shared" ca="1" si="0"/>
        <v>0</v>
      </c>
      <c r="F13" s="21">
        <f t="shared" ca="1" si="0"/>
        <v>10487618.16</v>
      </c>
      <c r="G13" s="21">
        <f t="shared" ca="1" si="0"/>
        <v>4535102.6399999997</v>
      </c>
      <c r="H13" s="22">
        <f t="shared" ca="1" si="1"/>
        <v>15622381.640000001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272178.01</v>
      </c>
      <c r="E14" s="21">
        <f t="shared" ca="1" si="0"/>
        <v>129480.23</v>
      </c>
      <c r="F14" s="21">
        <f t="shared" ca="1" si="0"/>
        <v>12709662.270000001</v>
      </c>
      <c r="G14" s="21">
        <f t="shared" ca="1" si="0"/>
        <v>1601955.2299999997</v>
      </c>
      <c r="H14" s="22">
        <f t="shared" ca="1" si="1"/>
        <v>14713275.740000002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37207236.460000031</v>
      </c>
      <c r="E15" s="21">
        <f t="shared" ca="1" si="0"/>
        <v>0</v>
      </c>
      <c r="F15" s="21">
        <f t="shared" ca="1" si="0"/>
        <v>0</v>
      </c>
      <c r="G15" s="21">
        <f t="shared" ca="1" si="0"/>
        <v>3962515771.0752387</v>
      </c>
      <c r="H15" s="22">
        <f t="shared" ca="1" si="1"/>
        <v>3999723007.5352387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10940326.73</v>
      </c>
      <c r="E17" s="21">
        <f t="shared" ca="1" si="0"/>
        <v>0</v>
      </c>
      <c r="F17" s="21">
        <f t="shared" ca="1" si="0"/>
        <v>49059029</v>
      </c>
      <c r="G17" s="21">
        <f t="shared" ca="1" si="0"/>
        <v>8596039</v>
      </c>
      <c r="H17" s="22">
        <f t="shared" ca="1" si="1"/>
        <v>68595394.730000004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1935.39</v>
      </c>
      <c r="E18" s="21">
        <f t="shared" ca="1" si="0"/>
        <v>0</v>
      </c>
      <c r="F18" s="21">
        <f t="shared" ca="1" si="0"/>
        <v>0</v>
      </c>
      <c r="G18" s="21">
        <f t="shared" ca="1" si="0"/>
        <v>11994.31</v>
      </c>
      <c r="H18" s="22">
        <f t="shared" ca="1" si="1"/>
        <v>13929.699999999999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28100.170000000002</v>
      </c>
      <c r="E20" s="21">
        <f t="shared" ca="1" si="0"/>
        <v>0</v>
      </c>
      <c r="F20" s="21">
        <f t="shared" ca="1" si="0"/>
        <v>1890258.64</v>
      </c>
      <c r="G20" s="21">
        <f t="shared" ca="1" si="0"/>
        <v>311608.55000000005</v>
      </c>
      <c r="H20" s="22">
        <f t="shared" ca="1" si="1"/>
        <v>2229967.36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3048085.85</v>
      </c>
      <c r="E21" s="21">
        <f t="shared" ca="1" si="0"/>
        <v>0</v>
      </c>
      <c r="F21" s="21">
        <f t="shared" ca="1" si="0"/>
        <v>2635999.0700000003</v>
      </c>
      <c r="G21" s="21">
        <f t="shared" ca="1" si="0"/>
        <v>536557.81000000006</v>
      </c>
      <c r="H21" s="22">
        <f t="shared" ca="1" si="1"/>
        <v>6220642.7300000004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39656773.259999871</v>
      </c>
      <c r="E22" s="21">
        <f t="shared" ca="1" si="0"/>
        <v>2361573.33</v>
      </c>
      <c r="F22" s="21">
        <f t="shared" ca="1" si="0"/>
        <v>3607171942.4799991</v>
      </c>
      <c r="G22" s="21">
        <f t="shared" ca="1" si="0"/>
        <v>40513427.100000001</v>
      </c>
      <c r="H22" s="22">
        <f t="shared" ca="1" si="1"/>
        <v>3689703716.1699986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38" ca="1" si="2">IFERROR(INDIRECT("'"&amp;$B$2&amp;"'!"&amp;ADDRESS(MATCH($B23,INDIRECT("'"&amp;$B$2&amp;"'!$B$1:$B$1095"),0),MATCH(D$5,INDIRECT("'"&amp;$B$2&amp;"'!5:5"),0))),0)</f>
        <v>306706.56</v>
      </c>
      <c r="E23" s="21">
        <f t="shared" ca="1" si="2"/>
        <v>5255518.9500002209</v>
      </c>
      <c r="F23" s="21">
        <f t="shared" ca="1" si="2"/>
        <v>7371079.9099999992</v>
      </c>
      <c r="G23" s="21">
        <f t="shared" ca="1" si="2"/>
        <v>4208296.28</v>
      </c>
      <c r="H23" s="22">
        <f ca="1">+SUM(D23:G23)</f>
        <v>17141601.700000219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30750073.109999701</v>
      </c>
      <c r="E24" s="21">
        <f t="shared" ca="1" si="2"/>
        <v>0</v>
      </c>
      <c r="F24" s="21">
        <f t="shared" ca="1" si="2"/>
        <v>4994762.9399999995</v>
      </c>
      <c r="G24" s="21">
        <f t="shared" ca="1" si="2"/>
        <v>8511993.4899999201</v>
      </c>
      <c r="H24" s="22">
        <f ca="1">+SUM(D24:G24)</f>
        <v>44256829.539999619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39.76</v>
      </c>
      <c r="E25" s="21">
        <f t="shared" ca="1" si="2"/>
        <v>16530.55</v>
      </c>
      <c r="F25" s="21">
        <f t="shared" ca="1" si="2"/>
        <v>397288.52</v>
      </c>
      <c r="G25" s="21">
        <f t="shared" ca="1" si="2"/>
        <v>1065</v>
      </c>
      <c r="H25" s="22">
        <f t="shared" ref="H25:H44" ca="1" si="3">+SUM(D25:G25)</f>
        <v>414923.83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5354550.5499999989</v>
      </c>
      <c r="E26" s="21">
        <f t="shared" ca="1" si="2"/>
        <v>0</v>
      </c>
      <c r="F26" s="21">
        <f t="shared" ca="1" si="2"/>
        <v>10266405.19287811</v>
      </c>
      <c r="G26" s="21">
        <f t="shared" ca="1" si="2"/>
        <v>3092643.196282865</v>
      </c>
      <c r="H26" s="22">
        <f t="shared" ca="1" si="3"/>
        <v>18713598.939160973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255.46</v>
      </c>
      <c r="E27" s="21">
        <f t="shared" ca="1" si="2"/>
        <v>0</v>
      </c>
      <c r="F27" s="21">
        <f t="shared" ca="1" si="2"/>
        <v>0</v>
      </c>
      <c r="G27" s="21">
        <f t="shared" ca="1" si="2"/>
        <v>347689.33</v>
      </c>
      <c r="H27" s="22">
        <f t="shared" ca="1" si="3"/>
        <v>347944.79000000004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3559.34</v>
      </c>
      <c r="E28" s="21">
        <f t="shared" ca="1" si="2"/>
        <v>0</v>
      </c>
      <c r="F28" s="21">
        <f t="shared" ca="1" si="2"/>
        <v>289.8</v>
      </c>
      <c r="G28" s="21">
        <f t="shared" ca="1" si="2"/>
        <v>1919.49</v>
      </c>
      <c r="H28" s="22">
        <f t="shared" ca="1" si="3"/>
        <v>5768.63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14852651.596499998</v>
      </c>
      <c r="E29" s="21">
        <f t="shared" ca="1" si="2"/>
        <v>850629.35000000009</v>
      </c>
      <c r="F29" s="21">
        <f t="shared" ca="1" si="2"/>
        <v>440976512.19999999</v>
      </c>
      <c r="G29" s="21">
        <f t="shared" ca="1" si="2"/>
        <v>21938550.500000007</v>
      </c>
      <c r="H29" s="22">
        <f t="shared" ca="1" si="3"/>
        <v>478618343.64649999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1373193.0199999998</v>
      </c>
      <c r="E30" s="21">
        <f t="shared" ca="1" si="2"/>
        <v>0</v>
      </c>
      <c r="F30" s="21">
        <f t="shared" ca="1" si="2"/>
        <v>1576261.1899999997</v>
      </c>
      <c r="G30" s="21">
        <f t="shared" ca="1" si="2"/>
        <v>1228918.8799999999</v>
      </c>
      <c r="H30" s="22">
        <f t="shared" ca="1" si="3"/>
        <v>4178373.0899999994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3227.22</v>
      </c>
      <c r="E31" s="21">
        <f t="shared" ca="1" si="2"/>
        <v>3090570.9352250001</v>
      </c>
      <c r="F31" s="21">
        <f t="shared" ca="1" si="2"/>
        <v>12456143.163049001</v>
      </c>
      <c r="G31" s="21">
        <f t="shared" ca="1" si="2"/>
        <v>939788.32432499994</v>
      </c>
      <c r="H31" s="22">
        <f t="shared" ca="1" si="3"/>
        <v>16489729.642599002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1341090.6099999999</v>
      </c>
      <c r="E32" s="21">
        <f t="shared" ca="1" si="2"/>
        <v>0</v>
      </c>
      <c r="F32" s="21">
        <f t="shared" ca="1" si="2"/>
        <v>310570.01000000007</v>
      </c>
      <c r="G32" s="21">
        <f t="shared" ca="1" si="2"/>
        <v>51577.14000000005</v>
      </c>
      <c r="H32" s="22">
        <f t="shared" ca="1" si="3"/>
        <v>1703237.76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6030.42</v>
      </c>
      <c r="E33" s="21">
        <f t="shared" ca="1" si="2"/>
        <v>0</v>
      </c>
      <c r="F33" s="21">
        <f t="shared" ca="1" si="2"/>
        <v>1944.38</v>
      </c>
      <c r="G33" s="21">
        <f t="shared" ca="1" si="2"/>
        <v>5999.23</v>
      </c>
      <c r="H33" s="22">
        <f t="shared" ca="1" si="3"/>
        <v>13974.029999999999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751948.3899999999</v>
      </c>
      <c r="E34" s="21">
        <f t="shared" ca="1" si="2"/>
        <v>0</v>
      </c>
      <c r="F34" s="21">
        <f t="shared" ca="1" si="2"/>
        <v>22694.240000000002</v>
      </c>
      <c r="G34" s="21">
        <f t="shared" ca="1" si="2"/>
        <v>1780618156.0168998</v>
      </c>
      <c r="H34" s="22">
        <f t="shared" ca="1" si="3"/>
        <v>1781392798.6468999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125</v>
      </c>
      <c r="E35" s="21">
        <f t="shared" ca="1" si="2"/>
        <v>0</v>
      </c>
      <c r="F35" s="21">
        <f t="shared" ca="1" si="2"/>
        <v>233984</v>
      </c>
      <c r="G35" s="21">
        <f t="shared" ca="1" si="2"/>
        <v>10661</v>
      </c>
      <c r="H35" s="22">
        <f t="shared" ca="1" si="3"/>
        <v>244770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19074871.27</v>
      </c>
      <c r="E37" s="21">
        <f t="shared" ca="1" si="2"/>
        <v>8788944.0199999996</v>
      </c>
      <c r="F37" s="21">
        <f t="shared" ca="1" si="2"/>
        <v>1512604.48</v>
      </c>
      <c r="G37" s="21">
        <f t="shared" ca="1" si="2"/>
        <v>11943833.050000001</v>
      </c>
      <c r="H37" s="22">
        <f t="shared" ca="1" si="3"/>
        <v>41320252.82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299.83999999999997</v>
      </c>
      <c r="H38" s="22">
        <f t="shared" ca="1" si="3"/>
        <v>299.83999999999997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G54" ca="1" si="4">IFERROR(INDIRECT("'"&amp;$B$2&amp;"'!"&amp;ADDRESS(MATCH($B39,INDIRECT("'"&amp;$B$2&amp;"'!$B$1:$B$1095"),0),MATCH(D$5,INDIRECT("'"&amp;$B$2&amp;"'!5:5"),0))),0)</f>
        <v>52268.390249999997</v>
      </c>
      <c r="E39" s="21">
        <f t="shared" ca="1" si="4"/>
        <v>0</v>
      </c>
      <c r="F39" s="21">
        <f t="shared" ca="1" si="4"/>
        <v>10</v>
      </c>
      <c r="G39" s="21">
        <f t="shared" ca="1" si="4"/>
        <v>454097.274485</v>
      </c>
      <c r="H39" s="22">
        <f t="shared" ca="1" si="3"/>
        <v>506375.664735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21061.29</v>
      </c>
      <c r="E40" s="21">
        <f t="shared" ca="1" si="4"/>
        <v>0</v>
      </c>
      <c r="F40" s="21">
        <f t="shared" ca="1" si="4"/>
        <v>0</v>
      </c>
      <c r="G40" s="21">
        <f t="shared" ca="1" si="4"/>
        <v>15639.01</v>
      </c>
      <c r="H40" s="22">
        <f t="shared" ca="1" si="3"/>
        <v>36700.300000000003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3989.1000000000004</v>
      </c>
      <c r="E41" s="21">
        <f t="shared" ca="1" si="4"/>
        <v>0</v>
      </c>
      <c r="F41" s="21">
        <f t="shared" ca="1" si="4"/>
        <v>-155.89000000000001</v>
      </c>
      <c r="G41" s="21">
        <f t="shared" ca="1" si="4"/>
        <v>250150.83000000031</v>
      </c>
      <c r="H41" s="22">
        <f t="shared" ca="1" si="3"/>
        <v>253984.0400000003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221.38000000000002</v>
      </c>
      <c r="E42" s="21">
        <f t="shared" ca="1" si="4"/>
        <v>0</v>
      </c>
      <c r="F42" s="21">
        <f t="shared" ca="1" si="4"/>
        <v>0</v>
      </c>
      <c r="G42" s="21">
        <f t="shared" ca="1" si="4"/>
        <v>546.18999999999994</v>
      </c>
      <c r="H42" s="22">
        <f t="shared" ca="1" si="3"/>
        <v>767.56999999999994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2">
        <f t="shared" ca="1" si="3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405768.29</v>
      </c>
      <c r="G44" s="21">
        <f t="shared" ca="1" si="4"/>
        <v>91.47</v>
      </c>
      <c r="H44" s="22">
        <f t="shared" ca="1" si="3"/>
        <v>405859.75999999995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2">
        <f t="shared" ref="H45:H57" ca="1" si="5">+SUM(D45:G45)</f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2">
        <f t="shared" ca="1" si="5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2">
        <f t="shared" ca="1" si="5"/>
        <v>0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2">
        <f t="shared" ca="1" si="5"/>
        <v>0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5215.75</v>
      </c>
      <c r="E49" s="21">
        <f t="shared" ca="1" si="4"/>
        <v>0</v>
      </c>
      <c r="F49" s="21">
        <f t="shared" ca="1" si="4"/>
        <v>20023.78</v>
      </c>
      <c r="G49" s="21">
        <f t="shared" ca="1" si="4"/>
        <v>373611439.83999997</v>
      </c>
      <c r="H49" s="22">
        <f t="shared" ref="H49" ca="1" si="6">+SUM(D49:G49)</f>
        <v>373636679.36999995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189037025.84999999</v>
      </c>
      <c r="H50" s="22">
        <f t="shared" ref="H50:H53" ca="1" si="7">+SUM(D50:G50)</f>
        <v>189037025.84999999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2">
        <f t="shared" ca="1" si="7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2">
        <f t="shared" ca="1" si="7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2">
        <f t="shared" ca="1" si="7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5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G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2">
        <f t="shared" ca="1" si="5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2">
        <f t="shared" ca="1" si="5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2">
        <f t="shared" ca="1" si="5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2">
        <f t="shared" ref="H58" ca="1" si="9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2">
        <f t="shared" ref="H59:H72" ca="1" si="10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2">
        <f t="shared" ca="1" si="10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2">
        <f t="shared" ca="1" si="10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2">
        <f t="shared" ca="1" si="10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2">
        <f t="shared" ca="1" si="10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2">
        <f t="shared" ca="1" si="10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2">
        <f t="shared" ca="1" si="10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2">
        <f t="shared" ca="1" si="10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2">
        <f t="shared" ca="1" si="10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2">
        <f t="shared" ca="1" si="10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2">
        <f t="shared" ca="1" si="10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2">
        <f t="shared" ca="1" si="10"/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1">
        <f t="shared" ca="1" si="8"/>
        <v>0</v>
      </c>
      <c r="G71" s="21">
        <f t="shared" ca="1" si="8"/>
        <v>0</v>
      </c>
      <c r="H71" s="22">
        <f t="shared" ca="1" si="10"/>
        <v>0</v>
      </c>
    </row>
    <row r="72" spans="1:8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1">
        <f t="shared" ca="1" si="8"/>
        <v>0</v>
      </c>
      <c r="G72" s="21">
        <f t="shared" ca="1" si="8"/>
        <v>0</v>
      </c>
      <c r="H72" s="22">
        <f t="shared" ca="1" si="10"/>
        <v>0</v>
      </c>
    </row>
    <row r="73" spans="1:8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2543441026.3967505</v>
      </c>
      <c r="E73" s="56">
        <f ca="1">SUMIF($C$7:$C$72,"HD",E$7:E$72)</f>
        <v>132453710.49522519</v>
      </c>
      <c r="F73" s="56">
        <f ca="1">SUMIF($C$7:$C$72,"HD",F$7:F$72)</f>
        <v>4396884629.3659248</v>
      </c>
      <c r="G73" s="56">
        <f ca="1">SUMIF($C$7:$C$72,"HD",G$7:G$72)</f>
        <v>6472802616.1972313</v>
      </c>
      <c r="H73" s="56">
        <f ca="1">SUMIF($C$7:$C$72,"HD",H$7:H$72)</f>
        <v>13545581982.455133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2543441026.3967505</v>
      </c>
      <c r="E75" s="56">
        <f ca="1">E73+E74</f>
        <v>132453710.49522519</v>
      </c>
      <c r="F75" s="56">
        <f ca="1">F73+F74</f>
        <v>4396884629.3659248</v>
      </c>
      <c r="G75" s="56">
        <f ca="1">G73+G74</f>
        <v>6472802616.1972313</v>
      </c>
      <c r="H75" s="56">
        <f ca="1">H73+H74</f>
        <v>13545581982.455133</v>
      </c>
    </row>
  </sheetData>
  <mergeCells count="1">
    <mergeCell ref="E2:G2"/>
  </mergeCells>
  <dataValidations count="1">
    <dataValidation type="list" allowBlank="1" showInputMessage="1" showErrorMessage="1" sqref="B2" xr:uid="{5DFB3168-4D76-446C-8C81-95F0232886E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E263-2F3D-4B14-989C-7C4DC411650B}">
  <dimension ref="A1:H7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315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790</v>
      </c>
      <c r="E5" s="10">
        <v>791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69" t="s">
        <v>315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2">
        <f t="shared" ca="1" si="1"/>
        <v>0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2">
        <f ca="1">+SUM(D23:E23)</f>
        <v>0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2">
        <f t="shared" ca="1" si="3"/>
        <v>0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2">
        <f t="shared" ca="1" si="3"/>
        <v>0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ref="F41" ca="1" si="5">+SUM(D41:E41)</f>
        <v>0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7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2459074539.4344788</v>
      </c>
      <c r="F54" s="22">
        <f t="shared" ca="1" si="6"/>
        <v>2459074539.4344788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26644.02</v>
      </c>
      <c r="F55" s="22">
        <f t="shared" ca="1" si="6"/>
        <v>26644.02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19455220.919999897</v>
      </c>
      <c r="F56" s="22">
        <f t="shared" ca="1" si="6"/>
        <v>19455220.919999897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1798985.5200000161</v>
      </c>
      <c r="F57" s="22">
        <f t="shared" ca="1" si="6"/>
        <v>1798985.5200000161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76619588.030000001</v>
      </c>
      <c r="F58" s="22">
        <f t="shared" ref="F58" ca="1" si="10">+SUM(D58:E58)</f>
        <v>76619588.030000001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8807650484.8199997</v>
      </c>
      <c r="F59" s="22">
        <f t="shared" ref="F59:F72" ca="1" si="11">+SUM(D59:E59)</f>
        <v>8807650484.8199997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-23575.85</v>
      </c>
      <c r="F60" s="22">
        <f t="shared" ca="1" si="11"/>
        <v>-23575.85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865472065.28000057</v>
      </c>
      <c r="F61" s="22">
        <f t="shared" ca="1" si="11"/>
        <v>865472065.28000057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16648851.399999999</v>
      </c>
      <c r="E62" s="21">
        <f t="shared" ca="1" si="9"/>
        <v>95008456.21999988</v>
      </c>
      <c r="F62" s="22">
        <f t="shared" ca="1" si="11"/>
        <v>111657307.61999989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3082833.5999999987</v>
      </c>
      <c r="F63" s="22">
        <f t="shared" ca="1" si="11"/>
        <v>3082833.5999999987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4125216498.5268998</v>
      </c>
      <c r="F64" s="22">
        <f t="shared" ca="1" si="11"/>
        <v>4125216498.5268998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27388726.830000002</v>
      </c>
      <c r="F65" s="22">
        <f t="shared" ca="1" si="11"/>
        <v>27388726.830000002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2874013.86</v>
      </c>
      <c r="F66" s="22">
        <f t="shared" ca="1" si="11"/>
        <v>2874013.86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201656053.01999995</v>
      </c>
      <c r="F67" s="22">
        <f t="shared" ca="1" si="11"/>
        <v>201656053.01999995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26218275.590959001</v>
      </c>
      <c r="F68" s="22">
        <f t="shared" ca="1" si="11"/>
        <v>26218275.590959001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118867753.45999998</v>
      </c>
      <c r="F69" s="22">
        <f t="shared" ca="1" si="11"/>
        <v>118867753.45999998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18749841.3000044</v>
      </c>
      <c r="F70" s="22">
        <f t="shared" ca="1" si="11"/>
        <v>18749841.3000044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68249462.419999942</v>
      </c>
      <c r="F71" s="22">
        <f t="shared" ca="1" si="11"/>
        <v>68249462.419999942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323817486.17999959</v>
      </c>
      <c r="F72" s="22">
        <f t="shared" ca="1" si="11"/>
        <v>323817486.17999959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  <c r="E73" s="56">
        <f ca="1">SUMIF($C$7:$C$72,"HD",E$7:E$72)</f>
        <v>0</v>
      </c>
      <c r="F73" s="56">
        <f ca="1">SUMIF($C$7:$C$72,"HD",F$7:F$72)</f>
        <v>0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16648851.399999999</v>
      </c>
      <c r="E74" s="56">
        <f ca="1">SUMIF($C$7:$C$72,"H",E$7:E$72)+SUMIF($C$7:$C$72,"E",E$7:E$72)</f>
        <v>17241203353.182343</v>
      </c>
      <c r="F74" s="56">
        <f ca="1">SUMIF($C$7:$C$72,"H",F$7:F$72)+SUMIF($C$7:$C$72,"E",F$7:F$72)</f>
        <v>17257852204.582344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16648851.399999999</v>
      </c>
      <c r="E75" s="56">
        <f ca="1">E73+E74</f>
        <v>17241203353.182343</v>
      </c>
      <c r="F75" s="56">
        <f ca="1">F73+F74</f>
        <v>17257852204.582344</v>
      </c>
    </row>
  </sheetData>
  <mergeCells count="1">
    <mergeCell ref="E2:G2"/>
  </mergeCells>
  <dataValidations count="1">
    <dataValidation type="list" allowBlank="1" showInputMessage="1" showErrorMessage="1" sqref="B2" xr:uid="{94638A63-6546-43FB-B53B-04C4DA094760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D882-A35C-416F-B4FC-34EB0AC9AE60}">
  <dimension ref="A1:N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4" width="15.6640625" style="3" customWidth="1"/>
    <col min="15" max="15" width="4" style="3" customWidth="1"/>
    <col min="16" max="16384" width="9.109375" style="3"/>
  </cols>
  <sheetData>
    <row r="1" spans="1:14" ht="15" customHeight="1" x14ac:dyDescent="0.3">
      <c r="A1" s="1" t="s">
        <v>0</v>
      </c>
      <c r="B1" s="2"/>
      <c r="C1" s="2"/>
    </row>
    <row r="2" spans="1:14" ht="15" customHeight="1" x14ac:dyDescent="0.3">
      <c r="A2" s="1" t="s">
        <v>351</v>
      </c>
      <c r="B2" s="68" t="s">
        <v>8</v>
      </c>
      <c r="C2" s="2"/>
      <c r="E2" s="81" t="s">
        <v>1</v>
      </c>
      <c r="F2" s="82"/>
      <c r="G2" s="83"/>
      <c r="H2" s="5"/>
    </row>
    <row r="3" spans="1:14" ht="15" customHeight="1" x14ac:dyDescent="0.3">
      <c r="A3" s="4" t="s">
        <v>354</v>
      </c>
      <c r="B3" s="2"/>
      <c r="C3" s="2"/>
    </row>
    <row r="4" spans="1:14" ht="22.5" customHeight="1" x14ac:dyDescent="0.25"/>
    <row r="5" spans="1:14" ht="22.5" customHeight="1" x14ac:dyDescent="0.25">
      <c r="D5" s="10">
        <v>796</v>
      </c>
      <c r="E5" s="10">
        <v>797</v>
      </c>
      <c r="F5" s="10">
        <v>908</v>
      </c>
      <c r="G5" s="10">
        <v>909</v>
      </c>
      <c r="H5" s="10">
        <v>910</v>
      </c>
      <c r="I5" s="10">
        <v>91001</v>
      </c>
      <c r="J5" s="10">
        <v>91002</v>
      </c>
      <c r="K5" s="10">
        <v>911</v>
      </c>
      <c r="L5" s="10">
        <v>91101</v>
      </c>
      <c r="M5" s="10">
        <v>91102</v>
      </c>
      <c r="N5" s="69"/>
    </row>
    <row r="6" spans="1:14" ht="79.5" customHeight="1" x14ac:dyDescent="0.25">
      <c r="A6" s="63" t="s">
        <v>142</v>
      </c>
      <c r="B6" s="63" t="s">
        <v>143</v>
      </c>
      <c r="C6" s="63" t="s">
        <v>144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69" t="s">
        <v>319</v>
      </c>
    </row>
    <row r="7" spans="1:14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M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2">
        <f ca="1">+D7+E7</f>
        <v>0</v>
      </c>
    </row>
    <row r="8" spans="1:14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2">
        <f t="shared" ref="E8:E22" ca="1" si="4">F8+G8+H8+K8</f>
        <v>0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0</v>
      </c>
      <c r="I8" s="21">
        <f t="shared" ca="1" si="2"/>
        <v>0</v>
      </c>
      <c r="J8" s="21">
        <f t="shared" ca="1" si="2"/>
        <v>0</v>
      </c>
      <c r="K8" s="22">
        <f t="shared" ref="K8:K22" ca="1" si="6">+L8+M8</f>
        <v>0</v>
      </c>
      <c r="L8" s="21">
        <f t="shared" ca="1" si="3"/>
        <v>0</v>
      </c>
      <c r="M8" s="21">
        <f t="shared" ca="1" si="3"/>
        <v>0</v>
      </c>
      <c r="N8" s="22">
        <f t="shared" ref="N8:N22" ca="1" si="7">+D8+E8</f>
        <v>0</v>
      </c>
    </row>
    <row r="9" spans="1:14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2">
        <f t="shared" ca="1" si="4"/>
        <v>0</v>
      </c>
      <c r="F9" s="21">
        <f t="shared" ca="1" si="1"/>
        <v>0</v>
      </c>
      <c r="G9" s="21">
        <f t="shared" ca="1" si="1"/>
        <v>0</v>
      </c>
      <c r="H9" s="22">
        <f t="shared" ca="1" si="5"/>
        <v>0</v>
      </c>
      <c r="I9" s="21">
        <f t="shared" ca="1" si="2"/>
        <v>0</v>
      </c>
      <c r="J9" s="21">
        <f t="shared" ca="1" si="2"/>
        <v>0</v>
      </c>
      <c r="K9" s="22">
        <f t="shared" ca="1" si="6"/>
        <v>0</v>
      </c>
      <c r="L9" s="21">
        <f t="shared" ca="1" si="3"/>
        <v>0</v>
      </c>
      <c r="M9" s="21">
        <f t="shared" ca="1" si="3"/>
        <v>0</v>
      </c>
      <c r="N9" s="22">
        <f t="shared" ca="1" si="7"/>
        <v>0</v>
      </c>
    </row>
    <row r="10" spans="1:14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2">
        <f t="shared" ca="1" si="4"/>
        <v>0</v>
      </c>
      <c r="F10" s="21">
        <f t="shared" ca="1" si="1"/>
        <v>0</v>
      </c>
      <c r="G10" s="21">
        <f t="shared" ca="1" si="1"/>
        <v>0</v>
      </c>
      <c r="H10" s="22">
        <f t="shared" ca="1" si="5"/>
        <v>0</v>
      </c>
      <c r="I10" s="21">
        <f t="shared" ca="1" si="2"/>
        <v>0</v>
      </c>
      <c r="J10" s="21">
        <f t="shared" ca="1" si="2"/>
        <v>0</v>
      </c>
      <c r="K10" s="22">
        <f t="shared" ca="1" si="6"/>
        <v>0</v>
      </c>
      <c r="L10" s="21">
        <f t="shared" ca="1" si="3"/>
        <v>0</v>
      </c>
      <c r="M10" s="21">
        <f t="shared" ca="1" si="3"/>
        <v>0</v>
      </c>
      <c r="N10" s="22">
        <f t="shared" ca="1" si="7"/>
        <v>0</v>
      </c>
    </row>
    <row r="11" spans="1:14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2">
        <f t="shared" ca="1" si="4"/>
        <v>0</v>
      </c>
      <c r="F11" s="21">
        <f t="shared" ca="1" si="1"/>
        <v>0</v>
      </c>
      <c r="G11" s="21">
        <f t="shared" ca="1" si="1"/>
        <v>0</v>
      </c>
      <c r="H11" s="22">
        <f t="shared" ca="1" si="5"/>
        <v>0</v>
      </c>
      <c r="I11" s="21">
        <f t="shared" ca="1" si="2"/>
        <v>0</v>
      </c>
      <c r="J11" s="21">
        <f t="shared" ca="1" si="2"/>
        <v>0</v>
      </c>
      <c r="K11" s="22">
        <f t="shared" ca="1" si="6"/>
        <v>0</v>
      </c>
      <c r="L11" s="21">
        <f t="shared" ca="1" si="3"/>
        <v>0</v>
      </c>
      <c r="M11" s="21">
        <f t="shared" ca="1" si="3"/>
        <v>0</v>
      </c>
      <c r="N11" s="22">
        <f t="shared" ca="1" si="7"/>
        <v>0</v>
      </c>
    </row>
    <row r="12" spans="1:14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2">
        <f t="shared" ca="1" si="7"/>
        <v>0</v>
      </c>
    </row>
    <row r="13" spans="1:14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2">
        <f t="shared" ca="1" si="4"/>
        <v>0</v>
      </c>
      <c r="F13" s="21">
        <f t="shared" ca="1" si="1"/>
        <v>0</v>
      </c>
      <c r="G13" s="21">
        <f t="shared" ca="1" si="1"/>
        <v>0</v>
      </c>
      <c r="H13" s="22">
        <f t="shared" ca="1" si="5"/>
        <v>0</v>
      </c>
      <c r="I13" s="21">
        <f t="shared" ca="1" si="2"/>
        <v>0</v>
      </c>
      <c r="J13" s="21">
        <f t="shared" ca="1" si="2"/>
        <v>0</v>
      </c>
      <c r="K13" s="22">
        <f t="shared" ca="1" si="6"/>
        <v>0</v>
      </c>
      <c r="L13" s="21">
        <f t="shared" ca="1" si="3"/>
        <v>0</v>
      </c>
      <c r="M13" s="21">
        <f t="shared" ca="1" si="3"/>
        <v>0</v>
      </c>
      <c r="N13" s="22">
        <f t="shared" ca="1" si="7"/>
        <v>0</v>
      </c>
    </row>
    <row r="14" spans="1:14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2">
        <f t="shared" ca="1" si="4"/>
        <v>0</v>
      </c>
      <c r="F14" s="21">
        <f t="shared" ca="1" si="1"/>
        <v>0</v>
      </c>
      <c r="G14" s="21">
        <f t="shared" ca="1" si="1"/>
        <v>0</v>
      </c>
      <c r="H14" s="22">
        <f t="shared" ca="1" si="5"/>
        <v>0</v>
      </c>
      <c r="I14" s="21">
        <f t="shared" ca="1" si="2"/>
        <v>0</v>
      </c>
      <c r="J14" s="21">
        <f t="shared" ca="1" si="2"/>
        <v>0</v>
      </c>
      <c r="K14" s="22">
        <f t="shared" ca="1" si="6"/>
        <v>0</v>
      </c>
      <c r="L14" s="21">
        <f t="shared" ca="1" si="3"/>
        <v>0</v>
      </c>
      <c r="M14" s="21">
        <f t="shared" ca="1" si="3"/>
        <v>0</v>
      </c>
      <c r="N14" s="22">
        <f t="shared" ca="1" si="7"/>
        <v>0</v>
      </c>
    </row>
    <row r="15" spans="1:14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2">
        <f t="shared" ca="1" si="7"/>
        <v>0</v>
      </c>
    </row>
    <row r="16" spans="1:14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2">
        <f t="shared" ca="1" si="7"/>
        <v>0</v>
      </c>
    </row>
    <row r="17" spans="1:1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2">
        <f t="shared" ca="1" si="7"/>
        <v>0</v>
      </c>
    </row>
    <row r="18" spans="1:1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2">
        <f t="shared" ca="1" si="7"/>
        <v>0</v>
      </c>
    </row>
    <row r="19" spans="1:1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2">
        <f t="shared" ca="1" si="7"/>
        <v>0</v>
      </c>
    </row>
    <row r="20" spans="1:1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2">
        <f t="shared" ca="1" si="4"/>
        <v>0</v>
      </c>
      <c r="F20" s="21">
        <f t="shared" ca="1" si="1"/>
        <v>0</v>
      </c>
      <c r="G20" s="21">
        <f t="shared" ca="1" si="1"/>
        <v>0</v>
      </c>
      <c r="H20" s="22">
        <f t="shared" ca="1" si="5"/>
        <v>0</v>
      </c>
      <c r="I20" s="21">
        <f t="shared" ca="1" si="2"/>
        <v>0</v>
      </c>
      <c r="J20" s="21">
        <f t="shared" ca="1" si="2"/>
        <v>0</v>
      </c>
      <c r="K20" s="22">
        <f t="shared" ca="1" si="6"/>
        <v>0</v>
      </c>
      <c r="L20" s="21">
        <f t="shared" ca="1" si="3"/>
        <v>0</v>
      </c>
      <c r="M20" s="21">
        <f t="shared" ca="1" si="3"/>
        <v>0</v>
      </c>
      <c r="N20" s="22">
        <f t="shared" ca="1" si="7"/>
        <v>0</v>
      </c>
    </row>
    <row r="21" spans="1:1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2">
        <f t="shared" ca="1" si="4"/>
        <v>0</v>
      </c>
      <c r="F21" s="21">
        <f t="shared" ca="1" si="1"/>
        <v>0</v>
      </c>
      <c r="G21" s="21">
        <f t="shared" ca="1" si="1"/>
        <v>0</v>
      </c>
      <c r="H21" s="22">
        <f t="shared" ca="1" si="5"/>
        <v>0</v>
      </c>
      <c r="I21" s="21">
        <f t="shared" ca="1" si="2"/>
        <v>0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2">
        <f t="shared" ca="1" si="7"/>
        <v>0</v>
      </c>
    </row>
    <row r="22" spans="1:1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2">
        <f t="shared" ca="1" si="4"/>
        <v>0</v>
      </c>
      <c r="F22" s="21">
        <f t="shared" ca="1" si="1"/>
        <v>0</v>
      </c>
      <c r="G22" s="21">
        <f t="shared" ca="1" si="1"/>
        <v>0</v>
      </c>
      <c r="H22" s="22">
        <f t="shared" ca="1" si="5"/>
        <v>0</v>
      </c>
      <c r="I22" s="21">
        <f t="shared" ca="1" si="2"/>
        <v>0</v>
      </c>
      <c r="J22" s="21">
        <f t="shared" ca="1" si="2"/>
        <v>0</v>
      </c>
      <c r="K22" s="22">
        <f t="shared" ca="1" si="6"/>
        <v>0</v>
      </c>
      <c r="L22" s="21">
        <f t="shared" ca="1" si="3"/>
        <v>0</v>
      </c>
      <c r="M22" s="21">
        <f t="shared" ca="1" si="3"/>
        <v>0</v>
      </c>
      <c r="N22" s="22">
        <f t="shared" ca="1" si="7"/>
        <v>0</v>
      </c>
    </row>
    <row r="23" spans="1:1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  <c r="E23" s="22">
        <f ca="1">F23+G23+H23+K23</f>
        <v>0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0</v>
      </c>
      <c r="I23" s="21">
        <f t="shared" ref="I23:J38" ca="1" si="9">IFERROR(INDIRECT("'"&amp;$B$2&amp;"'!"&amp;ADDRESS(MATCH($B23,INDIRECT("'"&amp;$B$2&amp;"'!$B$1:$B$1095"),0),MATCH(I$5,INDIRECT("'"&amp;$B$2&amp;"'!5:5"),0))),0)</f>
        <v>0</v>
      </c>
      <c r="J23" s="21">
        <f t="shared" ca="1" si="9"/>
        <v>0</v>
      </c>
      <c r="K23" s="22">
        <f ca="1">+L23+M23</f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ca="1">+D23+E23</f>
        <v>0</v>
      </c>
    </row>
    <row r="24" spans="1:1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  <c r="E24" s="22">
        <f ca="1">F24+G24+H24+K24</f>
        <v>0</v>
      </c>
      <c r="F24" s="21">
        <f t="shared" ca="1" si="8"/>
        <v>0</v>
      </c>
      <c r="G24" s="21">
        <f t="shared" ca="1" si="8"/>
        <v>0</v>
      </c>
      <c r="H24" s="22">
        <f ca="1">+I24+J24</f>
        <v>0</v>
      </c>
      <c r="I24" s="21">
        <f t="shared" ca="1" si="9"/>
        <v>0</v>
      </c>
      <c r="J24" s="21">
        <f t="shared" ca="1" si="9"/>
        <v>0</v>
      </c>
      <c r="K24" s="22">
        <f ca="1">+L24+M24</f>
        <v>0</v>
      </c>
      <c r="L24" s="21">
        <f t="shared" ca="1" si="10"/>
        <v>0</v>
      </c>
      <c r="M24" s="21">
        <f t="shared" ca="1" si="10"/>
        <v>0</v>
      </c>
      <c r="N24" s="22">
        <f ca="1">+D24+E24</f>
        <v>0</v>
      </c>
    </row>
    <row r="25" spans="1:1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  <c r="E25" s="22">
        <f t="shared" ref="E25:E72" ca="1" si="11">F25+G25+H25+K25</f>
        <v>0</v>
      </c>
      <c r="F25" s="21">
        <f t="shared" ca="1" si="8"/>
        <v>0</v>
      </c>
      <c r="G25" s="21">
        <f t="shared" ca="1" si="8"/>
        <v>0</v>
      </c>
      <c r="H25" s="22">
        <f t="shared" ref="H25:H72" ca="1" si="12">+I25+J25</f>
        <v>0</v>
      </c>
      <c r="I25" s="21">
        <f t="shared" ca="1" si="9"/>
        <v>0</v>
      </c>
      <c r="J25" s="21">
        <f t="shared" ca="1" si="9"/>
        <v>0</v>
      </c>
      <c r="K25" s="22">
        <f t="shared" ref="K25:K72" ca="1" si="13">+L25+M25</f>
        <v>0</v>
      </c>
      <c r="L25" s="21">
        <f t="shared" ca="1" si="10"/>
        <v>0</v>
      </c>
      <c r="M25" s="21">
        <f t="shared" ca="1" si="10"/>
        <v>0</v>
      </c>
      <c r="N25" s="22">
        <f t="shared" ref="N25:N72" ca="1" si="14">+D25+E25</f>
        <v>0</v>
      </c>
    </row>
    <row r="26" spans="1:1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  <c r="E26" s="22">
        <f t="shared" ca="1" si="11"/>
        <v>0</v>
      </c>
      <c r="F26" s="21">
        <f t="shared" ca="1" si="8"/>
        <v>0</v>
      </c>
      <c r="G26" s="21">
        <f t="shared" ca="1" si="8"/>
        <v>0</v>
      </c>
      <c r="H26" s="22">
        <f t="shared" ca="1" si="12"/>
        <v>0</v>
      </c>
      <c r="I26" s="21">
        <f t="shared" ca="1" si="9"/>
        <v>0</v>
      </c>
      <c r="J26" s="21">
        <f t="shared" ca="1" si="9"/>
        <v>0</v>
      </c>
      <c r="K26" s="22">
        <f t="shared" ca="1" si="13"/>
        <v>0</v>
      </c>
      <c r="L26" s="21">
        <f t="shared" ca="1" si="10"/>
        <v>0</v>
      </c>
      <c r="M26" s="21">
        <f t="shared" ca="1" si="10"/>
        <v>0</v>
      </c>
      <c r="N26" s="22">
        <f t="shared" ca="1" si="14"/>
        <v>0</v>
      </c>
    </row>
    <row r="27" spans="1:1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  <c r="E27" s="22">
        <f t="shared" ca="1" si="11"/>
        <v>0</v>
      </c>
      <c r="F27" s="21">
        <f t="shared" ca="1" si="8"/>
        <v>0</v>
      </c>
      <c r="G27" s="21">
        <f t="shared" ca="1" si="8"/>
        <v>0</v>
      </c>
      <c r="H27" s="22">
        <f t="shared" ca="1" si="12"/>
        <v>0</v>
      </c>
      <c r="I27" s="21">
        <f t="shared" ca="1" si="9"/>
        <v>0</v>
      </c>
      <c r="J27" s="21">
        <f t="shared" ca="1" si="9"/>
        <v>0</v>
      </c>
      <c r="K27" s="22">
        <f t="shared" ca="1" si="13"/>
        <v>0</v>
      </c>
      <c r="L27" s="21">
        <f t="shared" ca="1" si="10"/>
        <v>0</v>
      </c>
      <c r="M27" s="21">
        <f t="shared" ca="1" si="10"/>
        <v>0</v>
      </c>
      <c r="N27" s="22">
        <f t="shared" ca="1" si="14"/>
        <v>0</v>
      </c>
    </row>
    <row r="28" spans="1:1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2">
        <f t="shared" ca="1" si="14"/>
        <v>0</v>
      </c>
    </row>
    <row r="29" spans="1:1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  <c r="E29" s="22">
        <f t="shared" ca="1" si="11"/>
        <v>0</v>
      </c>
      <c r="F29" s="21">
        <f t="shared" ca="1" si="8"/>
        <v>0</v>
      </c>
      <c r="G29" s="21">
        <f t="shared" ca="1" si="8"/>
        <v>0</v>
      </c>
      <c r="H29" s="22">
        <f t="shared" ca="1" si="12"/>
        <v>0</v>
      </c>
      <c r="I29" s="21">
        <f t="shared" ca="1" si="9"/>
        <v>0</v>
      </c>
      <c r="J29" s="21">
        <f t="shared" ca="1" si="9"/>
        <v>0</v>
      </c>
      <c r="K29" s="22">
        <f t="shared" ca="1" si="13"/>
        <v>0</v>
      </c>
      <c r="L29" s="21">
        <f t="shared" ca="1" si="10"/>
        <v>0</v>
      </c>
      <c r="M29" s="21">
        <f t="shared" ca="1" si="10"/>
        <v>0</v>
      </c>
      <c r="N29" s="22">
        <f t="shared" ca="1" si="14"/>
        <v>0</v>
      </c>
    </row>
    <row r="30" spans="1:1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  <c r="E30" s="22">
        <f t="shared" ca="1" si="11"/>
        <v>0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0</v>
      </c>
      <c r="L30" s="21">
        <f t="shared" ca="1" si="10"/>
        <v>0</v>
      </c>
      <c r="M30" s="21">
        <f t="shared" ca="1" si="10"/>
        <v>0</v>
      </c>
      <c r="N30" s="22">
        <f t="shared" ca="1" si="14"/>
        <v>0</v>
      </c>
    </row>
    <row r="31" spans="1:1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  <c r="E31" s="22">
        <f t="shared" ca="1" si="11"/>
        <v>0</v>
      </c>
      <c r="F31" s="21">
        <f t="shared" ca="1" si="8"/>
        <v>0</v>
      </c>
      <c r="G31" s="21">
        <f t="shared" ca="1" si="8"/>
        <v>0</v>
      </c>
      <c r="H31" s="22">
        <f t="shared" ca="1" si="12"/>
        <v>0</v>
      </c>
      <c r="I31" s="21">
        <f t="shared" ca="1" si="9"/>
        <v>0</v>
      </c>
      <c r="J31" s="21">
        <f t="shared" ca="1" si="9"/>
        <v>0</v>
      </c>
      <c r="K31" s="22">
        <f t="shared" ca="1" si="13"/>
        <v>0</v>
      </c>
      <c r="L31" s="21">
        <f t="shared" ca="1" si="10"/>
        <v>0</v>
      </c>
      <c r="M31" s="21">
        <f t="shared" ca="1" si="10"/>
        <v>0</v>
      </c>
      <c r="N31" s="22">
        <f t="shared" ca="1" si="14"/>
        <v>0</v>
      </c>
    </row>
    <row r="32" spans="1:1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  <c r="E32" s="22">
        <f t="shared" ca="1" si="11"/>
        <v>0</v>
      </c>
      <c r="F32" s="21">
        <f t="shared" ca="1" si="8"/>
        <v>0</v>
      </c>
      <c r="G32" s="21">
        <f t="shared" ca="1" si="8"/>
        <v>0</v>
      </c>
      <c r="H32" s="22">
        <f t="shared" ca="1" si="12"/>
        <v>0</v>
      </c>
      <c r="I32" s="21">
        <f t="shared" ca="1" si="9"/>
        <v>0</v>
      </c>
      <c r="J32" s="21">
        <f t="shared" ca="1" si="9"/>
        <v>0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2">
        <f t="shared" ca="1" si="14"/>
        <v>0</v>
      </c>
    </row>
    <row r="33" spans="1:1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2">
        <f t="shared" ca="1" si="14"/>
        <v>0</v>
      </c>
    </row>
    <row r="34" spans="1:1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  <c r="E34" s="22">
        <f t="shared" ca="1" si="11"/>
        <v>0</v>
      </c>
      <c r="F34" s="21">
        <f t="shared" ca="1" si="8"/>
        <v>0</v>
      </c>
      <c r="G34" s="21">
        <f t="shared" ca="1" si="8"/>
        <v>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2">
        <f t="shared" ca="1" si="14"/>
        <v>0</v>
      </c>
    </row>
    <row r="35" spans="1:1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  <c r="E35" s="22">
        <f t="shared" ca="1" si="11"/>
        <v>0</v>
      </c>
      <c r="F35" s="21">
        <f t="shared" ca="1" si="8"/>
        <v>0</v>
      </c>
      <c r="G35" s="21">
        <f t="shared" ca="1" si="8"/>
        <v>0</v>
      </c>
      <c r="H35" s="22">
        <f t="shared" ca="1" si="12"/>
        <v>0</v>
      </c>
      <c r="I35" s="21">
        <f t="shared" ca="1" si="9"/>
        <v>0</v>
      </c>
      <c r="J35" s="21">
        <f t="shared" ca="1" si="9"/>
        <v>0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2">
        <f t="shared" ca="1" si="14"/>
        <v>0</v>
      </c>
    </row>
    <row r="36" spans="1:1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2">
        <f t="shared" ca="1" si="14"/>
        <v>0</v>
      </c>
    </row>
    <row r="37" spans="1:1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  <c r="E37" s="22">
        <f t="shared" ca="1" si="11"/>
        <v>0</v>
      </c>
      <c r="F37" s="21">
        <f t="shared" ca="1" si="8"/>
        <v>0</v>
      </c>
      <c r="G37" s="21">
        <f t="shared" ca="1" si="8"/>
        <v>0</v>
      </c>
      <c r="H37" s="22">
        <f t="shared" ca="1" si="12"/>
        <v>0</v>
      </c>
      <c r="I37" s="21">
        <f t="shared" ca="1" si="9"/>
        <v>0</v>
      </c>
      <c r="J37" s="21">
        <f t="shared" ca="1" si="9"/>
        <v>0</v>
      </c>
      <c r="K37" s="22">
        <f t="shared" ca="1" si="13"/>
        <v>0</v>
      </c>
      <c r="L37" s="21">
        <f t="shared" ca="1" si="10"/>
        <v>0</v>
      </c>
      <c r="M37" s="21">
        <f t="shared" ca="1" si="10"/>
        <v>0</v>
      </c>
      <c r="N37" s="22">
        <f t="shared" ca="1" si="14"/>
        <v>0</v>
      </c>
    </row>
    <row r="38" spans="1:1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  <c r="E38" s="22">
        <f t="shared" ca="1" si="11"/>
        <v>0</v>
      </c>
      <c r="F38" s="21">
        <f t="shared" ca="1" si="8"/>
        <v>0</v>
      </c>
      <c r="G38" s="21">
        <f t="shared" ca="1" si="8"/>
        <v>0</v>
      </c>
      <c r="H38" s="22">
        <f t="shared" ca="1" si="12"/>
        <v>0</v>
      </c>
      <c r="I38" s="21">
        <f t="shared" ca="1" si="9"/>
        <v>0</v>
      </c>
      <c r="J38" s="21">
        <f t="shared" ca="1" si="9"/>
        <v>0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2">
        <f t="shared" ca="1" si="14"/>
        <v>0</v>
      </c>
    </row>
    <row r="39" spans="1:1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M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2">
        <f t="shared" ca="1" si="14"/>
        <v>0</v>
      </c>
    </row>
    <row r="40" spans="1:1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2">
        <f t="shared" ca="1" si="14"/>
        <v>0</v>
      </c>
    </row>
    <row r="41" spans="1:1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  <c r="E41" s="22">
        <f t="shared" ca="1" si="11"/>
        <v>0</v>
      </c>
      <c r="F41" s="21">
        <f t="shared" ca="1" si="15"/>
        <v>0</v>
      </c>
      <c r="G41" s="21">
        <f t="shared" ca="1" si="15"/>
        <v>0</v>
      </c>
      <c r="H41" s="22">
        <f t="shared" ca="1" si="12"/>
        <v>0</v>
      </c>
      <c r="I41" s="21">
        <f t="shared" ca="1" si="16"/>
        <v>0</v>
      </c>
      <c r="J41" s="21">
        <f t="shared" ca="1" si="16"/>
        <v>0</v>
      </c>
      <c r="K41" s="22">
        <f t="shared" ca="1" si="13"/>
        <v>0</v>
      </c>
      <c r="L41" s="21">
        <f t="shared" ca="1" si="17"/>
        <v>0</v>
      </c>
      <c r="M41" s="21">
        <f t="shared" ca="1" si="17"/>
        <v>0</v>
      </c>
      <c r="N41" s="22">
        <f t="shared" ca="1" si="14"/>
        <v>0</v>
      </c>
    </row>
    <row r="42" spans="1:1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  <c r="E42" s="22">
        <f t="shared" ca="1" si="11"/>
        <v>0</v>
      </c>
      <c r="F42" s="21">
        <f t="shared" ca="1" si="15"/>
        <v>0</v>
      </c>
      <c r="G42" s="21">
        <f t="shared" ca="1" si="15"/>
        <v>0</v>
      </c>
      <c r="H42" s="22">
        <f t="shared" ca="1" si="12"/>
        <v>0</v>
      </c>
      <c r="I42" s="21">
        <f t="shared" ca="1" si="16"/>
        <v>0</v>
      </c>
      <c r="J42" s="21">
        <f t="shared" ca="1" si="16"/>
        <v>0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2">
        <f t="shared" ca="1" si="14"/>
        <v>0</v>
      </c>
    </row>
    <row r="43" spans="1:1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2">
        <f t="shared" ca="1" si="11"/>
        <v>0</v>
      </c>
      <c r="F43" s="21">
        <f t="shared" ca="1" si="15"/>
        <v>0</v>
      </c>
      <c r="G43" s="21">
        <f t="shared" ca="1" si="15"/>
        <v>0</v>
      </c>
      <c r="H43" s="22">
        <f t="shared" ca="1" si="12"/>
        <v>0</v>
      </c>
      <c r="I43" s="21">
        <f t="shared" ca="1" si="16"/>
        <v>0</v>
      </c>
      <c r="J43" s="21">
        <f t="shared" ca="1" si="16"/>
        <v>0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2">
        <f t="shared" ca="1" si="14"/>
        <v>0</v>
      </c>
    </row>
    <row r="44" spans="1:1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2">
        <f t="shared" ca="1" si="11"/>
        <v>0</v>
      </c>
      <c r="F44" s="21">
        <f t="shared" ca="1" si="15"/>
        <v>0</v>
      </c>
      <c r="G44" s="21">
        <f t="shared" ca="1" si="15"/>
        <v>0</v>
      </c>
      <c r="H44" s="22">
        <f t="shared" ca="1" si="12"/>
        <v>0</v>
      </c>
      <c r="I44" s="21">
        <f t="shared" ca="1" si="16"/>
        <v>0</v>
      </c>
      <c r="J44" s="21">
        <f t="shared" ca="1" si="16"/>
        <v>0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2">
        <f t="shared" ca="1" si="14"/>
        <v>0</v>
      </c>
    </row>
    <row r="45" spans="1:1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2">
        <f t="shared" ca="1" si="14"/>
        <v>0</v>
      </c>
    </row>
    <row r="46" spans="1:1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2">
        <f t="shared" ca="1" si="14"/>
        <v>0</v>
      </c>
    </row>
    <row r="47" spans="1:1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2">
        <f t="shared" ca="1" si="14"/>
        <v>0</v>
      </c>
    </row>
    <row r="48" spans="1:1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2">
        <f t="shared" ca="1" si="14"/>
        <v>0</v>
      </c>
    </row>
    <row r="49" spans="1:1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2">
        <f t="shared" ca="1" si="11"/>
        <v>0</v>
      </c>
      <c r="F49" s="21">
        <f t="shared" ca="1" si="15"/>
        <v>0</v>
      </c>
      <c r="G49" s="21">
        <f t="shared" ca="1" si="15"/>
        <v>0</v>
      </c>
      <c r="H49" s="22">
        <f t="shared" ca="1" si="12"/>
        <v>0</v>
      </c>
      <c r="I49" s="21">
        <f t="shared" ca="1" si="16"/>
        <v>0</v>
      </c>
      <c r="J49" s="21">
        <f t="shared" ca="1" si="16"/>
        <v>0</v>
      </c>
      <c r="K49" s="22">
        <f t="shared" ca="1" si="13"/>
        <v>0</v>
      </c>
      <c r="L49" s="21">
        <f t="shared" ca="1" si="17"/>
        <v>0</v>
      </c>
      <c r="M49" s="21">
        <f t="shared" ca="1" si="17"/>
        <v>0</v>
      </c>
      <c r="N49" s="22">
        <f t="shared" ca="1" si="14"/>
        <v>0</v>
      </c>
    </row>
    <row r="50" spans="1:1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2">
        <f t="shared" ca="1" si="14"/>
        <v>0</v>
      </c>
    </row>
    <row r="51" spans="1:1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2">
        <f t="shared" ca="1" si="14"/>
        <v>0</v>
      </c>
    </row>
    <row r="52" spans="1:1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2">
        <f t="shared" ca="1" si="11"/>
        <v>0</v>
      </c>
      <c r="F52" s="21">
        <f t="shared" ca="1" si="15"/>
        <v>0</v>
      </c>
      <c r="G52" s="21">
        <f t="shared" ca="1" si="15"/>
        <v>0</v>
      </c>
      <c r="H52" s="22">
        <f t="shared" ca="1" si="12"/>
        <v>0</v>
      </c>
      <c r="I52" s="21">
        <f t="shared" ca="1" si="16"/>
        <v>0</v>
      </c>
      <c r="J52" s="21">
        <f t="shared" ca="1" si="16"/>
        <v>0</v>
      </c>
      <c r="K52" s="22">
        <f t="shared" ca="1" si="13"/>
        <v>0</v>
      </c>
      <c r="L52" s="21">
        <f t="shared" ca="1" si="17"/>
        <v>0</v>
      </c>
      <c r="M52" s="21">
        <f t="shared" ca="1" si="17"/>
        <v>0</v>
      </c>
      <c r="N52" s="22">
        <f t="shared" ca="1" si="14"/>
        <v>0</v>
      </c>
    </row>
    <row r="53" spans="1:1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2">
        <f t="shared" ca="1" si="11"/>
        <v>0</v>
      </c>
      <c r="F53" s="21">
        <f t="shared" ca="1" si="15"/>
        <v>0</v>
      </c>
      <c r="G53" s="21">
        <f t="shared" ca="1" si="15"/>
        <v>0</v>
      </c>
      <c r="H53" s="22">
        <f t="shared" ca="1" si="12"/>
        <v>0</v>
      </c>
      <c r="I53" s="21">
        <f t="shared" ca="1" si="16"/>
        <v>0</v>
      </c>
      <c r="J53" s="21">
        <f t="shared" ca="1" si="16"/>
        <v>0</v>
      </c>
      <c r="K53" s="22">
        <f t="shared" ca="1" si="13"/>
        <v>0</v>
      </c>
      <c r="L53" s="21">
        <f t="shared" ca="1" si="17"/>
        <v>0</v>
      </c>
      <c r="M53" s="21">
        <f t="shared" ca="1" si="17"/>
        <v>0</v>
      </c>
      <c r="N53" s="22">
        <f t="shared" ca="1" si="14"/>
        <v>0</v>
      </c>
    </row>
    <row r="54" spans="1:1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2">
        <f t="shared" ca="1" si="14"/>
        <v>0</v>
      </c>
    </row>
    <row r="55" spans="1:1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2">
        <f t="shared" ca="1" si="11"/>
        <v>0</v>
      </c>
      <c r="F55" s="21">
        <f t="shared" ref="F55:G72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0</v>
      </c>
      <c r="H55" s="22">
        <f t="shared" ca="1" si="12"/>
        <v>0</v>
      </c>
      <c r="I55" s="21">
        <f t="shared" ref="I55:J72" ca="1" si="19">IFERROR(INDIRECT("'"&amp;$B$2&amp;"'!"&amp;ADDRESS(MATCH($B55,INDIRECT("'"&amp;$B$2&amp;"'!$B$1:$B$1095"),0),MATCH(I$5,INDIRECT("'"&amp;$B$2&amp;"'!5:5"),0))),0)</f>
        <v>0</v>
      </c>
      <c r="J55" s="21">
        <f t="shared" ca="1" si="19"/>
        <v>0</v>
      </c>
      <c r="K55" s="22">
        <f t="shared" ca="1" si="13"/>
        <v>0</v>
      </c>
      <c r="L55" s="21">
        <f t="shared" ref="L55:M72" ca="1" si="20">IFERROR(INDIRECT("'"&amp;$B$2&amp;"'!"&amp;ADDRESS(MATCH($B55,INDIRECT("'"&amp;$B$2&amp;"'!$B$1:$B$1095"),0),MATCH(L$5,INDIRECT("'"&amp;$B$2&amp;"'!5:5"),0))),0)</f>
        <v>0</v>
      </c>
      <c r="M55" s="21">
        <f t="shared" ca="1" si="20"/>
        <v>0</v>
      </c>
      <c r="N55" s="22">
        <f t="shared" ca="1" si="14"/>
        <v>0</v>
      </c>
    </row>
    <row r="56" spans="1:1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2">
        <f t="shared" ca="1" si="11"/>
        <v>0</v>
      </c>
      <c r="F56" s="21">
        <f t="shared" ca="1" si="18"/>
        <v>0</v>
      </c>
      <c r="G56" s="21">
        <f t="shared" ca="1" si="18"/>
        <v>0</v>
      </c>
      <c r="H56" s="22">
        <f t="shared" ca="1" si="12"/>
        <v>0</v>
      </c>
      <c r="I56" s="21">
        <f t="shared" ca="1" si="19"/>
        <v>0</v>
      </c>
      <c r="J56" s="21">
        <f t="shared" ca="1" si="19"/>
        <v>0</v>
      </c>
      <c r="K56" s="22">
        <f t="shared" ca="1" si="13"/>
        <v>0</v>
      </c>
      <c r="L56" s="21">
        <f t="shared" ca="1" si="20"/>
        <v>0</v>
      </c>
      <c r="M56" s="21">
        <f t="shared" ca="1" si="20"/>
        <v>0</v>
      </c>
      <c r="N56" s="22">
        <f t="shared" ca="1" si="14"/>
        <v>0</v>
      </c>
    </row>
    <row r="57" spans="1:1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2">
        <f t="shared" ca="1" si="14"/>
        <v>0</v>
      </c>
    </row>
    <row r="58" spans="1:1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2">
        <f t="shared" ca="1" si="11"/>
        <v>0</v>
      </c>
      <c r="F58" s="21">
        <f t="shared" ca="1" si="18"/>
        <v>0</v>
      </c>
      <c r="G58" s="21">
        <f t="shared" ca="1" si="18"/>
        <v>0</v>
      </c>
      <c r="H58" s="22">
        <f t="shared" ca="1" si="12"/>
        <v>0</v>
      </c>
      <c r="I58" s="21">
        <f t="shared" ca="1" si="19"/>
        <v>0</v>
      </c>
      <c r="J58" s="21">
        <f t="shared" ca="1" si="19"/>
        <v>0</v>
      </c>
      <c r="K58" s="22">
        <f t="shared" ca="1" si="13"/>
        <v>0</v>
      </c>
      <c r="L58" s="21">
        <f t="shared" ca="1" si="20"/>
        <v>0</v>
      </c>
      <c r="M58" s="21">
        <f t="shared" ca="1" si="20"/>
        <v>0</v>
      </c>
      <c r="N58" s="22">
        <f t="shared" ca="1" si="14"/>
        <v>0</v>
      </c>
    </row>
    <row r="59" spans="1:1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2">
        <f t="shared" ca="1" si="11"/>
        <v>0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0</v>
      </c>
      <c r="L59" s="21">
        <f t="shared" ca="1" si="20"/>
        <v>0</v>
      </c>
      <c r="M59" s="21">
        <f t="shared" ca="1" si="20"/>
        <v>0</v>
      </c>
      <c r="N59" s="22">
        <f t="shared" ca="1" si="14"/>
        <v>0</v>
      </c>
    </row>
    <row r="60" spans="1:1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2">
        <f t="shared" ca="1" si="14"/>
        <v>0</v>
      </c>
    </row>
    <row r="61" spans="1:1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2">
        <f t="shared" ca="1" si="14"/>
        <v>0</v>
      </c>
    </row>
    <row r="62" spans="1:1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2">
        <f t="shared" ca="1" si="14"/>
        <v>0</v>
      </c>
    </row>
    <row r="63" spans="1:1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2">
        <f t="shared" ca="1" si="14"/>
        <v>0</v>
      </c>
    </row>
    <row r="64" spans="1:1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2">
        <f t="shared" ca="1" si="11"/>
        <v>0</v>
      </c>
      <c r="F64" s="21">
        <f t="shared" ca="1" si="18"/>
        <v>0</v>
      </c>
      <c r="G64" s="21">
        <f t="shared" ca="1" si="18"/>
        <v>0</v>
      </c>
      <c r="H64" s="22">
        <f t="shared" ca="1" si="12"/>
        <v>0</v>
      </c>
      <c r="I64" s="21">
        <f t="shared" ca="1" si="19"/>
        <v>0</v>
      </c>
      <c r="J64" s="21">
        <f t="shared" ca="1" si="19"/>
        <v>0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2">
        <f t="shared" ca="1" si="14"/>
        <v>0</v>
      </c>
    </row>
    <row r="65" spans="1:1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2">
        <f t="shared" ca="1" si="14"/>
        <v>0</v>
      </c>
    </row>
    <row r="66" spans="1:1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2">
        <f t="shared" ca="1" si="14"/>
        <v>0</v>
      </c>
    </row>
    <row r="67" spans="1:1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2">
        <f t="shared" ca="1" si="11"/>
        <v>0</v>
      </c>
      <c r="F67" s="21">
        <f t="shared" ca="1" si="18"/>
        <v>0</v>
      </c>
      <c r="G67" s="21">
        <f t="shared" ca="1" si="18"/>
        <v>0</v>
      </c>
      <c r="H67" s="22">
        <f t="shared" ca="1" si="12"/>
        <v>0</v>
      </c>
      <c r="I67" s="21">
        <f t="shared" ca="1" si="19"/>
        <v>0</v>
      </c>
      <c r="J67" s="21">
        <f t="shared" ca="1" si="19"/>
        <v>0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2">
        <f t="shared" ca="1" si="14"/>
        <v>0</v>
      </c>
    </row>
    <row r="68" spans="1:1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2">
        <f t="shared" ca="1" si="11"/>
        <v>0</v>
      </c>
      <c r="F68" s="21">
        <f t="shared" ca="1" si="18"/>
        <v>0</v>
      </c>
      <c r="G68" s="21">
        <f t="shared" ca="1" si="18"/>
        <v>0</v>
      </c>
      <c r="H68" s="22">
        <f t="shared" ca="1" si="12"/>
        <v>0</v>
      </c>
      <c r="I68" s="21">
        <f t="shared" ca="1" si="19"/>
        <v>0</v>
      </c>
      <c r="J68" s="21">
        <f t="shared" ca="1" si="19"/>
        <v>0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2">
        <f t="shared" ca="1" si="14"/>
        <v>0</v>
      </c>
    </row>
    <row r="69" spans="1:1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2">
        <f t="shared" ca="1" si="11"/>
        <v>0</v>
      </c>
      <c r="F69" s="21">
        <f t="shared" ca="1" si="18"/>
        <v>0</v>
      </c>
      <c r="G69" s="21">
        <f t="shared" ca="1" si="18"/>
        <v>0</v>
      </c>
      <c r="H69" s="22">
        <f t="shared" ca="1" si="12"/>
        <v>0</v>
      </c>
      <c r="I69" s="21">
        <f t="shared" ca="1" si="19"/>
        <v>0</v>
      </c>
      <c r="J69" s="21">
        <f t="shared" ca="1" si="19"/>
        <v>0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2">
        <f t="shared" ca="1" si="14"/>
        <v>0</v>
      </c>
    </row>
    <row r="70" spans="1:1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2">
        <f t="shared" ca="1" si="11"/>
        <v>0</v>
      </c>
      <c r="F70" s="21">
        <f t="shared" ca="1" si="18"/>
        <v>0</v>
      </c>
      <c r="G70" s="21">
        <f t="shared" ca="1" si="18"/>
        <v>0</v>
      </c>
      <c r="H70" s="22">
        <f t="shared" ca="1" si="12"/>
        <v>0</v>
      </c>
      <c r="I70" s="21">
        <f t="shared" ca="1" si="19"/>
        <v>0</v>
      </c>
      <c r="J70" s="21">
        <f t="shared" ca="1" si="19"/>
        <v>0</v>
      </c>
      <c r="K70" s="22">
        <f t="shared" ca="1" si="13"/>
        <v>0</v>
      </c>
      <c r="L70" s="21">
        <f t="shared" ca="1" si="20"/>
        <v>0</v>
      </c>
      <c r="M70" s="21">
        <f t="shared" ca="1" si="20"/>
        <v>0</v>
      </c>
      <c r="N70" s="22">
        <f t="shared" ca="1" si="14"/>
        <v>0</v>
      </c>
    </row>
    <row r="71" spans="1:1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1">
        <f t="shared" ca="1" si="18"/>
        <v>0</v>
      </c>
      <c r="G71" s="21">
        <f t="shared" ca="1" si="18"/>
        <v>0</v>
      </c>
      <c r="H71" s="22">
        <f t="shared" ca="1" si="12"/>
        <v>0</v>
      </c>
      <c r="I71" s="21">
        <f t="shared" ca="1" si="19"/>
        <v>0</v>
      </c>
      <c r="J71" s="21">
        <f t="shared" ca="1" si="19"/>
        <v>0</v>
      </c>
      <c r="K71" s="22">
        <f t="shared" ca="1" si="13"/>
        <v>0</v>
      </c>
      <c r="L71" s="21">
        <f t="shared" ca="1" si="20"/>
        <v>0</v>
      </c>
      <c r="M71" s="21">
        <f t="shared" ca="1" si="20"/>
        <v>0</v>
      </c>
      <c r="N71" s="22">
        <f t="shared" ca="1" si="14"/>
        <v>0</v>
      </c>
    </row>
    <row r="72" spans="1:14" ht="13.8" x14ac:dyDescent="0.3">
      <c r="A72" s="64" t="s">
        <v>278</v>
      </c>
      <c r="B72" s="20">
        <v>3018</v>
      </c>
      <c r="C72" s="65" t="s">
        <v>246</v>
      </c>
      <c r="D72" s="21">
        <f t="shared" ca="1" si="21"/>
        <v>0</v>
      </c>
      <c r="E72" s="22">
        <f t="shared" ca="1" si="11"/>
        <v>0</v>
      </c>
      <c r="F72" s="21">
        <f t="shared" ca="1" si="18"/>
        <v>0</v>
      </c>
      <c r="G72" s="21">
        <f t="shared" ca="1" si="18"/>
        <v>0</v>
      </c>
      <c r="H72" s="22">
        <f t="shared" ca="1" si="12"/>
        <v>0</v>
      </c>
      <c r="I72" s="21">
        <f t="shared" ca="1" si="19"/>
        <v>0</v>
      </c>
      <c r="J72" s="21">
        <f t="shared" ca="1" si="19"/>
        <v>0</v>
      </c>
      <c r="K72" s="22">
        <f t="shared" ca="1" si="13"/>
        <v>0</v>
      </c>
      <c r="L72" s="21">
        <f t="shared" ca="1" si="20"/>
        <v>0</v>
      </c>
      <c r="M72" s="21">
        <f t="shared" ca="1" si="20"/>
        <v>0</v>
      </c>
      <c r="N72" s="22">
        <f t="shared" ca="1" si="14"/>
        <v>0</v>
      </c>
    </row>
    <row r="73" spans="1:14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22">SUMIF($C$7:$C$72,"HD",D$7:D$72)</f>
        <v>0</v>
      </c>
      <c r="E73" s="56">
        <f t="shared" ca="1" si="22"/>
        <v>0</v>
      </c>
      <c r="F73" s="56">
        <f t="shared" ca="1" si="22"/>
        <v>0</v>
      </c>
      <c r="G73" s="56">
        <f t="shared" ca="1" si="22"/>
        <v>0</v>
      </c>
      <c r="H73" s="56">
        <f t="shared" ca="1" si="22"/>
        <v>0</v>
      </c>
      <c r="I73" s="56">
        <f t="shared" ca="1" si="22"/>
        <v>0</v>
      </c>
      <c r="J73" s="56">
        <f t="shared" ca="1" si="22"/>
        <v>0</v>
      </c>
      <c r="K73" s="56">
        <f t="shared" ca="1" si="22"/>
        <v>0</v>
      </c>
      <c r="L73" s="56">
        <f t="shared" ca="1" si="22"/>
        <v>0</v>
      </c>
      <c r="M73" s="56">
        <f t="shared" ca="1" si="22"/>
        <v>0</v>
      </c>
      <c r="N73" s="56">
        <f t="shared" ca="1" si="22"/>
        <v>0</v>
      </c>
    </row>
    <row r="74" spans="1:14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23">SUMIF($C$7:$C$72,"H",D$7:D$72)+SUMIF($C$7:$C$72,"E",D$7:D$72)</f>
        <v>0</v>
      </c>
      <c r="E74" s="56">
        <f t="shared" ca="1" si="23"/>
        <v>0</v>
      </c>
      <c r="F74" s="56">
        <f t="shared" ca="1" si="23"/>
        <v>0</v>
      </c>
      <c r="G74" s="56">
        <f t="shared" ca="1" si="23"/>
        <v>0</v>
      </c>
      <c r="H74" s="56">
        <f t="shared" ca="1" si="23"/>
        <v>0</v>
      </c>
      <c r="I74" s="56">
        <f t="shared" ca="1" si="23"/>
        <v>0</v>
      </c>
      <c r="J74" s="56">
        <f t="shared" ca="1" si="23"/>
        <v>0</v>
      </c>
      <c r="K74" s="56">
        <f t="shared" ca="1" si="23"/>
        <v>0</v>
      </c>
      <c r="L74" s="56">
        <f t="shared" ca="1" si="23"/>
        <v>0</v>
      </c>
      <c r="M74" s="56">
        <f t="shared" ca="1" si="23"/>
        <v>0</v>
      </c>
      <c r="N74" s="56">
        <f t="shared" ca="1" si="23"/>
        <v>0</v>
      </c>
    </row>
    <row r="75" spans="1:1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t="shared" ref="E75:N75" ca="1" si="24">E73+E74</f>
        <v>0</v>
      </c>
      <c r="F75" s="56">
        <f t="shared" ca="1" si="24"/>
        <v>0</v>
      </c>
      <c r="G75" s="56">
        <f t="shared" ca="1" si="24"/>
        <v>0</v>
      </c>
      <c r="H75" s="56">
        <f t="shared" ca="1" si="24"/>
        <v>0</v>
      </c>
      <c r="I75" s="56">
        <f t="shared" ca="1" si="24"/>
        <v>0</v>
      </c>
      <c r="J75" s="56">
        <f t="shared" ca="1" si="24"/>
        <v>0</v>
      </c>
      <c r="K75" s="56">
        <f t="shared" ca="1" si="24"/>
        <v>0</v>
      </c>
      <c r="L75" s="56">
        <f t="shared" ca="1" si="24"/>
        <v>0</v>
      </c>
      <c r="M75" s="56">
        <f t="shared" ca="1" si="24"/>
        <v>0</v>
      </c>
      <c r="N75" s="56">
        <f t="shared" ca="1" si="24"/>
        <v>0</v>
      </c>
    </row>
  </sheetData>
  <mergeCells count="1">
    <mergeCell ref="E2:G2"/>
  </mergeCells>
  <dataValidations count="1">
    <dataValidation type="list" allowBlank="1" showInputMessage="1" showErrorMessage="1" sqref="B2" xr:uid="{D9F69989-DB27-4FC5-84E9-65637EC34D0D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42FE1-3924-4DFF-98B9-E9408B7768E6}">
  <dimension ref="A1:K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" width="15.6640625" style="3" customWidth="1"/>
    <col min="12" max="12" width="4" style="3" customWidth="1"/>
    <col min="13" max="16384" width="9.109375" style="3"/>
  </cols>
  <sheetData>
    <row r="1" spans="1:11" ht="15" customHeight="1" x14ac:dyDescent="0.3">
      <c r="A1" s="1" t="s">
        <v>0</v>
      </c>
      <c r="B1" s="2"/>
      <c r="C1" s="2"/>
    </row>
    <row r="2" spans="1:11" ht="15" customHeight="1" x14ac:dyDescent="0.3">
      <c r="A2" s="1" t="s">
        <v>352</v>
      </c>
      <c r="B2" s="68" t="s">
        <v>8</v>
      </c>
      <c r="C2" s="2"/>
      <c r="E2" s="81" t="s">
        <v>1</v>
      </c>
      <c r="F2" s="82"/>
      <c r="G2" s="83"/>
      <c r="H2" s="5"/>
    </row>
    <row r="3" spans="1:11" ht="15" customHeight="1" x14ac:dyDescent="0.3">
      <c r="A3" s="4" t="s">
        <v>354</v>
      </c>
      <c r="B3" s="2"/>
      <c r="C3" s="2"/>
    </row>
    <row r="4" spans="1:11" ht="22.5" customHeight="1" x14ac:dyDescent="0.25"/>
    <row r="5" spans="1:11" ht="22.5" customHeight="1" x14ac:dyDescent="0.25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799</v>
      </c>
      <c r="K5" s="69"/>
    </row>
    <row r="6" spans="1:11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7" t="s">
        <v>128</v>
      </c>
      <c r="G6" s="7" t="s">
        <v>129</v>
      </c>
      <c r="H6" s="7" t="s">
        <v>130</v>
      </c>
      <c r="I6" s="7" t="s">
        <v>131</v>
      </c>
      <c r="J6" s="7" t="s">
        <v>132</v>
      </c>
      <c r="K6" s="69" t="s">
        <v>352</v>
      </c>
    </row>
    <row r="7" spans="1:11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t="shared" ref="K7:K22" ca="1" si="1">+SUM(D7:J7)</f>
        <v>0</v>
      </c>
    </row>
    <row r="8" spans="1:11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ca="1" si="1"/>
        <v>0</v>
      </c>
    </row>
    <row r="9" spans="1:11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1"/>
        <v>0</v>
      </c>
    </row>
    <row r="10" spans="1:11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1"/>
        <v>0</v>
      </c>
    </row>
    <row r="11" spans="1:11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1"/>
        <v>0</v>
      </c>
    </row>
    <row r="12" spans="1:11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1"/>
        <v>0</v>
      </c>
    </row>
    <row r="13" spans="1:11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1"/>
        <v>0</v>
      </c>
    </row>
    <row r="14" spans="1:11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1"/>
        <v>0</v>
      </c>
    </row>
    <row r="15" spans="1:11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1"/>
        <v>0</v>
      </c>
    </row>
    <row r="16" spans="1:11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1"/>
        <v>0</v>
      </c>
    </row>
    <row r="17" spans="1:11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1"/>
        <v>0</v>
      </c>
    </row>
    <row r="18" spans="1:11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1"/>
        <v>0</v>
      </c>
    </row>
    <row r="19" spans="1:11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1"/>
        <v>0</v>
      </c>
    </row>
    <row r="20" spans="1:11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1"/>
        <v>0</v>
      </c>
    </row>
    <row r="21" spans="1:11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1"/>
        <v>0</v>
      </c>
    </row>
    <row r="22" spans="1:11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1"/>
        <v>0</v>
      </c>
    </row>
    <row r="23" spans="1:11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J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2">
        <f ca="1">+SUM(D23:J23)</f>
        <v>0</v>
      </c>
    </row>
    <row r="24" spans="1:11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2">
        <f ca="1">+SUM(D24:J24)</f>
        <v>0</v>
      </c>
    </row>
    <row r="25" spans="1:11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2">
        <f t="shared" ref="K25:K44" ca="1" si="3">+SUM(D25:J25)</f>
        <v>0</v>
      </c>
    </row>
    <row r="26" spans="1:11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2">
        <f t="shared" ca="1" si="3"/>
        <v>0</v>
      </c>
    </row>
    <row r="27" spans="1:11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2">
        <f t="shared" ca="1" si="3"/>
        <v>0</v>
      </c>
    </row>
    <row r="28" spans="1:11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2">
        <f t="shared" ca="1" si="3"/>
        <v>0</v>
      </c>
    </row>
    <row r="29" spans="1:11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2">
        <f t="shared" ca="1" si="3"/>
        <v>0</v>
      </c>
    </row>
    <row r="30" spans="1:11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2">
        <f t="shared" ca="1" si="3"/>
        <v>0</v>
      </c>
    </row>
    <row r="31" spans="1:11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2">
        <f t="shared" ca="1" si="3"/>
        <v>0</v>
      </c>
    </row>
    <row r="32" spans="1:11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2">
        <f t="shared" ca="1" si="3"/>
        <v>0</v>
      </c>
    </row>
    <row r="33" spans="1:11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2">
        <f t="shared" ca="1" si="3"/>
        <v>0</v>
      </c>
    </row>
    <row r="34" spans="1:11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2">
        <f t="shared" ca="1" si="3"/>
        <v>0</v>
      </c>
    </row>
    <row r="35" spans="1:11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2">
        <f t="shared" ca="1" si="3"/>
        <v>0</v>
      </c>
    </row>
    <row r="36" spans="1:11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2">
        <f t="shared" ca="1" si="3"/>
        <v>0</v>
      </c>
    </row>
    <row r="37" spans="1:11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2">
        <f t="shared" ca="1" si="3"/>
        <v>0</v>
      </c>
    </row>
    <row r="38" spans="1:11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2">
        <f t="shared" ca="1" si="3"/>
        <v>0</v>
      </c>
    </row>
    <row r="39" spans="1:11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J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2">
        <f t="shared" ca="1" si="3"/>
        <v>0</v>
      </c>
    </row>
    <row r="40" spans="1:11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2">
        <f t="shared" ca="1" si="3"/>
        <v>0</v>
      </c>
    </row>
    <row r="41" spans="1:11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2">
        <f t="shared" ca="1" si="3"/>
        <v>0</v>
      </c>
    </row>
    <row r="42" spans="1:11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2">
        <f t="shared" ca="1" si="3"/>
        <v>0</v>
      </c>
    </row>
    <row r="43" spans="1:11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2">
        <f t="shared" ca="1" si="3"/>
        <v>0</v>
      </c>
    </row>
    <row r="44" spans="1:11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2">
        <f t="shared" ca="1" si="3"/>
        <v>0</v>
      </c>
    </row>
    <row r="45" spans="1:11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2">
        <f t="shared" ref="K45:K57" ca="1" si="5">+SUM(D45:J45)</f>
        <v>0</v>
      </c>
    </row>
    <row r="46" spans="1:11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2">
        <f t="shared" ca="1" si="5"/>
        <v>0</v>
      </c>
    </row>
    <row r="47" spans="1:11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2">
        <f t="shared" ca="1" si="5"/>
        <v>0</v>
      </c>
    </row>
    <row r="48" spans="1:11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2">
        <f t="shared" ca="1" si="5"/>
        <v>0</v>
      </c>
    </row>
    <row r="49" spans="1:11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2">
        <f t="shared" ref="K49" ca="1" si="6">+SUM(D49:J49)</f>
        <v>0</v>
      </c>
    </row>
    <row r="50" spans="1:11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2">
        <f t="shared" ref="K50:K52" ca="1" si="7">+SUM(D50:J50)</f>
        <v>0</v>
      </c>
    </row>
    <row r="51" spans="1:11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2">
        <f t="shared" ca="1" si="7"/>
        <v>0</v>
      </c>
    </row>
    <row r="52" spans="1:11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2">
        <f t="shared" ca="1" si="7"/>
        <v>0</v>
      </c>
    </row>
    <row r="53" spans="1:11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2">
        <f t="shared" ca="1" si="5"/>
        <v>0</v>
      </c>
    </row>
    <row r="54" spans="1:11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2459074539.4344788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2">
        <f t="shared" ca="1" si="5"/>
        <v>2459074539.4344788</v>
      </c>
    </row>
    <row r="55" spans="1:11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J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26644.02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2">
        <f t="shared" ca="1" si="5"/>
        <v>26644.02</v>
      </c>
    </row>
    <row r="56" spans="1:11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19455220.919999897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2">
        <f t="shared" ca="1" si="5"/>
        <v>19455220.919999897</v>
      </c>
    </row>
    <row r="57" spans="1:11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1798985.5200000161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2">
        <f t="shared" ca="1" si="5"/>
        <v>1798985.5200000161</v>
      </c>
    </row>
    <row r="58" spans="1:11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76619588.030000001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2">
        <f t="shared" ref="K58" ca="1" si="9">+SUM(D58:J58)</f>
        <v>76619588.030000001</v>
      </c>
    </row>
    <row r="59" spans="1:11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8807650484.8199997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2">
        <f t="shared" ref="K59:K72" ca="1" si="10">+SUM(D59:J59)</f>
        <v>8807650484.8199997</v>
      </c>
    </row>
    <row r="60" spans="1:11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-23575.85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2">
        <f t="shared" ca="1" si="10"/>
        <v>-23575.85</v>
      </c>
    </row>
    <row r="61" spans="1:11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865472065.28000057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2">
        <f t="shared" ca="1" si="10"/>
        <v>865472065.28000057</v>
      </c>
    </row>
    <row r="62" spans="1:11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16648851.399999999</v>
      </c>
      <c r="E62" s="21">
        <f t="shared" ca="1" si="8"/>
        <v>95008456.21999988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2">
        <f t="shared" ca="1" si="10"/>
        <v>111657307.61999989</v>
      </c>
    </row>
    <row r="63" spans="1:11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3082833.5999999987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2">
        <f t="shared" ca="1" si="10"/>
        <v>3082833.5999999987</v>
      </c>
    </row>
    <row r="64" spans="1:11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4125216498.5268998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2">
        <f t="shared" ca="1" si="10"/>
        <v>4125216498.5268998</v>
      </c>
    </row>
    <row r="65" spans="1:11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27388726.830000002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2">
        <f t="shared" ca="1" si="10"/>
        <v>27388726.830000002</v>
      </c>
    </row>
    <row r="66" spans="1:11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2874013.86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2">
        <f t="shared" ca="1" si="10"/>
        <v>2874013.86</v>
      </c>
    </row>
    <row r="67" spans="1:11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201656053.01999995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2">
        <f t="shared" ca="1" si="10"/>
        <v>201656053.01999995</v>
      </c>
    </row>
    <row r="68" spans="1:11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26218275.590959001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2">
        <f t="shared" ca="1" si="10"/>
        <v>26218275.590959001</v>
      </c>
    </row>
    <row r="69" spans="1:11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118867753.45999998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2">
        <f t="shared" ca="1" si="10"/>
        <v>118867753.45999998</v>
      </c>
    </row>
    <row r="70" spans="1:11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18749841.3000044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2">
        <f t="shared" ca="1" si="10"/>
        <v>18749841.3000044</v>
      </c>
    </row>
    <row r="71" spans="1:11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J72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68249462.419999942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2">
        <f t="shared" ca="1" si="10"/>
        <v>68249462.419999942</v>
      </c>
    </row>
    <row r="72" spans="1:11" ht="13.8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1"/>
        <v>323817486.17999959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2">
        <f t="shared" ca="1" si="10"/>
        <v>323817486.17999959</v>
      </c>
    </row>
    <row r="73" spans="1:11" ht="13.8" x14ac:dyDescent="0.3">
      <c r="A73" s="66" t="s">
        <v>280</v>
      </c>
      <c r="B73" s="55">
        <v>9000</v>
      </c>
      <c r="C73" s="65" t="s">
        <v>281</v>
      </c>
      <c r="D73" s="56">
        <f t="shared" ref="D73:K73" ca="1" si="12">SUMIF($C$7:$C$72,"HD",D$7:D$72)</f>
        <v>0</v>
      </c>
      <c r="E73" s="56">
        <f t="shared" ca="1" si="12"/>
        <v>0</v>
      </c>
      <c r="F73" s="56">
        <f t="shared" ca="1" si="12"/>
        <v>0</v>
      </c>
      <c r="G73" s="56">
        <f t="shared" ca="1" si="12"/>
        <v>0</v>
      </c>
      <c r="H73" s="56">
        <f t="shared" ca="1" si="12"/>
        <v>0</v>
      </c>
      <c r="I73" s="56">
        <f t="shared" ca="1" si="12"/>
        <v>0</v>
      </c>
      <c r="J73" s="56">
        <f t="shared" ca="1" si="12"/>
        <v>0</v>
      </c>
      <c r="K73" s="56">
        <f t="shared" ca="1" si="12"/>
        <v>0</v>
      </c>
    </row>
    <row r="74" spans="1:11" ht="13.8" x14ac:dyDescent="0.3">
      <c r="A74" s="66" t="s">
        <v>283</v>
      </c>
      <c r="B74" s="55">
        <v>9001</v>
      </c>
      <c r="C74" s="65" t="s">
        <v>284</v>
      </c>
      <c r="D74" s="56">
        <f t="shared" ref="D74:K74" ca="1" si="13">SUMIF($C$7:$C$72,"H",D$7:D$72)+SUMIF($C$7:$C$72,"E",D$7:D$72)</f>
        <v>16648851.399999999</v>
      </c>
      <c r="E74" s="56">
        <f t="shared" ca="1" si="13"/>
        <v>17241203353.182343</v>
      </c>
      <c r="F74" s="56">
        <f t="shared" ca="1" si="13"/>
        <v>0</v>
      </c>
      <c r="G74" s="56">
        <f t="shared" ca="1" si="13"/>
        <v>0</v>
      </c>
      <c r="H74" s="56">
        <f t="shared" ca="1" si="13"/>
        <v>0</v>
      </c>
      <c r="I74" s="56">
        <f t="shared" ca="1" si="13"/>
        <v>0</v>
      </c>
      <c r="J74" s="56">
        <f t="shared" ca="1" si="13"/>
        <v>0</v>
      </c>
      <c r="K74" s="56">
        <f t="shared" ca="1" si="13"/>
        <v>17257852204.582344</v>
      </c>
    </row>
    <row r="75" spans="1:11" ht="13.8" x14ac:dyDescent="0.3">
      <c r="A75" s="66" t="s">
        <v>286</v>
      </c>
      <c r="B75" s="55">
        <v>9003</v>
      </c>
      <c r="C75" s="65" t="s">
        <v>287</v>
      </c>
      <c r="D75" s="56">
        <f t="shared" ref="D75:J75" ca="1" si="14">D73+D74</f>
        <v>16648851.399999999</v>
      </c>
      <c r="E75" s="56">
        <f t="shared" ca="1" si="14"/>
        <v>17241203353.182343</v>
      </c>
      <c r="F75" s="56">
        <f t="shared" ca="1" si="14"/>
        <v>0</v>
      </c>
      <c r="G75" s="56">
        <f t="shared" ca="1" si="14"/>
        <v>0</v>
      </c>
      <c r="H75" s="56">
        <f t="shared" ca="1" si="14"/>
        <v>0</v>
      </c>
      <c r="I75" s="56">
        <f t="shared" ca="1" si="14"/>
        <v>0</v>
      </c>
      <c r="J75" s="56">
        <f t="shared" ca="1" si="14"/>
        <v>0</v>
      </c>
      <c r="K75" s="56">
        <f ca="1">K73+K74</f>
        <v>17257852204.582344</v>
      </c>
    </row>
  </sheetData>
  <mergeCells count="1">
    <mergeCell ref="E2:G2"/>
  </mergeCells>
  <dataValidations count="1">
    <dataValidation type="list" allowBlank="1" showInputMessage="1" showErrorMessage="1" sqref="B2" xr:uid="{56BE60EA-3013-46C2-A9BD-1B4F1A1BD7C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12EF-E70D-4018-95B7-3DA6A4C562E8}">
  <dimension ref="A1:DM141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3" width="18.88671875" style="3" customWidth="1"/>
    <col min="114" max="117" width="15.5546875" style="3" customWidth="1"/>
    <col min="118" max="118" width="14.6640625" style="3" customWidth="1"/>
    <col min="119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8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19679606.079999998</v>
      </c>
      <c r="E7" s="21">
        <v>0</v>
      </c>
      <c r="F7" s="21">
        <v>0</v>
      </c>
      <c r="G7" s="21">
        <v>19679606.079999998</v>
      </c>
      <c r="H7" s="21">
        <v>1149879.22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9621418.2100000009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8996368.5399999991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3823016.87</v>
      </c>
      <c r="AN7" s="21">
        <v>0</v>
      </c>
      <c r="AO7" s="21">
        <v>0</v>
      </c>
      <c r="AP7" s="21">
        <v>42182.73</v>
      </c>
      <c r="AQ7" s="21">
        <v>0</v>
      </c>
      <c r="AR7" s="21">
        <v>0</v>
      </c>
      <c r="AS7" s="21">
        <v>0</v>
      </c>
      <c r="AT7" s="21">
        <v>708155.34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1520933.02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27565.18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45569125.189999998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1375315583.4199989</v>
      </c>
      <c r="E8" s="21">
        <v>226438834.90999913</v>
      </c>
      <c r="F8" s="21">
        <v>524267231.92999983</v>
      </c>
      <c r="G8" s="21">
        <v>624609516.57999992</v>
      </c>
      <c r="H8" s="21">
        <v>329541601.16999996</v>
      </c>
      <c r="I8" s="21">
        <v>163409.34000015259</v>
      </c>
      <c r="J8" s="21">
        <v>70778.219999995083</v>
      </c>
      <c r="K8" s="21">
        <v>0</v>
      </c>
      <c r="L8" s="21">
        <v>0</v>
      </c>
      <c r="M8" s="21">
        <v>0</v>
      </c>
      <c r="N8" s="21">
        <v>0</v>
      </c>
      <c r="O8" s="21">
        <v>88370375.540000021</v>
      </c>
      <c r="P8" s="21">
        <v>0</v>
      </c>
      <c r="Q8" s="21">
        <v>3431083.6299999952</v>
      </c>
      <c r="R8" s="21">
        <v>0</v>
      </c>
      <c r="S8" s="21">
        <v>0</v>
      </c>
      <c r="T8" s="21">
        <v>482285383.67999983</v>
      </c>
      <c r="U8" s="21">
        <v>0</v>
      </c>
      <c r="V8" s="21">
        <v>15999197.250000119</v>
      </c>
      <c r="W8" s="21">
        <v>267896560.25</v>
      </c>
      <c r="X8" s="21">
        <v>5596</v>
      </c>
      <c r="Y8" s="21">
        <v>3739330.8599999994</v>
      </c>
      <c r="Z8" s="21">
        <v>137834093.39999998</v>
      </c>
      <c r="AA8" s="21">
        <v>2967.519999999844</v>
      </c>
      <c r="AB8" s="21">
        <v>0</v>
      </c>
      <c r="AC8" s="21">
        <v>236483.0700000003</v>
      </c>
      <c r="AD8" s="21">
        <v>2814543.4600000381</v>
      </c>
      <c r="AE8" s="21">
        <v>0</v>
      </c>
      <c r="AF8" s="21">
        <v>1010933.9699999988</v>
      </c>
      <c r="AG8" s="21">
        <v>0</v>
      </c>
      <c r="AH8" s="21">
        <v>1160740.7200000025</v>
      </c>
      <c r="AI8" s="21">
        <v>0</v>
      </c>
      <c r="AJ8" s="21">
        <v>0</v>
      </c>
      <c r="AK8" s="21">
        <v>4883.5200000000186</v>
      </c>
      <c r="AL8" s="21">
        <v>0</v>
      </c>
      <c r="AM8" s="21">
        <v>38574271.280000001</v>
      </c>
      <c r="AN8" s="21">
        <v>0</v>
      </c>
      <c r="AO8" s="21">
        <v>0</v>
      </c>
      <c r="AP8" s="21">
        <v>775194.61999999918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4106791.7800000012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-248566.61000000685</v>
      </c>
      <c r="BN8" s="21">
        <v>60602.829999998212</v>
      </c>
      <c r="BO8" s="21">
        <v>0</v>
      </c>
      <c r="BP8" s="21">
        <v>2325025663.04</v>
      </c>
      <c r="BQ8" s="21">
        <v>4821022.9000000004</v>
      </c>
      <c r="BR8" s="21">
        <v>99002519.470000416</v>
      </c>
      <c r="BS8" s="21">
        <v>33531682.819999993</v>
      </c>
      <c r="BT8" s="21">
        <v>0</v>
      </c>
      <c r="BU8" s="21">
        <v>0</v>
      </c>
      <c r="BV8" s="21">
        <v>1176230.3099999875</v>
      </c>
      <c r="BW8" s="21">
        <v>0</v>
      </c>
      <c r="BX8" s="21">
        <v>4086.8899999999994</v>
      </c>
      <c r="BY8" s="21">
        <v>0</v>
      </c>
      <c r="BZ8" s="21">
        <v>0</v>
      </c>
      <c r="CA8" s="21">
        <v>-144707.5299999998</v>
      </c>
      <c r="CB8" s="21">
        <v>-7134640.9499999583</v>
      </c>
      <c r="CC8" s="21">
        <v>3876.77</v>
      </c>
      <c r="CD8" s="21">
        <v>2300708.2099999995</v>
      </c>
      <c r="CE8" s="21">
        <v>50639.139999999898</v>
      </c>
      <c r="CF8" s="21">
        <v>0</v>
      </c>
      <c r="CG8" s="21">
        <v>7217.4699999999721</v>
      </c>
      <c r="CH8" s="21">
        <v>309032.88</v>
      </c>
      <c r="CI8" s="21">
        <v>0</v>
      </c>
      <c r="CJ8" s="22">
        <v>1369565916.0599999</v>
      </c>
      <c r="CK8" s="21">
        <v>0</v>
      </c>
      <c r="CL8" s="21">
        <v>0</v>
      </c>
      <c r="CM8" s="22">
        <v>131897794.12</v>
      </c>
      <c r="CN8" s="21">
        <v>8782.7000000000007</v>
      </c>
      <c r="CO8" s="21">
        <v>131889011.42</v>
      </c>
      <c r="CP8" s="22">
        <v>1237668121.9399998</v>
      </c>
      <c r="CQ8" s="21">
        <v>23759107.82</v>
      </c>
      <c r="CR8" s="21">
        <v>1213909014.1199999</v>
      </c>
      <c r="CS8" s="21">
        <v>4938.01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6581676024.4099998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366971533.46800005</v>
      </c>
      <c r="E9" s="21">
        <v>2024445.7600000012</v>
      </c>
      <c r="F9" s="21">
        <v>198122738.7980001</v>
      </c>
      <c r="G9" s="21">
        <v>166824348.91</v>
      </c>
      <c r="H9" s="21">
        <v>143617737.63000011</v>
      </c>
      <c r="I9" s="21">
        <v>1178546.1200000003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78354431.719999999</v>
      </c>
      <c r="P9" s="21">
        <v>0</v>
      </c>
      <c r="Q9" s="21">
        <v>14882676.07</v>
      </c>
      <c r="R9" s="21">
        <v>0</v>
      </c>
      <c r="S9" s="21">
        <v>0</v>
      </c>
      <c r="T9" s="21">
        <v>665401801.81000006</v>
      </c>
      <c r="U9" s="21">
        <v>88781851.609999999</v>
      </c>
      <c r="V9" s="21">
        <v>936517.90999999992</v>
      </c>
      <c r="W9" s="21">
        <v>5207482.3899999987</v>
      </c>
      <c r="X9" s="21">
        <v>0</v>
      </c>
      <c r="Y9" s="21">
        <v>725574.3</v>
      </c>
      <c r="Z9" s="21">
        <v>49438973.459999949</v>
      </c>
      <c r="AA9" s="21">
        <v>0</v>
      </c>
      <c r="AB9" s="21">
        <v>0</v>
      </c>
      <c r="AC9" s="21">
        <v>174885.11</v>
      </c>
      <c r="AD9" s="21">
        <v>285373.81000000006</v>
      </c>
      <c r="AE9" s="21">
        <v>0</v>
      </c>
      <c r="AF9" s="21">
        <v>80434.959999999992</v>
      </c>
      <c r="AG9" s="21">
        <v>0</v>
      </c>
      <c r="AH9" s="21">
        <v>951003.05</v>
      </c>
      <c r="AI9" s="21">
        <v>0</v>
      </c>
      <c r="AJ9" s="21">
        <v>7714192.3599999994</v>
      </c>
      <c r="AK9" s="21">
        <v>0</v>
      </c>
      <c r="AL9" s="21">
        <v>0</v>
      </c>
      <c r="AM9" s="21">
        <v>74887041.280000001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4052094.4200000004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2384.0499999999997</v>
      </c>
      <c r="BO9" s="21">
        <v>0</v>
      </c>
      <c r="BP9" s="21">
        <v>42851079.270000003</v>
      </c>
      <c r="BQ9" s="21">
        <v>103766721.93999997</v>
      </c>
      <c r="BR9" s="21">
        <v>33827953.359999999</v>
      </c>
      <c r="BS9" s="21">
        <v>13397006.98</v>
      </c>
      <c r="BT9" s="21">
        <v>0</v>
      </c>
      <c r="BU9" s="21">
        <v>0</v>
      </c>
      <c r="BV9" s="21">
        <v>20145264.169999998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-7.44</v>
      </c>
      <c r="CC9" s="21">
        <v>0</v>
      </c>
      <c r="CD9" s="21">
        <v>17.100000000000001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1935993725.6799979</v>
      </c>
      <c r="CK9" s="21">
        <v>0</v>
      </c>
      <c r="CL9" s="21">
        <v>122860.26000000002</v>
      </c>
      <c r="CM9" s="22">
        <v>596864965.11999929</v>
      </c>
      <c r="CN9" s="21">
        <v>157049687.61999992</v>
      </c>
      <c r="CO9" s="21">
        <v>439815277.4999994</v>
      </c>
      <c r="CP9" s="22">
        <v>1339005900.2999988</v>
      </c>
      <c r="CQ9" s="21">
        <v>239782568.20999965</v>
      </c>
      <c r="CR9" s="21">
        <v>1099223332.0899992</v>
      </c>
      <c r="CS9" s="21">
        <v>1462078.7100000002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3655088375.2979984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1944485035.0599997</v>
      </c>
      <c r="E10" s="21">
        <v>348075036.7499662</v>
      </c>
      <c r="F10" s="21">
        <v>696015917.84435987</v>
      </c>
      <c r="G10" s="21">
        <v>900394080.46567369</v>
      </c>
      <c r="H10" s="21">
        <v>2986605.2699999996</v>
      </c>
      <c r="I10" s="21">
        <v>21096136.120000001</v>
      </c>
      <c r="J10" s="21">
        <v>0</v>
      </c>
      <c r="K10" s="21">
        <v>25269710.280000001</v>
      </c>
      <c r="L10" s="21">
        <v>0</v>
      </c>
      <c r="M10" s="21">
        <v>0</v>
      </c>
      <c r="N10" s="21">
        <v>0</v>
      </c>
      <c r="O10" s="21">
        <v>235283828.53</v>
      </c>
      <c r="P10" s="21">
        <v>0</v>
      </c>
      <c r="Q10" s="21">
        <v>249350617.01000002</v>
      </c>
      <c r="R10" s="21">
        <v>0</v>
      </c>
      <c r="S10" s="21">
        <v>0</v>
      </c>
      <c r="T10" s="21">
        <v>805388759.18002403</v>
      </c>
      <c r="U10" s="21">
        <v>0</v>
      </c>
      <c r="V10" s="21">
        <v>391749305.010005</v>
      </c>
      <c r="W10" s="21">
        <v>134052053.81999998</v>
      </c>
      <c r="X10" s="21">
        <v>-4.5634806176975098E-10</v>
      </c>
      <c r="Y10" s="21">
        <v>23658517.949999996</v>
      </c>
      <c r="Z10" s="21">
        <v>281224719.88999599</v>
      </c>
      <c r="AA10" s="21">
        <v>0</v>
      </c>
      <c r="AB10" s="21">
        <v>0</v>
      </c>
      <c r="AC10" s="21">
        <v>254512.51999998995</v>
      </c>
      <c r="AD10" s="21">
        <v>2855111.19000004</v>
      </c>
      <c r="AE10" s="21">
        <v>0</v>
      </c>
      <c r="AF10" s="21">
        <v>1270784.48</v>
      </c>
      <c r="AG10" s="21">
        <v>124292127.92</v>
      </c>
      <c r="AH10" s="21">
        <v>40926792.960000001</v>
      </c>
      <c r="AI10" s="21">
        <v>3757929.65</v>
      </c>
      <c r="AJ10" s="21">
        <v>25370471.710000001</v>
      </c>
      <c r="AK10" s="21">
        <v>102350.72</v>
      </c>
      <c r="AL10" s="21">
        <v>0</v>
      </c>
      <c r="AM10" s="21">
        <v>48374061.91999989</v>
      </c>
      <c r="AN10" s="21">
        <v>0</v>
      </c>
      <c r="AO10" s="21">
        <v>0</v>
      </c>
      <c r="AP10" s="21">
        <v>73029.12000000001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53434014.720000193</v>
      </c>
      <c r="BE10" s="21">
        <v>0</v>
      </c>
      <c r="BF10" s="21">
        <v>0</v>
      </c>
      <c r="BG10" s="21">
        <v>0</v>
      </c>
      <c r="BH10" s="21">
        <v>0</v>
      </c>
      <c r="BI10" s="21">
        <v>74758139.519999996</v>
      </c>
      <c r="BJ10" s="21">
        <v>0</v>
      </c>
      <c r="BK10" s="21">
        <v>0</v>
      </c>
      <c r="BL10" s="21">
        <v>0</v>
      </c>
      <c r="BM10" s="21">
        <v>71220904.299999997</v>
      </c>
      <c r="BN10" s="21">
        <v>6201849.3099999996</v>
      </c>
      <c r="BO10" s="21">
        <v>0</v>
      </c>
      <c r="BP10" s="21">
        <v>9089077.8399999999</v>
      </c>
      <c r="BQ10" s="21">
        <v>3372718.29</v>
      </c>
      <c r="BR10" s="21">
        <v>99553450.48999998</v>
      </c>
      <c r="BS10" s="21">
        <v>10824843.989999998</v>
      </c>
      <c r="BT10" s="21">
        <v>0</v>
      </c>
      <c r="BU10" s="21">
        <v>0</v>
      </c>
      <c r="BV10" s="21">
        <v>86046.44</v>
      </c>
      <c r="BW10" s="21">
        <v>0</v>
      </c>
      <c r="BX10" s="21">
        <v>2468505.16</v>
      </c>
      <c r="BY10" s="21">
        <v>0</v>
      </c>
      <c r="BZ10" s="21">
        <v>50848550.039999999</v>
      </c>
      <c r="CA10" s="21">
        <v>27884449.850000001</v>
      </c>
      <c r="CB10" s="21">
        <v>845277442.49000001</v>
      </c>
      <c r="CC10" s="21">
        <v>5557797.9400000004</v>
      </c>
      <c r="CD10" s="21">
        <v>229637001</v>
      </c>
      <c r="CE10" s="21">
        <v>936599.64000000095</v>
      </c>
      <c r="CF10" s="21">
        <v>0</v>
      </c>
      <c r="CG10" s="21">
        <v>5325421.6399999997</v>
      </c>
      <c r="CH10" s="21">
        <v>40503745.380000003</v>
      </c>
      <c r="CI10" s="21">
        <v>3957.14</v>
      </c>
      <c r="CJ10" s="22">
        <v>237340620.16423288</v>
      </c>
      <c r="CK10" s="21">
        <v>41286</v>
      </c>
      <c r="CL10" s="21">
        <v>5168</v>
      </c>
      <c r="CM10" s="22">
        <v>67561520.069999993</v>
      </c>
      <c r="CN10" s="21">
        <v>38522447.244498029</v>
      </c>
      <c r="CO10" s="21">
        <v>29039072.825501963</v>
      </c>
      <c r="CP10" s="22">
        <v>169732646.09423289</v>
      </c>
      <c r="CQ10" s="21">
        <v>50438082.02711644</v>
      </c>
      <c r="CR10" s="21">
        <v>119294564.06711644</v>
      </c>
      <c r="CS10" s="21">
        <v>5910833.83999997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6142058429.4942598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1899270.7000000002</v>
      </c>
      <c r="E11" s="21">
        <v>144555.22</v>
      </c>
      <c r="F11" s="21">
        <v>2422650.92</v>
      </c>
      <c r="G11" s="21">
        <v>-667935.43999999994</v>
      </c>
      <c r="H11" s="21">
        <v>0</v>
      </c>
      <c r="I11" s="21">
        <v>1858833.6</v>
      </c>
      <c r="J11" s="21">
        <v>0</v>
      </c>
      <c r="K11" s="21">
        <v>162821.34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455299383.63</v>
      </c>
      <c r="U11" s="21">
        <v>16045.93</v>
      </c>
      <c r="V11" s="21">
        <v>4955776.9000000004</v>
      </c>
      <c r="W11" s="21">
        <v>61860631.689999998</v>
      </c>
      <c r="X11" s="21">
        <v>0</v>
      </c>
      <c r="Y11" s="21">
        <v>118459.49</v>
      </c>
      <c r="Z11" s="21">
        <v>6768578.8200000003</v>
      </c>
      <c r="AA11" s="21">
        <v>902</v>
      </c>
      <c r="AB11" s="21">
        <v>0</v>
      </c>
      <c r="AC11" s="21">
        <v>0</v>
      </c>
      <c r="AD11" s="21">
        <v>2790.31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2000186.12</v>
      </c>
      <c r="AK11" s="21">
        <v>0</v>
      </c>
      <c r="AL11" s="21">
        <v>0</v>
      </c>
      <c r="AM11" s="21">
        <v>7824.5</v>
      </c>
      <c r="AN11" s="21">
        <v>0</v>
      </c>
      <c r="AO11" s="21">
        <v>0</v>
      </c>
      <c r="AP11" s="21">
        <v>1670.88</v>
      </c>
      <c r="AQ11" s="21">
        <v>0</v>
      </c>
      <c r="AR11" s="21">
        <v>0</v>
      </c>
      <c r="AS11" s="21">
        <v>0</v>
      </c>
      <c r="AT11" s="21">
        <v>9948712.5700000003</v>
      </c>
      <c r="AU11" s="21">
        <v>4729.8100000000004</v>
      </c>
      <c r="AV11" s="21">
        <v>13496.29</v>
      </c>
      <c r="AW11" s="21">
        <v>0</v>
      </c>
      <c r="AX11" s="21">
        <v>10669.45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568345.56000000006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1891.27</v>
      </c>
      <c r="BM11" s="21">
        <v>0</v>
      </c>
      <c r="BN11" s="21">
        <v>14087332.16</v>
      </c>
      <c r="BO11" s="21">
        <v>0</v>
      </c>
      <c r="BP11" s="21">
        <v>819831.32</v>
      </c>
      <c r="BQ11" s="21">
        <v>0</v>
      </c>
      <c r="BR11" s="21">
        <v>10.220000000000001</v>
      </c>
      <c r="BS11" s="21">
        <v>156245.46</v>
      </c>
      <c r="BT11" s="21">
        <v>0</v>
      </c>
      <c r="BU11" s="21">
        <v>0</v>
      </c>
      <c r="BV11" s="21">
        <v>0</v>
      </c>
      <c r="BW11" s="21">
        <v>0</v>
      </c>
      <c r="BX11" s="21">
        <v>1055707.83</v>
      </c>
      <c r="BY11" s="21">
        <v>0</v>
      </c>
      <c r="BZ11" s="21">
        <v>0</v>
      </c>
      <c r="CA11" s="21">
        <v>9961557.4900000002</v>
      </c>
      <c r="CB11" s="21">
        <v>288077825.68000001</v>
      </c>
      <c r="CC11" s="21">
        <v>1619381.95</v>
      </c>
      <c r="CD11" s="21">
        <v>99047339.120000005</v>
      </c>
      <c r="CE11" s="21">
        <v>0</v>
      </c>
      <c r="CF11" s="21">
        <v>0</v>
      </c>
      <c r="CG11" s="21">
        <v>2594807.44</v>
      </c>
      <c r="CH11" s="21">
        <v>17702337.68</v>
      </c>
      <c r="CI11" s="21">
        <v>0</v>
      </c>
      <c r="CJ11" s="22">
        <v>30624719.559999999</v>
      </c>
      <c r="CK11" s="21">
        <v>0</v>
      </c>
      <c r="CL11" s="21">
        <v>0</v>
      </c>
      <c r="CM11" s="22">
        <v>25447828.399999999</v>
      </c>
      <c r="CN11" s="21">
        <v>0</v>
      </c>
      <c r="CO11" s="21">
        <v>25447828.399999999</v>
      </c>
      <c r="CP11" s="22">
        <v>5176891.16</v>
      </c>
      <c r="CQ11" s="21">
        <v>0</v>
      </c>
      <c r="CR11" s="21">
        <v>5176891.16</v>
      </c>
      <c r="CS11" s="21">
        <v>88128.95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1011336245.72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91408507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91408507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151506679.43000001</v>
      </c>
      <c r="E13" s="21">
        <v>148048.32000000001</v>
      </c>
      <c r="F13" s="21">
        <v>70866898.099999994</v>
      </c>
      <c r="G13" s="21">
        <v>80491733.010000005</v>
      </c>
      <c r="H13" s="21">
        <v>10270710.07</v>
      </c>
      <c r="I13" s="21">
        <v>83746.62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2606597.8199999998</v>
      </c>
      <c r="P13" s="21">
        <v>0</v>
      </c>
      <c r="Q13" s="21">
        <v>464555.51</v>
      </c>
      <c r="R13" s="21">
        <v>0</v>
      </c>
      <c r="S13" s="21">
        <v>0</v>
      </c>
      <c r="T13" s="21">
        <v>553497532.96000004</v>
      </c>
      <c r="U13" s="21">
        <v>8218901.8401409993</v>
      </c>
      <c r="V13" s="21">
        <v>279300.73</v>
      </c>
      <c r="W13" s="21">
        <v>785665.9</v>
      </c>
      <c r="X13" s="21">
        <v>106461.4</v>
      </c>
      <c r="Y13" s="21">
        <v>5057.0600000000004</v>
      </c>
      <c r="Z13" s="21">
        <v>204461.34</v>
      </c>
      <c r="AA13" s="21">
        <v>0</v>
      </c>
      <c r="AB13" s="21">
        <v>0</v>
      </c>
      <c r="AC13" s="21">
        <v>107405.06</v>
      </c>
      <c r="AD13" s="21">
        <v>1264716.31</v>
      </c>
      <c r="AE13" s="21">
        <v>0</v>
      </c>
      <c r="AF13" s="21">
        <v>2336.44</v>
      </c>
      <c r="AG13" s="21">
        <v>165895202.84</v>
      </c>
      <c r="AH13" s="21">
        <v>0</v>
      </c>
      <c r="AI13" s="21">
        <v>0</v>
      </c>
      <c r="AJ13" s="21">
        <v>1923490.31</v>
      </c>
      <c r="AK13" s="21">
        <v>44663.99</v>
      </c>
      <c r="AL13" s="21">
        <v>0</v>
      </c>
      <c r="AM13" s="21">
        <v>0</v>
      </c>
      <c r="AN13" s="21">
        <v>0</v>
      </c>
      <c r="AO13" s="21">
        <v>0</v>
      </c>
      <c r="AP13" s="21">
        <v>417.23</v>
      </c>
      <c r="AQ13" s="21">
        <v>0</v>
      </c>
      <c r="AR13" s="21">
        <v>0</v>
      </c>
      <c r="AS13" s="21">
        <v>0</v>
      </c>
      <c r="AT13" s="21">
        <v>0</v>
      </c>
      <c r="AU13" s="21">
        <v>1532472.15</v>
      </c>
      <c r="AV13" s="21">
        <v>1120920.69</v>
      </c>
      <c r="AW13" s="21">
        <v>0</v>
      </c>
      <c r="AX13" s="21">
        <v>1482663.17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6753.85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9705.0400000000009</v>
      </c>
      <c r="BO13" s="21">
        <v>0</v>
      </c>
      <c r="BP13" s="21">
        <v>599660.84</v>
      </c>
      <c r="BQ13" s="21">
        <v>0</v>
      </c>
      <c r="BR13" s="21">
        <v>10487618.16</v>
      </c>
      <c r="BS13" s="21">
        <v>4535102.6399999997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3555713.56</v>
      </c>
      <c r="CK13" s="21">
        <v>0</v>
      </c>
      <c r="CL13" s="21">
        <v>0</v>
      </c>
      <c r="CM13" s="22">
        <v>3540777.71</v>
      </c>
      <c r="CN13" s="21">
        <v>0</v>
      </c>
      <c r="CO13" s="21">
        <v>3540777.71</v>
      </c>
      <c r="CP13" s="22">
        <v>14935.85</v>
      </c>
      <c r="CQ13" s="21">
        <v>14935.85</v>
      </c>
      <c r="CR13" s="21">
        <v>0</v>
      </c>
      <c r="CS13" s="21">
        <v>42031.14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920640544.10014093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2678951394.0200005</v>
      </c>
      <c r="E14" s="21">
        <v>445843.57</v>
      </c>
      <c r="F14" s="21">
        <v>606394518.00445139</v>
      </c>
      <c r="G14" s="21">
        <v>2072111032.4455488</v>
      </c>
      <c r="H14" s="21">
        <v>16041037.440000003</v>
      </c>
      <c r="I14" s="21">
        <v>3589.91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24338818.16</v>
      </c>
      <c r="P14" s="21">
        <v>0</v>
      </c>
      <c r="Q14" s="21">
        <v>816835.57000000007</v>
      </c>
      <c r="R14" s="21">
        <v>0</v>
      </c>
      <c r="S14" s="21">
        <v>0</v>
      </c>
      <c r="T14" s="21">
        <v>1050362617.3100001</v>
      </c>
      <c r="U14" s="21">
        <v>71120022.429999992</v>
      </c>
      <c r="V14" s="21">
        <v>688809.17</v>
      </c>
      <c r="W14" s="21">
        <v>3321151.2</v>
      </c>
      <c r="X14" s="21">
        <v>0</v>
      </c>
      <c r="Y14" s="21">
        <v>5672548.5800000001</v>
      </c>
      <c r="Z14" s="21">
        <v>9664543.3099999968</v>
      </c>
      <c r="AA14" s="21">
        <v>0</v>
      </c>
      <c r="AB14" s="21">
        <v>0</v>
      </c>
      <c r="AC14" s="21">
        <v>27281.51</v>
      </c>
      <c r="AD14" s="21">
        <v>1709797.6399999997</v>
      </c>
      <c r="AE14" s="21">
        <v>0</v>
      </c>
      <c r="AF14" s="21">
        <v>16119.01</v>
      </c>
      <c r="AG14" s="21">
        <v>0</v>
      </c>
      <c r="AH14" s="21">
        <v>0</v>
      </c>
      <c r="AI14" s="21">
        <v>0</v>
      </c>
      <c r="AJ14" s="21">
        <v>5157846.8</v>
      </c>
      <c r="AK14" s="21">
        <v>0</v>
      </c>
      <c r="AL14" s="21">
        <v>0</v>
      </c>
      <c r="AM14" s="21">
        <v>1367727.11</v>
      </c>
      <c r="AN14" s="21">
        <v>0</v>
      </c>
      <c r="AO14" s="21">
        <v>0</v>
      </c>
      <c r="AP14" s="21">
        <v>4664.5199999999995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174863.77000000002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4139.01</v>
      </c>
      <c r="BO14" s="21">
        <v>0</v>
      </c>
      <c r="BP14" s="21">
        <v>272178.01</v>
      </c>
      <c r="BQ14" s="21">
        <v>129480.23</v>
      </c>
      <c r="BR14" s="21">
        <v>12709662.270000001</v>
      </c>
      <c r="BS14" s="21">
        <v>1601955.2299999997</v>
      </c>
      <c r="BT14" s="21">
        <v>0</v>
      </c>
      <c r="BU14" s="21">
        <v>0</v>
      </c>
      <c r="BV14" s="21">
        <v>132035308.19</v>
      </c>
      <c r="BW14" s="21">
        <v>0</v>
      </c>
      <c r="BX14" s="21">
        <v>1321337.67</v>
      </c>
      <c r="BY14" s="21">
        <v>0</v>
      </c>
      <c r="BZ14" s="21">
        <v>0</v>
      </c>
      <c r="CA14" s="21">
        <v>12391623.949999999</v>
      </c>
      <c r="CB14" s="21">
        <v>357124469.20999998</v>
      </c>
      <c r="CC14" s="21">
        <v>2026404.15</v>
      </c>
      <c r="CD14" s="21">
        <v>124776214.56999999</v>
      </c>
      <c r="CE14" s="21">
        <v>0</v>
      </c>
      <c r="CF14" s="21">
        <v>0</v>
      </c>
      <c r="CG14" s="21">
        <v>3246516.57</v>
      </c>
      <c r="CH14" s="21">
        <v>22258348.280000001</v>
      </c>
      <c r="CI14" s="21">
        <v>0</v>
      </c>
      <c r="CJ14" s="22">
        <v>449789127.76999938</v>
      </c>
      <c r="CK14" s="21">
        <v>18722.330000400543</v>
      </c>
      <c r="CL14" s="21">
        <v>0</v>
      </c>
      <c r="CM14" s="22">
        <v>74776539.569999993</v>
      </c>
      <c r="CN14" s="21">
        <v>275748</v>
      </c>
      <c r="CO14" s="21">
        <v>74500791.569999993</v>
      </c>
      <c r="CP14" s="22">
        <v>374993865.86999899</v>
      </c>
      <c r="CQ14" s="21">
        <v>13002969.079999998</v>
      </c>
      <c r="CR14" s="21">
        <v>361990896.78999901</v>
      </c>
      <c r="CS14" s="21">
        <v>4111298.3600000399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4993237730.9299984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37207236.460000031</v>
      </c>
      <c r="BQ15" s="21">
        <v>0</v>
      </c>
      <c r="BR15" s="21">
        <v>0</v>
      </c>
      <c r="BS15" s="21">
        <v>3962515771.0752387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128.59047619047618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3999723136.1257148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32506173.717777994</v>
      </c>
      <c r="BJ16" s="21">
        <v>38879485.711334996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71385659.429112986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5490868</v>
      </c>
      <c r="E17" s="21">
        <v>26576</v>
      </c>
      <c r="F17" s="21">
        <v>22225439</v>
      </c>
      <c r="G17" s="21">
        <v>-16761147</v>
      </c>
      <c r="H17" s="21">
        <v>16969096</v>
      </c>
      <c r="I17" s="21">
        <v>37361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23890336</v>
      </c>
      <c r="P17" s="21">
        <v>0</v>
      </c>
      <c r="Q17" s="21">
        <v>1514168</v>
      </c>
      <c r="R17" s="21">
        <v>0</v>
      </c>
      <c r="S17" s="21">
        <v>0</v>
      </c>
      <c r="T17" s="21">
        <v>1356069.28</v>
      </c>
      <c r="U17" s="21">
        <v>0</v>
      </c>
      <c r="V17" s="21">
        <v>340922.28</v>
      </c>
      <c r="W17" s="21">
        <v>2166707.94</v>
      </c>
      <c r="X17" s="21">
        <v>0</v>
      </c>
      <c r="Y17" s="21">
        <v>1975815</v>
      </c>
      <c r="Z17" s="21">
        <v>113799</v>
      </c>
      <c r="AA17" s="21">
        <v>0</v>
      </c>
      <c r="AB17" s="21">
        <v>0</v>
      </c>
      <c r="AC17" s="21">
        <v>909927</v>
      </c>
      <c r="AD17" s="21">
        <v>55273265</v>
      </c>
      <c r="AE17" s="21">
        <v>0</v>
      </c>
      <c r="AF17" s="21">
        <v>117037</v>
      </c>
      <c r="AG17" s="21">
        <v>86276</v>
      </c>
      <c r="AH17" s="21">
        <v>0</v>
      </c>
      <c r="AI17" s="21">
        <v>0</v>
      </c>
      <c r="AJ17" s="21">
        <v>0</v>
      </c>
      <c r="AK17" s="21">
        <v>1059</v>
      </c>
      <c r="AL17" s="21">
        <v>0</v>
      </c>
      <c r="AM17" s="21">
        <v>1571796</v>
      </c>
      <c r="AN17" s="21">
        <v>64405</v>
      </c>
      <c r="AO17" s="21">
        <v>0</v>
      </c>
      <c r="AP17" s="21">
        <v>51377</v>
      </c>
      <c r="AQ17" s="21">
        <v>0</v>
      </c>
      <c r="AR17" s="21">
        <v>0</v>
      </c>
      <c r="AS17" s="21">
        <v>0</v>
      </c>
      <c r="AT17" s="21">
        <v>317354482</v>
      </c>
      <c r="AU17" s="21">
        <v>8697730</v>
      </c>
      <c r="AV17" s="21">
        <v>10078424</v>
      </c>
      <c r="AW17" s="21">
        <v>0</v>
      </c>
      <c r="AX17" s="21">
        <v>5896194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2005389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149830904</v>
      </c>
      <c r="BO17" s="21">
        <v>0</v>
      </c>
      <c r="BP17" s="21">
        <v>10940326.73</v>
      </c>
      <c r="BQ17" s="21">
        <v>0</v>
      </c>
      <c r="BR17" s="21">
        <v>49059029</v>
      </c>
      <c r="BS17" s="21">
        <v>8596039</v>
      </c>
      <c r="BT17" s="21">
        <v>0</v>
      </c>
      <c r="BU17" s="21">
        <v>0</v>
      </c>
      <c r="BV17" s="21">
        <v>463275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10247</v>
      </c>
      <c r="CT17" s="21">
        <v>139567.62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675001891.85000002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16018.746000000003</v>
      </c>
      <c r="E18" s="21">
        <v>613.59856571265595</v>
      </c>
      <c r="F18" s="21">
        <v>10469.904219501361</v>
      </c>
      <c r="G18" s="21">
        <v>4935.2432147859845</v>
      </c>
      <c r="H18" s="21">
        <v>0</v>
      </c>
      <c r="I18" s="21">
        <v>55271.73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114285.71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2068.9</v>
      </c>
      <c r="X18" s="21">
        <v>0</v>
      </c>
      <c r="Y18" s="21">
        <v>22631.08</v>
      </c>
      <c r="Z18" s="21">
        <v>45539.354700000004</v>
      </c>
      <c r="AA18" s="21">
        <v>0</v>
      </c>
      <c r="AB18" s="21">
        <v>0</v>
      </c>
      <c r="AC18" s="21">
        <v>840.70299999999997</v>
      </c>
      <c r="AD18" s="21">
        <v>1954.6722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1662095.09</v>
      </c>
      <c r="AK18" s="21">
        <v>0</v>
      </c>
      <c r="AL18" s="21">
        <v>0</v>
      </c>
      <c r="AM18" s="21">
        <v>28571.43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165556.23449999999</v>
      </c>
      <c r="AU18" s="21">
        <v>200.0804</v>
      </c>
      <c r="AV18" s="21">
        <v>0</v>
      </c>
      <c r="AW18" s="21">
        <v>0</v>
      </c>
      <c r="AX18" s="21">
        <v>211.99039999999999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2442.0337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1577.55</v>
      </c>
      <c r="BO18" s="21">
        <v>0</v>
      </c>
      <c r="BP18" s="21">
        <v>1935.39</v>
      </c>
      <c r="BQ18" s="21">
        <v>0</v>
      </c>
      <c r="BR18" s="21">
        <v>0</v>
      </c>
      <c r="BS18" s="21">
        <v>11994.31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21093.189999999995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2154288.1949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6215276.709999999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74188948.496196017</v>
      </c>
      <c r="BJ19" s="21">
        <v>22328361.310371995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102732586.51656801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6048104.0499999998</v>
      </c>
      <c r="E20" s="21">
        <v>5008243.22</v>
      </c>
      <c r="F20" s="21">
        <v>974896.44000000006</v>
      </c>
      <c r="G20" s="21">
        <v>64964.39</v>
      </c>
      <c r="H20" s="21">
        <v>0</v>
      </c>
      <c r="I20" s="21">
        <v>1928846.5799999998</v>
      </c>
      <c r="J20" s="21">
        <v>0</v>
      </c>
      <c r="K20" s="21">
        <v>0</v>
      </c>
      <c r="L20" s="21">
        <v>3000</v>
      </c>
      <c r="M20" s="21">
        <v>0</v>
      </c>
      <c r="N20" s="21">
        <v>0</v>
      </c>
      <c r="O20" s="21">
        <v>550</v>
      </c>
      <c r="P20" s="21">
        <v>0</v>
      </c>
      <c r="Q20" s="21">
        <v>1689463.5899999999</v>
      </c>
      <c r="R20" s="21">
        <v>0</v>
      </c>
      <c r="S20" s="21">
        <v>0</v>
      </c>
      <c r="T20" s="21">
        <v>98418393.540000007</v>
      </c>
      <c r="U20" s="21">
        <v>7808773.1000000006</v>
      </c>
      <c r="V20" s="21">
        <v>1897775.35</v>
      </c>
      <c r="W20" s="21">
        <v>6929971.8500000006</v>
      </c>
      <c r="X20" s="21">
        <v>0</v>
      </c>
      <c r="Y20" s="21">
        <v>496464.76</v>
      </c>
      <c r="Z20" s="21">
        <v>1833124.28</v>
      </c>
      <c r="AA20" s="21">
        <v>0</v>
      </c>
      <c r="AB20" s="21">
        <v>0</v>
      </c>
      <c r="AC20" s="21">
        <v>84575.699999999983</v>
      </c>
      <c r="AD20" s="21">
        <v>127841.26000000001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1985181.59</v>
      </c>
      <c r="AK20" s="21">
        <v>0</v>
      </c>
      <c r="AL20" s="21">
        <v>0</v>
      </c>
      <c r="AM20" s="21">
        <v>1667.5</v>
      </c>
      <c r="AN20" s="21">
        <v>0</v>
      </c>
      <c r="AO20" s="21">
        <v>0</v>
      </c>
      <c r="AP20" s="21">
        <v>92098.44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306658.70999999996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67887.47</v>
      </c>
      <c r="BO20" s="21">
        <v>0</v>
      </c>
      <c r="BP20" s="21">
        <v>28100.170000000002</v>
      </c>
      <c r="BQ20" s="21">
        <v>0</v>
      </c>
      <c r="BR20" s="21">
        <v>1890258.64</v>
      </c>
      <c r="BS20" s="21">
        <v>311608.55000000005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154418705.96000001</v>
      </c>
      <c r="CA20" s="21">
        <v>0</v>
      </c>
      <c r="CB20" s="21">
        <v>10629256.720000001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940039.43</v>
      </c>
      <c r="CI20" s="21">
        <v>0</v>
      </c>
      <c r="CJ20" s="22">
        <v>79298303.679999992</v>
      </c>
      <c r="CK20" s="21">
        <v>17840.900000000001</v>
      </c>
      <c r="CL20" s="21">
        <v>0</v>
      </c>
      <c r="CM20" s="22">
        <v>67584420.219999984</v>
      </c>
      <c r="CN20" s="21">
        <v>511584.16000000003</v>
      </c>
      <c r="CO20" s="21">
        <v>67072836.059999987</v>
      </c>
      <c r="CP20" s="22">
        <v>11696042.560000001</v>
      </c>
      <c r="CQ20" s="21">
        <v>1280024.99</v>
      </c>
      <c r="CR20" s="21">
        <v>10416017.57</v>
      </c>
      <c r="CS20" s="21">
        <v>313439.59999999998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377550090.5200001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19714036.370000001</v>
      </c>
      <c r="E21" s="21">
        <v>1741298.76</v>
      </c>
      <c r="F21" s="21">
        <v>7036254.4000000004</v>
      </c>
      <c r="G21" s="21">
        <v>10936483.210000001</v>
      </c>
      <c r="H21" s="21">
        <v>0</v>
      </c>
      <c r="I21" s="21">
        <v>48741.77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21345.63</v>
      </c>
      <c r="P21" s="21">
        <v>0</v>
      </c>
      <c r="Q21" s="21">
        <v>0</v>
      </c>
      <c r="R21" s="21">
        <v>0</v>
      </c>
      <c r="S21" s="21">
        <v>0</v>
      </c>
      <c r="T21" s="21">
        <v>549494.82000000007</v>
      </c>
      <c r="U21" s="21">
        <v>0</v>
      </c>
      <c r="V21" s="21">
        <v>1749546.2000000002</v>
      </c>
      <c r="W21" s="21">
        <v>57523296.75</v>
      </c>
      <c r="X21" s="21">
        <v>0</v>
      </c>
      <c r="Y21" s="21">
        <v>957163.05</v>
      </c>
      <c r="Z21" s="21">
        <v>657734.78</v>
      </c>
      <c r="AA21" s="21">
        <v>0</v>
      </c>
      <c r="AB21" s="21">
        <v>0</v>
      </c>
      <c r="AC21" s="21">
        <v>39045.31</v>
      </c>
      <c r="AD21" s="21">
        <v>225288.25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3000</v>
      </c>
      <c r="AL21" s="21">
        <v>0</v>
      </c>
      <c r="AM21" s="21">
        <v>0</v>
      </c>
      <c r="AN21" s="21">
        <v>0</v>
      </c>
      <c r="AO21" s="21">
        <v>0</v>
      </c>
      <c r="AP21" s="21">
        <v>229747.5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2418700.5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3759224.16</v>
      </c>
      <c r="BO21" s="21">
        <v>0</v>
      </c>
      <c r="BP21" s="21">
        <v>3048085.85</v>
      </c>
      <c r="BQ21" s="21">
        <v>0</v>
      </c>
      <c r="BR21" s="21">
        <v>2635999.0700000003</v>
      </c>
      <c r="BS21" s="21">
        <v>536557.81000000006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343000.16</v>
      </c>
      <c r="CK21" s="21">
        <v>0</v>
      </c>
      <c r="CL21" s="21">
        <v>0</v>
      </c>
      <c r="CM21" s="22">
        <v>343000.16</v>
      </c>
      <c r="CN21" s="21">
        <v>343000.16</v>
      </c>
      <c r="CO21" s="21">
        <v>0</v>
      </c>
      <c r="CP21" s="22">
        <v>0</v>
      </c>
      <c r="CQ21" s="21">
        <v>0</v>
      </c>
      <c r="CR21" s="21">
        <v>0</v>
      </c>
      <c r="CS21" s="21">
        <v>6715.29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94466723.269999996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1508782604.1700003</v>
      </c>
      <c r="E22" s="21">
        <v>1158708.79</v>
      </c>
      <c r="F22" s="21">
        <v>782150978.65000033</v>
      </c>
      <c r="G22" s="21">
        <v>725472916.73000002</v>
      </c>
      <c r="H22" s="21">
        <v>60603.57</v>
      </c>
      <c r="I22" s="21">
        <v>2395028.56</v>
      </c>
      <c r="J22" s="21">
        <v>0</v>
      </c>
      <c r="K22" s="21">
        <v>48562.5</v>
      </c>
      <c r="L22" s="21">
        <v>0</v>
      </c>
      <c r="M22" s="21">
        <v>0</v>
      </c>
      <c r="N22" s="21">
        <v>0</v>
      </c>
      <c r="O22" s="21">
        <v>121688642.3</v>
      </c>
      <c r="P22" s="21">
        <v>0</v>
      </c>
      <c r="Q22" s="21">
        <v>290855229.07999998</v>
      </c>
      <c r="R22" s="21">
        <v>0</v>
      </c>
      <c r="S22" s="21">
        <v>0</v>
      </c>
      <c r="T22" s="21">
        <v>1267388785.4100015</v>
      </c>
      <c r="U22" s="21">
        <v>264200730.84000009</v>
      </c>
      <c r="V22" s="21">
        <v>5722332.4300000621</v>
      </c>
      <c r="W22" s="21">
        <v>528887410.23000151</v>
      </c>
      <c r="X22" s="21">
        <v>2644573.34</v>
      </c>
      <c r="Y22" s="21">
        <v>183075244.19</v>
      </c>
      <c r="Z22" s="21">
        <v>408450062.91000003</v>
      </c>
      <c r="AA22" s="21">
        <v>0</v>
      </c>
      <c r="AB22" s="21">
        <v>0</v>
      </c>
      <c r="AC22" s="21">
        <v>0</v>
      </c>
      <c r="AD22" s="21">
        <v>8534822.0600000005</v>
      </c>
      <c r="AE22" s="21">
        <v>0</v>
      </c>
      <c r="AF22" s="21">
        <v>15800756.220000001</v>
      </c>
      <c r="AG22" s="21">
        <v>437669511.91000003</v>
      </c>
      <c r="AH22" s="21">
        <v>211226903.87</v>
      </c>
      <c r="AI22" s="21">
        <v>18341674.699999999</v>
      </c>
      <c r="AJ22" s="21">
        <v>33694184.75999999</v>
      </c>
      <c r="AK22" s="21">
        <v>8738.2999999999993</v>
      </c>
      <c r="AL22" s="21">
        <v>0</v>
      </c>
      <c r="AM22" s="21">
        <v>18284412.75</v>
      </c>
      <c r="AN22" s="21">
        <v>21342857.149999999</v>
      </c>
      <c r="AO22" s="21">
        <v>0</v>
      </c>
      <c r="AP22" s="21">
        <v>5013540.84</v>
      </c>
      <c r="AQ22" s="21">
        <v>0</v>
      </c>
      <c r="AR22" s="21">
        <v>0</v>
      </c>
      <c r="AS22" s="21">
        <v>0</v>
      </c>
      <c r="AT22" s="21">
        <v>311828550.73000014</v>
      </c>
      <c r="AU22" s="21">
        <v>376315692.85000008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31690373.850000001</v>
      </c>
      <c r="BE22" s="21">
        <v>0</v>
      </c>
      <c r="BF22" s="21">
        <v>0</v>
      </c>
      <c r="BG22" s="21">
        <v>0</v>
      </c>
      <c r="BH22" s="21">
        <v>7816.5</v>
      </c>
      <c r="BI22" s="21">
        <v>91558995.50999999</v>
      </c>
      <c r="BJ22" s="21">
        <v>0</v>
      </c>
      <c r="BK22" s="21">
        <v>0</v>
      </c>
      <c r="BL22" s="21">
        <v>3693.75</v>
      </c>
      <c r="BM22" s="21">
        <v>0</v>
      </c>
      <c r="BN22" s="21">
        <v>453787.77</v>
      </c>
      <c r="BO22" s="21">
        <v>0</v>
      </c>
      <c r="BP22" s="21">
        <v>39656773.259999871</v>
      </c>
      <c r="BQ22" s="21">
        <v>2361573.33</v>
      </c>
      <c r="BR22" s="21">
        <v>3607171942.4799991</v>
      </c>
      <c r="BS22" s="21">
        <v>40513427.100000001</v>
      </c>
      <c r="BT22" s="21">
        <v>0</v>
      </c>
      <c r="BU22" s="21">
        <v>0</v>
      </c>
      <c r="BV22" s="21">
        <v>0</v>
      </c>
      <c r="BW22" s="21">
        <v>0</v>
      </c>
      <c r="BX22" s="21">
        <v>13206565.219999995</v>
      </c>
      <c r="BY22" s="21">
        <v>0</v>
      </c>
      <c r="BZ22" s="21">
        <v>0</v>
      </c>
      <c r="CA22" s="21">
        <v>124156630.44999997</v>
      </c>
      <c r="CB22" s="21">
        <v>3583133422.0300012</v>
      </c>
      <c r="CC22" s="21">
        <v>20273298.950000003</v>
      </c>
      <c r="CD22" s="21">
        <v>1244161739.5400028</v>
      </c>
      <c r="CE22" s="21">
        <v>337478.25</v>
      </c>
      <c r="CF22" s="21">
        <v>0</v>
      </c>
      <c r="CG22" s="21">
        <v>32453136.660000011</v>
      </c>
      <c r="CH22" s="21">
        <v>222114977.91000015</v>
      </c>
      <c r="CI22" s="21">
        <v>0</v>
      </c>
      <c r="CJ22" s="22">
        <v>3482794935.9099994</v>
      </c>
      <c r="CK22" s="21">
        <v>6665</v>
      </c>
      <c r="CL22" s="21">
        <v>11850.3</v>
      </c>
      <c r="CM22" s="22">
        <v>1280171614.7</v>
      </c>
      <c r="CN22" s="21">
        <v>3912047.41</v>
      </c>
      <c r="CO22" s="21">
        <v>1276259567.29</v>
      </c>
      <c r="CP22" s="22">
        <v>2202604805.9099994</v>
      </c>
      <c r="CQ22" s="21">
        <v>99137567.519999996</v>
      </c>
      <c r="CR22" s="21">
        <v>2103467238.3899992</v>
      </c>
      <c r="CS22" s="21">
        <v>7135719.5999999996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18585447743.740005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218381793.04999703</v>
      </c>
      <c r="E23" s="21">
        <v>203546.96000000002</v>
      </c>
      <c r="F23" s="21">
        <v>109049517.925102</v>
      </c>
      <c r="G23" s="21">
        <v>109128728.16489506</v>
      </c>
      <c r="H23" s="21">
        <v>8.2699999999999907</v>
      </c>
      <c r="I23" s="21">
        <v>479622.95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205106015.21000001</v>
      </c>
      <c r="P23" s="21">
        <v>0</v>
      </c>
      <c r="Q23" s="21">
        <v>2490484.12</v>
      </c>
      <c r="R23" s="21">
        <v>0</v>
      </c>
      <c r="S23" s="21">
        <v>0</v>
      </c>
      <c r="T23" s="21">
        <v>4915837.4399999985</v>
      </c>
      <c r="U23" s="21">
        <v>186234001.01999998</v>
      </c>
      <c r="V23" s="21">
        <v>1134142.0799999998</v>
      </c>
      <c r="W23" s="21">
        <v>7068241.9200000009</v>
      </c>
      <c r="X23" s="21">
        <v>0</v>
      </c>
      <c r="Y23" s="21">
        <v>3010952.1100000003</v>
      </c>
      <c r="Z23" s="21">
        <v>16411358.399999999</v>
      </c>
      <c r="AA23" s="21">
        <v>0</v>
      </c>
      <c r="AB23" s="21">
        <v>0</v>
      </c>
      <c r="AC23" s="21">
        <v>552.87000000000296</v>
      </c>
      <c r="AD23" s="21">
        <v>11788.099999999997</v>
      </c>
      <c r="AE23" s="21">
        <v>0</v>
      </c>
      <c r="AF23" s="21">
        <v>2520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372437.61</v>
      </c>
      <c r="AN23" s="21">
        <v>0</v>
      </c>
      <c r="AO23" s="21">
        <v>0</v>
      </c>
      <c r="AP23" s="21">
        <v>13771.21</v>
      </c>
      <c r="AQ23" s="21">
        <v>0</v>
      </c>
      <c r="AR23" s="21">
        <v>0</v>
      </c>
      <c r="AS23" s="21">
        <v>0</v>
      </c>
      <c r="AT23" s="21">
        <v>1043764.3</v>
      </c>
      <c r="AU23" s="21">
        <v>2343.59</v>
      </c>
      <c r="AV23" s="21">
        <v>4061.0600000000004</v>
      </c>
      <c r="AW23" s="21">
        <v>0</v>
      </c>
      <c r="AX23" s="21">
        <v>1003.1500000000001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2391693.0200000005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58084.09</v>
      </c>
      <c r="BO23" s="21">
        <v>0</v>
      </c>
      <c r="BP23" s="21">
        <v>306706.56</v>
      </c>
      <c r="BQ23" s="21">
        <v>5255518.9500002209</v>
      </c>
      <c r="BR23" s="21">
        <v>7371079.9099999992</v>
      </c>
      <c r="BS23" s="21">
        <v>4208296.28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1147330.47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1145435.5900000001</v>
      </c>
      <c r="CK23" s="21">
        <v>0</v>
      </c>
      <c r="CL23" s="21">
        <v>0</v>
      </c>
      <c r="CM23" s="22">
        <v>820118.59000000008</v>
      </c>
      <c r="CN23" s="21">
        <v>20395</v>
      </c>
      <c r="CO23" s="21">
        <v>799723.59000000008</v>
      </c>
      <c r="CP23" s="22">
        <v>325317</v>
      </c>
      <c r="CQ23" s="21">
        <v>146981</v>
      </c>
      <c r="CR23" s="21">
        <v>178336</v>
      </c>
      <c r="CS23" s="21">
        <v>26161636.799998898</v>
      </c>
      <c r="CT23" s="21">
        <v>1106411.7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695836891.82999611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30858018.31999997</v>
      </c>
      <c r="E24" s="21">
        <v>415172.91</v>
      </c>
      <c r="F24" s="21">
        <v>6731421.1699999701</v>
      </c>
      <c r="G24" s="21">
        <v>23711424.239999998</v>
      </c>
      <c r="H24" s="21">
        <v>776040.4</v>
      </c>
      <c r="I24" s="21">
        <v>548259.46</v>
      </c>
      <c r="J24" s="21">
        <v>134230.13</v>
      </c>
      <c r="K24" s="21">
        <v>0</v>
      </c>
      <c r="L24" s="21">
        <v>0</v>
      </c>
      <c r="M24" s="21">
        <v>0</v>
      </c>
      <c r="N24" s="21">
        <v>0</v>
      </c>
      <c r="O24" s="21">
        <v>10020533.18</v>
      </c>
      <c r="P24" s="21">
        <v>0</v>
      </c>
      <c r="Q24" s="21">
        <v>31973.94</v>
      </c>
      <c r="R24" s="21">
        <v>0</v>
      </c>
      <c r="S24" s="21">
        <v>0</v>
      </c>
      <c r="T24" s="21">
        <v>207328597.53036189</v>
      </c>
      <c r="U24" s="21">
        <v>8221234.6699999999</v>
      </c>
      <c r="V24" s="21">
        <v>2194156.00999999</v>
      </c>
      <c r="W24" s="21">
        <v>28478323.149999999</v>
      </c>
      <c r="X24" s="21">
        <v>0</v>
      </c>
      <c r="Y24" s="21">
        <v>3423780.25</v>
      </c>
      <c r="Z24" s="21">
        <v>18749205.149999999</v>
      </c>
      <c r="AA24" s="21">
        <v>0</v>
      </c>
      <c r="AB24" s="21">
        <v>0</v>
      </c>
      <c r="AC24" s="21">
        <v>279002.92000001302</v>
      </c>
      <c r="AD24" s="21">
        <v>884613.75000000105</v>
      </c>
      <c r="AE24" s="21">
        <v>0</v>
      </c>
      <c r="AF24" s="21">
        <v>246353.48</v>
      </c>
      <c r="AG24" s="21">
        <v>0</v>
      </c>
      <c r="AH24" s="21">
        <v>0</v>
      </c>
      <c r="AI24" s="21">
        <v>0</v>
      </c>
      <c r="AJ24" s="21">
        <v>2324878.2733870498</v>
      </c>
      <c r="AK24" s="21">
        <v>0</v>
      </c>
      <c r="AL24" s="21">
        <v>0</v>
      </c>
      <c r="AM24" s="21">
        <v>303088.68</v>
      </c>
      <c r="AN24" s="21">
        <v>26190.48</v>
      </c>
      <c r="AO24" s="21">
        <v>0</v>
      </c>
      <c r="AP24" s="21">
        <v>782786.18</v>
      </c>
      <c r="AQ24" s="21">
        <v>0</v>
      </c>
      <c r="AR24" s="21">
        <v>0</v>
      </c>
      <c r="AS24" s="21">
        <v>0</v>
      </c>
      <c r="AT24" s="21">
        <v>107125033.8</v>
      </c>
      <c r="AU24" s="21">
        <v>4831733.8399999905</v>
      </c>
      <c r="AV24" s="21">
        <v>4831631.1899999902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5569275.5000000102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99185.069999999905</v>
      </c>
      <c r="BO24" s="21">
        <v>0</v>
      </c>
      <c r="BP24" s="21">
        <v>30750073.109999701</v>
      </c>
      <c r="BQ24" s="21">
        <v>0</v>
      </c>
      <c r="BR24" s="21">
        <v>4994762.9399999995</v>
      </c>
      <c r="BS24" s="21">
        <v>8511993.4899999201</v>
      </c>
      <c r="BT24" s="21">
        <v>0</v>
      </c>
      <c r="BU24" s="21">
        <v>0</v>
      </c>
      <c r="BV24" s="21">
        <v>0</v>
      </c>
      <c r="BW24" s="21">
        <v>0</v>
      </c>
      <c r="BX24" s="21">
        <v>4225555.9489500001</v>
      </c>
      <c r="BY24" s="21">
        <v>0</v>
      </c>
      <c r="BZ24" s="21">
        <v>0</v>
      </c>
      <c r="CA24" s="21">
        <v>39749533.165450007</v>
      </c>
      <c r="CB24" s="21">
        <v>1147563896.6292999</v>
      </c>
      <c r="CC24" s="21">
        <v>6484603.3909999989</v>
      </c>
      <c r="CD24" s="21">
        <v>441137056.59330004</v>
      </c>
      <c r="CE24" s="21">
        <v>0</v>
      </c>
      <c r="CF24" s="21">
        <v>0</v>
      </c>
      <c r="CG24" s="21">
        <v>10384041.39525</v>
      </c>
      <c r="CH24" s="21">
        <v>71058957.340700001</v>
      </c>
      <c r="CI24" s="21">
        <v>6516</v>
      </c>
      <c r="CJ24" s="22">
        <v>171249545.939998</v>
      </c>
      <c r="CK24" s="21">
        <v>3500</v>
      </c>
      <c r="CL24" s="21">
        <v>0</v>
      </c>
      <c r="CM24" s="22">
        <v>158799200.099998</v>
      </c>
      <c r="CN24" s="21">
        <v>0</v>
      </c>
      <c r="CO24" s="21">
        <v>158799200.099998</v>
      </c>
      <c r="CP24" s="22">
        <v>12446845.84</v>
      </c>
      <c r="CQ24" s="21">
        <v>590132.81999999995</v>
      </c>
      <c r="CR24" s="21">
        <v>11856713.02</v>
      </c>
      <c r="CS24" s="21">
        <v>95343.14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2374280004.4376965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1571.3600000000001</v>
      </c>
      <c r="E25" s="21">
        <v>1571.3600000000001</v>
      </c>
      <c r="F25" s="21">
        <v>0</v>
      </c>
      <c r="G25" s="21">
        <v>0</v>
      </c>
      <c r="H25" s="21">
        <v>0</v>
      </c>
      <c r="I25" s="21">
        <v>40488.350000000006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172469.69</v>
      </c>
      <c r="U25" s="21">
        <v>0</v>
      </c>
      <c r="V25" s="21">
        <v>14933.059999999998</v>
      </c>
      <c r="W25" s="21">
        <v>150476.82</v>
      </c>
      <c r="X25" s="21">
        <v>0</v>
      </c>
      <c r="Y25" s="21">
        <v>299.99</v>
      </c>
      <c r="Z25" s="21">
        <v>-319.97000000000003</v>
      </c>
      <c r="AA25" s="21">
        <v>0</v>
      </c>
      <c r="AB25" s="21">
        <v>0</v>
      </c>
      <c r="AC25" s="21">
        <v>65</v>
      </c>
      <c r="AD25" s="21">
        <v>4.5200000000000005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0.05</v>
      </c>
      <c r="AQ25" s="21">
        <v>0</v>
      </c>
      <c r="AR25" s="21">
        <v>0</v>
      </c>
      <c r="AS25" s="21">
        <v>0</v>
      </c>
      <c r="AT25" s="21">
        <v>23051.14</v>
      </c>
      <c r="AU25" s="21">
        <v>37.11</v>
      </c>
      <c r="AV25" s="21">
        <v>70.59</v>
      </c>
      <c r="AW25" s="21">
        <v>0</v>
      </c>
      <c r="AX25" s="21">
        <v>3.82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2485.4300000000003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214.46</v>
      </c>
      <c r="BO25" s="21">
        <v>0</v>
      </c>
      <c r="BP25" s="21">
        <v>39.76</v>
      </c>
      <c r="BQ25" s="21">
        <v>16530.55</v>
      </c>
      <c r="BR25" s="21">
        <v>397288.52</v>
      </c>
      <c r="BS25" s="21">
        <v>1065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-109694.79999999999</v>
      </c>
      <c r="CK25" s="21">
        <v>0</v>
      </c>
      <c r="CL25" s="21">
        <v>4477.5</v>
      </c>
      <c r="CM25" s="22">
        <v>333460.77</v>
      </c>
      <c r="CN25" s="21">
        <v>-4341.01</v>
      </c>
      <c r="CO25" s="21">
        <v>337801.78</v>
      </c>
      <c r="CP25" s="22">
        <v>-447633.07</v>
      </c>
      <c r="CQ25" s="21">
        <v>0</v>
      </c>
      <c r="CR25" s="21">
        <v>-447633.07</v>
      </c>
      <c r="CS25" s="21">
        <v>3571.11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714651.56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474092757.28175998</v>
      </c>
      <c r="E26" s="21">
        <v>2533692.4490986043</v>
      </c>
      <c r="F26" s="21">
        <v>457296421.56500953</v>
      </c>
      <c r="G26" s="21">
        <v>14262643.267651852</v>
      </c>
      <c r="H26" s="21">
        <v>121.89000424</v>
      </c>
      <c r="I26" s="21">
        <v>1237974.2597504999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8398565.5237297323</v>
      </c>
      <c r="P26" s="21">
        <v>0</v>
      </c>
      <c r="Q26" s="21">
        <v>257994.390762</v>
      </c>
      <c r="R26" s="21">
        <v>0</v>
      </c>
      <c r="S26" s="21">
        <v>0</v>
      </c>
      <c r="T26" s="21">
        <v>254778921.14395797</v>
      </c>
      <c r="U26" s="21">
        <v>19065285.931782</v>
      </c>
      <c r="V26" s="21">
        <v>1111212.7382614012</v>
      </c>
      <c r="W26" s="21">
        <v>7593339.4788603168</v>
      </c>
      <c r="X26" s="21">
        <v>0</v>
      </c>
      <c r="Y26" s="21">
        <v>135441.75707320002</v>
      </c>
      <c r="Z26" s="21">
        <v>5409593.0998086846</v>
      </c>
      <c r="AA26" s="21">
        <v>0</v>
      </c>
      <c r="AB26" s="21">
        <v>0</v>
      </c>
      <c r="AC26" s="21">
        <v>44496.068987582999</v>
      </c>
      <c r="AD26" s="21">
        <v>410078.68982849014</v>
      </c>
      <c r="AE26" s="21">
        <v>0</v>
      </c>
      <c r="AF26" s="21">
        <v>3246.3601100000001</v>
      </c>
      <c r="AG26" s="21">
        <v>0</v>
      </c>
      <c r="AH26" s="21">
        <v>0</v>
      </c>
      <c r="AI26" s="21">
        <v>0</v>
      </c>
      <c r="AJ26" s="21">
        <v>1777946.09</v>
      </c>
      <c r="AK26" s="21">
        <v>0</v>
      </c>
      <c r="AL26" s="21">
        <v>0</v>
      </c>
      <c r="AM26" s="21">
        <v>29100</v>
      </c>
      <c r="AN26" s="21">
        <v>0</v>
      </c>
      <c r="AO26" s="21">
        <v>0</v>
      </c>
      <c r="AP26" s="21">
        <v>20735.795321099999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158973.84127960631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5514.480122669298</v>
      </c>
      <c r="BO26" s="21">
        <v>0</v>
      </c>
      <c r="BP26" s="21">
        <v>5354550.5499999989</v>
      </c>
      <c r="BQ26" s="21">
        <v>0</v>
      </c>
      <c r="BR26" s="21">
        <v>10266405.19287811</v>
      </c>
      <c r="BS26" s="21">
        <v>3092643.196282865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223539325.74914372</v>
      </c>
      <c r="CK26" s="21">
        <v>7500</v>
      </c>
      <c r="CL26" s="21">
        <v>8860</v>
      </c>
      <c r="CM26" s="22">
        <v>41415318.139143676</v>
      </c>
      <c r="CN26" s="21">
        <v>638193.43999999983</v>
      </c>
      <c r="CO26" s="21">
        <v>40777124.699143678</v>
      </c>
      <c r="CP26" s="22">
        <v>182107647.61000004</v>
      </c>
      <c r="CQ26" s="21">
        <v>4746516.1900000004</v>
      </c>
      <c r="CR26" s="21">
        <v>177361131.42000005</v>
      </c>
      <c r="CS26" s="21">
        <v>455098.72000000026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1017239322.2297041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85109.430000000008</v>
      </c>
      <c r="E27" s="21">
        <v>66473.490000000005</v>
      </c>
      <c r="F27" s="21">
        <v>18635.939999999999</v>
      </c>
      <c r="G27" s="21">
        <v>0</v>
      </c>
      <c r="H27" s="21">
        <v>423</v>
      </c>
      <c r="I27" s="21">
        <v>435337.85</v>
      </c>
      <c r="J27" s="21">
        <v>0</v>
      </c>
      <c r="K27" s="21">
        <v>1693286.61</v>
      </c>
      <c r="L27" s="21">
        <v>0</v>
      </c>
      <c r="M27" s="21">
        <v>0</v>
      </c>
      <c r="N27" s="21">
        <v>0</v>
      </c>
      <c r="O27" s="21">
        <v>0</v>
      </c>
      <c r="P27" s="21">
        <v>9889585.0700000003</v>
      </c>
      <c r="Q27" s="21">
        <v>0</v>
      </c>
      <c r="R27" s="21">
        <v>0</v>
      </c>
      <c r="S27" s="21">
        <v>0</v>
      </c>
      <c r="T27" s="21">
        <v>3171670.1</v>
      </c>
      <c r="U27" s="21">
        <v>0</v>
      </c>
      <c r="V27" s="21">
        <v>1400256.99</v>
      </c>
      <c r="W27" s="21">
        <v>6133221.5899999999</v>
      </c>
      <c r="X27" s="21">
        <v>0</v>
      </c>
      <c r="Y27" s="21">
        <v>16369.95</v>
      </c>
      <c r="Z27" s="21">
        <v>8227.49</v>
      </c>
      <c r="AA27" s="21">
        <v>0</v>
      </c>
      <c r="AB27" s="21">
        <v>0</v>
      </c>
      <c r="AC27" s="21">
        <v>1146.8900000000001</v>
      </c>
      <c r="AD27" s="21">
        <v>1350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237198.73</v>
      </c>
      <c r="AN27" s="21">
        <v>0</v>
      </c>
      <c r="AO27" s="21">
        <v>0</v>
      </c>
      <c r="AP27" s="21">
        <v>2420</v>
      </c>
      <c r="AQ27" s="21">
        <v>0</v>
      </c>
      <c r="AR27" s="21">
        <v>0</v>
      </c>
      <c r="AS27" s="21">
        <v>0</v>
      </c>
      <c r="AT27" s="21">
        <v>2143827.39</v>
      </c>
      <c r="AU27" s="21">
        <v>734.92</v>
      </c>
      <c r="AV27" s="21">
        <v>1077.74</v>
      </c>
      <c r="AW27" s="21">
        <v>0</v>
      </c>
      <c r="AX27" s="21">
        <v>1061.54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511628.52</v>
      </c>
      <c r="BE27" s="21">
        <v>96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41532.61</v>
      </c>
      <c r="BO27" s="21">
        <v>0</v>
      </c>
      <c r="BP27" s="21">
        <v>255.46</v>
      </c>
      <c r="BQ27" s="21">
        <v>0</v>
      </c>
      <c r="BR27" s="21">
        <v>0</v>
      </c>
      <c r="BS27" s="21">
        <v>347689.33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0</v>
      </c>
      <c r="CB27" s="21">
        <v>37409.550000000003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16900</v>
      </c>
      <c r="CJ27" s="22">
        <v>707325953.69000006</v>
      </c>
      <c r="CK27" s="21">
        <v>0</v>
      </c>
      <c r="CL27" s="21">
        <v>0</v>
      </c>
      <c r="CM27" s="22">
        <v>1997320.2</v>
      </c>
      <c r="CN27" s="21">
        <v>0</v>
      </c>
      <c r="CO27" s="21">
        <v>1997320.2</v>
      </c>
      <c r="CP27" s="22">
        <v>705328633.49000001</v>
      </c>
      <c r="CQ27" s="21">
        <v>0</v>
      </c>
      <c r="CR27" s="21">
        <v>705328633.49000001</v>
      </c>
      <c r="CS27" s="21">
        <v>578314.32999999996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734082084.77999973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7982741.8200000003</v>
      </c>
      <c r="E28" s="21">
        <v>379711.31</v>
      </c>
      <c r="F28" s="21">
        <v>671650.1</v>
      </c>
      <c r="G28" s="21">
        <v>6931380.4100000001</v>
      </c>
      <c r="H28" s="21">
        <v>0</v>
      </c>
      <c r="I28" s="21">
        <v>25905.41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391546.02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22809.96</v>
      </c>
      <c r="W28" s="21">
        <v>216684.6</v>
      </c>
      <c r="X28" s="21">
        <v>0</v>
      </c>
      <c r="Y28" s="21">
        <v>106181.82</v>
      </c>
      <c r="Z28" s="21">
        <v>3851771.9</v>
      </c>
      <c r="AA28" s="21">
        <v>0</v>
      </c>
      <c r="AB28" s="21">
        <v>0</v>
      </c>
      <c r="AC28" s="21">
        <v>6</v>
      </c>
      <c r="AD28" s="21">
        <v>75.58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1911495.54</v>
      </c>
      <c r="AK28" s="21">
        <v>0</v>
      </c>
      <c r="AL28" s="21">
        <v>0</v>
      </c>
      <c r="AM28" s="21">
        <v>74318.100000000006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660.49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959.01</v>
      </c>
      <c r="BO28" s="21">
        <v>0</v>
      </c>
      <c r="BP28" s="21">
        <v>3559.34</v>
      </c>
      <c r="BQ28" s="21">
        <v>0</v>
      </c>
      <c r="BR28" s="21">
        <v>289.8</v>
      </c>
      <c r="BS28" s="21">
        <v>1919.49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3456.47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14594381.350000003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92303399.408000037</v>
      </c>
      <c r="E29" s="21">
        <v>10163534.428891808</v>
      </c>
      <c r="F29" s="21">
        <v>56049379.777528197</v>
      </c>
      <c r="G29" s="21">
        <v>26090485.201580029</v>
      </c>
      <c r="H29" s="21">
        <v>33805612.465899996</v>
      </c>
      <c r="I29" s="21">
        <v>1255904.8899999999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5040908.450000002</v>
      </c>
      <c r="P29" s="21">
        <v>0</v>
      </c>
      <c r="Q29" s="21">
        <v>0</v>
      </c>
      <c r="R29" s="21">
        <v>0</v>
      </c>
      <c r="S29" s="21">
        <v>0</v>
      </c>
      <c r="T29" s="21">
        <v>397518091.06999999</v>
      </c>
      <c r="U29" s="21">
        <v>19973.43</v>
      </c>
      <c r="V29" s="21">
        <v>817121.98</v>
      </c>
      <c r="W29" s="21">
        <v>8443901.9899999984</v>
      </c>
      <c r="X29" s="21">
        <v>0</v>
      </c>
      <c r="Y29" s="21">
        <v>204710.86</v>
      </c>
      <c r="Z29" s="21">
        <v>21546711.139999997</v>
      </c>
      <c r="AA29" s="21">
        <v>0</v>
      </c>
      <c r="AB29" s="21">
        <v>0</v>
      </c>
      <c r="AC29" s="21">
        <v>250382.12</v>
      </c>
      <c r="AD29" s="21">
        <v>6109856.5447000014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2837494.12</v>
      </c>
      <c r="AK29" s="21">
        <v>100</v>
      </c>
      <c r="AL29" s="21">
        <v>0</v>
      </c>
      <c r="AM29" s="21">
        <v>0</v>
      </c>
      <c r="AN29" s="21">
        <v>2247</v>
      </c>
      <c r="AO29" s="21">
        <v>0</v>
      </c>
      <c r="AP29" s="21">
        <v>581.79</v>
      </c>
      <c r="AQ29" s="21">
        <v>0</v>
      </c>
      <c r="AR29" s="21">
        <v>0</v>
      </c>
      <c r="AS29" s="21">
        <v>0</v>
      </c>
      <c r="AT29" s="21">
        <v>101699288.26539998</v>
      </c>
      <c r="AU29" s="21">
        <v>9567690.2609000001</v>
      </c>
      <c r="AV29" s="21">
        <v>19243186.241800003</v>
      </c>
      <c r="AW29" s="21">
        <v>0</v>
      </c>
      <c r="AX29" s="21">
        <v>9701397.5608999971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6119679.2400000002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647221.79</v>
      </c>
      <c r="BO29" s="21">
        <v>0</v>
      </c>
      <c r="BP29" s="21">
        <v>14852651.596499998</v>
      </c>
      <c r="BQ29" s="21">
        <v>850629.35000000009</v>
      </c>
      <c r="BR29" s="21">
        <v>440976512.19999999</v>
      </c>
      <c r="BS29" s="21">
        <v>21938550.500000007</v>
      </c>
      <c r="BT29" s="21">
        <v>0</v>
      </c>
      <c r="BU29" s="21">
        <v>0</v>
      </c>
      <c r="BV29" s="21">
        <v>487542.55</v>
      </c>
      <c r="BW29" s="21">
        <v>0</v>
      </c>
      <c r="BX29" s="21">
        <v>1055707.83</v>
      </c>
      <c r="BY29" s="21">
        <v>0</v>
      </c>
      <c r="BZ29" s="21">
        <v>0</v>
      </c>
      <c r="CA29" s="21">
        <v>9961444.9100000001</v>
      </c>
      <c r="CB29" s="21">
        <v>288077622.57999998</v>
      </c>
      <c r="CC29" s="21">
        <v>1621627.48</v>
      </c>
      <c r="CD29" s="21">
        <v>0</v>
      </c>
      <c r="CE29" s="21">
        <v>0</v>
      </c>
      <c r="CF29" s="21">
        <v>2594807.4300000002</v>
      </c>
      <c r="CG29" s="21">
        <v>99080762.620000005</v>
      </c>
      <c r="CH29" s="21">
        <v>17708987.66</v>
      </c>
      <c r="CI29" s="21">
        <v>0</v>
      </c>
      <c r="CJ29" s="22">
        <v>103968108.70999999</v>
      </c>
      <c r="CK29" s="21">
        <v>0</v>
      </c>
      <c r="CL29" s="21">
        <v>0</v>
      </c>
      <c r="CM29" s="22">
        <v>4854808.2099999981</v>
      </c>
      <c r="CN29" s="21">
        <v>104289.20000000001</v>
      </c>
      <c r="CO29" s="21">
        <v>4750519.0099999979</v>
      </c>
      <c r="CP29" s="22">
        <v>99113300.5</v>
      </c>
      <c r="CQ29" s="21">
        <v>1514077.09</v>
      </c>
      <c r="CR29" s="21">
        <v>97599223.409999996</v>
      </c>
      <c r="CS29" s="21">
        <v>1223257.7999999989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1721533673.8340998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1845052.581706675</v>
      </c>
      <c r="E30" s="21">
        <v>635190.03610666911</v>
      </c>
      <c r="F30" s="21">
        <v>594941.77280000295</v>
      </c>
      <c r="G30" s="21">
        <v>614920.77280000295</v>
      </c>
      <c r="H30" s="21">
        <v>321790.57</v>
      </c>
      <c r="I30" s="21">
        <v>365738.78999999992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47181.03</v>
      </c>
      <c r="P30" s="21">
        <v>0</v>
      </c>
      <c r="Q30" s="21">
        <v>390278.38</v>
      </c>
      <c r="R30" s="21">
        <v>0</v>
      </c>
      <c r="S30" s="21">
        <v>0</v>
      </c>
      <c r="T30" s="21">
        <v>131985004.67183663</v>
      </c>
      <c r="U30" s="21">
        <v>2526467.5400000019</v>
      </c>
      <c r="V30" s="21">
        <v>621582.57999999961</v>
      </c>
      <c r="W30" s="21">
        <v>6873429.360000019</v>
      </c>
      <c r="X30" s="21">
        <v>0</v>
      </c>
      <c r="Y30" s="21">
        <v>61413.05</v>
      </c>
      <c r="Z30" s="21">
        <v>71600.740000000005</v>
      </c>
      <c r="AA30" s="21">
        <v>0</v>
      </c>
      <c r="AB30" s="21">
        <v>0</v>
      </c>
      <c r="AC30" s="21">
        <v>114523.89000000001</v>
      </c>
      <c r="AD30" s="21">
        <v>38830.469999999972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1569357.32</v>
      </c>
      <c r="AK30" s="21">
        <v>149108.14999999991</v>
      </c>
      <c r="AL30" s="21">
        <v>0</v>
      </c>
      <c r="AM30" s="21">
        <v>0</v>
      </c>
      <c r="AN30" s="21">
        <v>0</v>
      </c>
      <c r="AO30" s="21">
        <v>0</v>
      </c>
      <c r="AP30" s="21">
        <v>1681361.42</v>
      </c>
      <c r="AQ30" s="21">
        <v>0</v>
      </c>
      <c r="AR30" s="21">
        <v>0</v>
      </c>
      <c r="AS30" s="21">
        <v>0</v>
      </c>
      <c r="AT30" s="21">
        <v>5614993.8900000006</v>
      </c>
      <c r="AU30" s="21">
        <v>206022.42</v>
      </c>
      <c r="AV30" s="21">
        <v>410034.73999999982</v>
      </c>
      <c r="AW30" s="21">
        <v>0</v>
      </c>
      <c r="AX30" s="21">
        <v>204480.03000000003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-2901649.5399987232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254685.16999999998</v>
      </c>
      <c r="BO30" s="21">
        <v>0</v>
      </c>
      <c r="BP30" s="21">
        <v>1373193.0199999998</v>
      </c>
      <c r="BQ30" s="21">
        <v>0</v>
      </c>
      <c r="BR30" s="21">
        <v>1576261.1899999997</v>
      </c>
      <c r="BS30" s="21">
        <v>1228918.8799999999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16640551.899999991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16640551.899999991</v>
      </c>
      <c r="CQ30" s="21">
        <v>0</v>
      </c>
      <c r="CR30" s="21">
        <v>16640551.899999991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173270212.24354458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52208203.630810998</v>
      </c>
      <c r="E31" s="21">
        <v>450476.84056699998</v>
      </c>
      <c r="F31" s="21">
        <v>551230.16876899998</v>
      </c>
      <c r="G31" s="21">
        <v>51206496.621474996</v>
      </c>
      <c r="H31" s="21">
        <v>14324510.029469</v>
      </c>
      <c r="I31" s="21">
        <v>6685534.1100000003</v>
      </c>
      <c r="J31" s="21">
        <v>0</v>
      </c>
      <c r="K31" s="21">
        <v>-24068.93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364333.67888700002</v>
      </c>
      <c r="R31" s="21">
        <v>0</v>
      </c>
      <c r="S31" s="21">
        <v>0</v>
      </c>
      <c r="T31" s="21">
        <v>100050499.05</v>
      </c>
      <c r="U31" s="21">
        <v>104615.810037</v>
      </c>
      <c r="V31" s="21">
        <v>7767901.1600000001</v>
      </c>
      <c r="W31" s="21">
        <v>62450138.799999997</v>
      </c>
      <c r="X31" s="21">
        <v>0</v>
      </c>
      <c r="Y31" s="21">
        <v>79434.789862999998</v>
      </c>
      <c r="Z31" s="21">
        <v>495330.37066000002</v>
      </c>
      <c r="AA31" s="21">
        <v>0</v>
      </c>
      <c r="AB31" s="21">
        <v>0</v>
      </c>
      <c r="AC31" s="21">
        <v>20786.860079000002</v>
      </c>
      <c r="AD31" s="21">
        <v>1770388.526329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10187.5</v>
      </c>
      <c r="AK31" s="21">
        <v>0</v>
      </c>
      <c r="AL31" s="21">
        <v>0</v>
      </c>
      <c r="AM31" s="21">
        <v>3583934.0625009998</v>
      </c>
      <c r="AN31" s="21">
        <v>0</v>
      </c>
      <c r="AO31" s="21">
        <v>0</v>
      </c>
      <c r="AP31" s="21">
        <v>496586.268048</v>
      </c>
      <c r="AQ31" s="21">
        <v>0</v>
      </c>
      <c r="AR31" s="21">
        <v>0</v>
      </c>
      <c r="AS31" s="21">
        <v>0</v>
      </c>
      <c r="AT31" s="21">
        <v>27730689.477247998</v>
      </c>
      <c r="AU31" s="21">
        <v>1184824.0524889999</v>
      </c>
      <c r="AV31" s="21">
        <v>827409.64409100008</v>
      </c>
      <c r="AW31" s="21">
        <v>0</v>
      </c>
      <c r="AX31" s="21">
        <v>838010.46408200008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35271.330044000002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3008.370085</v>
      </c>
      <c r="BM31" s="21">
        <v>0</v>
      </c>
      <c r="BN31" s="21">
        <v>1179845.2799800001</v>
      </c>
      <c r="BO31" s="21">
        <v>0</v>
      </c>
      <c r="BP31" s="21">
        <v>3227.22</v>
      </c>
      <c r="BQ31" s="21">
        <v>3090570.9352250001</v>
      </c>
      <c r="BR31" s="21">
        <v>12456143.163049001</v>
      </c>
      <c r="BS31" s="21">
        <v>939788.32432499994</v>
      </c>
      <c r="BT31" s="21">
        <v>0</v>
      </c>
      <c r="BU31" s="21">
        <v>0</v>
      </c>
      <c r="BV31" s="21">
        <v>-873317.42689600005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-4.37</v>
      </c>
      <c r="CC31" s="21">
        <v>0</v>
      </c>
      <c r="CD31" s="21">
        <v>30.9</v>
      </c>
      <c r="CE31" s="21">
        <v>0</v>
      </c>
      <c r="CF31" s="21">
        <v>0</v>
      </c>
      <c r="CG31" s="21">
        <v>0</v>
      </c>
      <c r="CH31" s="21">
        <v>0</v>
      </c>
      <c r="CI31" s="21">
        <v>74466.62</v>
      </c>
      <c r="CJ31" s="22">
        <v>10069093.969999999</v>
      </c>
      <c r="CK31" s="21">
        <v>2042.54</v>
      </c>
      <c r="CL31" s="21">
        <v>0</v>
      </c>
      <c r="CM31" s="22">
        <v>10047606.83</v>
      </c>
      <c r="CN31" s="21">
        <v>550231.05000000005</v>
      </c>
      <c r="CO31" s="21">
        <v>9497375.7799999993</v>
      </c>
      <c r="CP31" s="22">
        <v>19444.599999999999</v>
      </c>
      <c r="CQ31" s="21">
        <v>19444.599999999999</v>
      </c>
      <c r="CR31" s="21">
        <v>0</v>
      </c>
      <c r="CS31" s="21">
        <v>7857747.4238409996</v>
      </c>
      <c r="CT31" s="21">
        <v>0</v>
      </c>
      <c r="CU31" s="21">
        <v>1550.08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315806671.17424697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21662110.689999994</v>
      </c>
      <c r="E32" s="21">
        <v>886640.53999999934</v>
      </c>
      <c r="F32" s="21">
        <v>18064013.469999995</v>
      </c>
      <c r="G32" s="21">
        <v>2711456.6799999983</v>
      </c>
      <c r="H32" s="21">
        <v>235192.30000000002</v>
      </c>
      <c r="I32" s="21">
        <v>1012774.4999999998</v>
      </c>
      <c r="J32" s="21">
        <v>0</v>
      </c>
      <c r="K32" s="21">
        <v>466627.01</v>
      </c>
      <c r="L32" s="21">
        <v>0</v>
      </c>
      <c r="M32" s="21">
        <v>0</v>
      </c>
      <c r="N32" s="21">
        <v>0</v>
      </c>
      <c r="O32" s="21">
        <v>206118.88000000003</v>
      </c>
      <c r="P32" s="21">
        <v>0</v>
      </c>
      <c r="Q32" s="21">
        <v>38693486.930000007</v>
      </c>
      <c r="R32" s="21">
        <v>0</v>
      </c>
      <c r="S32" s="21">
        <v>0</v>
      </c>
      <c r="T32" s="21">
        <v>683820710.38</v>
      </c>
      <c r="U32" s="21">
        <v>31386910.879999999</v>
      </c>
      <c r="V32" s="21">
        <v>819264.93999999773</v>
      </c>
      <c r="W32" s="21">
        <v>16624324.110000048</v>
      </c>
      <c r="X32" s="21">
        <v>13975</v>
      </c>
      <c r="Y32" s="21">
        <v>426869.75999999995</v>
      </c>
      <c r="Z32" s="21">
        <v>1129401.71</v>
      </c>
      <c r="AA32" s="21">
        <v>0.5</v>
      </c>
      <c r="AB32" s="21">
        <v>0</v>
      </c>
      <c r="AC32" s="21">
        <v>89756.77</v>
      </c>
      <c r="AD32" s="21">
        <v>112300.94999999992</v>
      </c>
      <c r="AE32" s="21">
        <v>0</v>
      </c>
      <c r="AF32" s="21">
        <v>2000</v>
      </c>
      <c r="AG32" s="21">
        <v>0</v>
      </c>
      <c r="AH32" s="21">
        <v>0</v>
      </c>
      <c r="AI32" s="21">
        <v>0</v>
      </c>
      <c r="AJ32" s="21">
        <v>1788563.02</v>
      </c>
      <c r="AK32" s="21">
        <v>6543.4600000000009</v>
      </c>
      <c r="AL32" s="21">
        <v>0</v>
      </c>
      <c r="AM32" s="21">
        <v>4761.8999999999996</v>
      </c>
      <c r="AN32" s="21">
        <v>0</v>
      </c>
      <c r="AO32" s="21">
        <v>0</v>
      </c>
      <c r="AP32" s="21">
        <v>20834.5</v>
      </c>
      <c r="AQ32" s="21">
        <v>0</v>
      </c>
      <c r="AR32" s="21">
        <v>0</v>
      </c>
      <c r="AS32" s="21">
        <v>0</v>
      </c>
      <c r="AT32" s="21">
        <v>45759763.310000032</v>
      </c>
      <c r="AU32" s="21">
        <v>286914.46999999951</v>
      </c>
      <c r="AV32" s="21">
        <v>100086.35999999993</v>
      </c>
      <c r="AW32" s="21">
        <v>0</v>
      </c>
      <c r="AX32" s="21">
        <v>1281194.4600000009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-22260.040000000157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101607.19000000003</v>
      </c>
      <c r="BO32" s="21">
        <v>0</v>
      </c>
      <c r="BP32" s="21">
        <v>1341090.6099999999</v>
      </c>
      <c r="BQ32" s="21">
        <v>0</v>
      </c>
      <c r="BR32" s="21">
        <v>310570.01000000007</v>
      </c>
      <c r="BS32" s="21">
        <v>51577.14000000005</v>
      </c>
      <c r="BT32" s="21">
        <v>0</v>
      </c>
      <c r="BU32" s="21">
        <v>0</v>
      </c>
      <c r="BV32" s="21">
        <v>0</v>
      </c>
      <c r="BW32" s="21">
        <v>0</v>
      </c>
      <c r="BX32" s="21">
        <v>1054345.55</v>
      </c>
      <c r="BY32" s="21">
        <v>0</v>
      </c>
      <c r="BZ32" s="21">
        <v>0</v>
      </c>
      <c r="CA32" s="21">
        <v>10009680.77</v>
      </c>
      <c r="CB32" s="21">
        <v>290490568.59999996</v>
      </c>
      <c r="CC32" s="21">
        <v>1620335.22</v>
      </c>
      <c r="CD32" s="21">
        <v>98313931.450000003</v>
      </c>
      <c r="CE32" s="21">
        <v>0</v>
      </c>
      <c r="CF32" s="21">
        <v>0</v>
      </c>
      <c r="CG32" s="21">
        <v>2592401.62</v>
      </c>
      <c r="CH32" s="21">
        <v>17605976.710000001</v>
      </c>
      <c r="CI32" s="21">
        <v>0</v>
      </c>
      <c r="CJ32" s="22">
        <v>9129142.7200000025</v>
      </c>
      <c r="CK32" s="21">
        <v>48734.319999999985</v>
      </c>
      <c r="CL32" s="21">
        <v>3500</v>
      </c>
      <c r="CM32" s="22">
        <v>9076908.4000000022</v>
      </c>
      <c r="CN32" s="21">
        <v>103628.4</v>
      </c>
      <c r="CO32" s="21">
        <v>8973280.0000000019</v>
      </c>
      <c r="CP32" s="22">
        <v>0</v>
      </c>
      <c r="CQ32" s="21">
        <v>0</v>
      </c>
      <c r="CR32" s="21">
        <v>0</v>
      </c>
      <c r="CS32" s="21">
        <v>179739.81999999998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1278729194.1600003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113519.79999999999</v>
      </c>
      <c r="E33" s="21">
        <v>46617.140000000007</v>
      </c>
      <c r="F33" s="21">
        <v>0</v>
      </c>
      <c r="G33" s="21">
        <v>66902.659999999989</v>
      </c>
      <c r="H33" s="21">
        <v>40</v>
      </c>
      <c r="I33" s="21">
        <v>167382.49000000002</v>
      </c>
      <c r="J33" s="21">
        <v>0</v>
      </c>
      <c r="K33" s="21">
        <v>3422179.7599999919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4985177.9300000016</v>
      </c>
      <c r="U33" s="21">
        <v>45669.7</v>
      </c>
      <c r="V33" s="21">
        <v>77950.840000000011</v>
      </c>
      <c r="W33" s="21">
        <v>2013941.8099999956</v>
      </c>
      <c r="X33" s="21">
        <v>0</v>
      </c>
      <c r="Y33" s="21">
        <v>625</v>
      </c>
      <c r="Z33" s="21">
        <v>-24376134.340000007</v>
      </c>
      <c r="AA33" s="21">
        <v>0</v>
      </c>
      <c r="AB33" s="21">
        <v>0</v>
      </c>
      <c r="AC33" s="21">
        <v>182.53</v>
      </c>
      <c r="AD33" s="21">
        <v>1581.6400000000003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1500</v>
      </c>
      <c r="AK33" s="21">
        <v>-1088.22</v>
      </c>
      <c r="AL33" s="21">
        <v>0</v>
      </c>
      <c r="AM33" s="21">
        <v>-8469992.120000001</v>
      </c>
      <c r="AN33" s="21">
        <v>0</v>
      </c>
      <c r="AO33" s="21">
        <v>0</v>
      </c>
      <c r="AP33" s="21">
        <v>205</v>
      </c>
      <c r="AQ33" s="21">
        <v>0</v>
      </c>
      <c r="AR33" s="21">
        <v>0</v>
      </c>
      <c r="AS33" s="21">
        <v>0</v>
      </c>
      <c r="AT33" s="21">
        <v>590950.10999999952</v>
      </c>
      <c r="AU33" s="21">
        <v>602.83000000000004</v>
      </c>
      <c r="AV33" s="21">
        <v>650.72</v>
      </c>
      <c r="AW33" s="21">
        <v>0</v>
      </c>
      <c r="AX33" s="21">
        <v>5647.27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9292.9899999999961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3754.5700000000006</v>
      </c>
      <c r="BO33" s="21">
        <v>0</v>
      </c>
      <c r="BP33" s="21">
        <v>6030.42</v>
      </c>
      <c r="BQ33" s="21">
        <v>0</v>
      </c>
      <c r="BR33" s="21">
        <v>1944.38</v>
      </c>
      <c r="BS33" s="21">
        <v>5999.23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1296650.7299999986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-20095734.93000003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99143920.653400004</v>
      </c>
      <c r="E34" s="21">
        <v>11056272.675804012</v>
      </c>
      <c r="F34" s="21">
        <v>88087647.977595985</v>
      </c>
      <c r="G34" s="21">
        <v>0</v>
      </c>
      <c r="H34" s="21">
        <v>158750889.065</v>
      </c>
      <c r="I34" s="21">
        <v>833213.89000000013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46677156.768599987</v>
      </c>
      <c r="P34" s="21">
        <v>0</v>
      </c>
      <c r="Q34" s="21">
        <v>340304.14</v>
      </c>
      <c r="R34" s="21">
        <v>0</v>
      </c>
      <c r="S34" s="21">
        <v>0</v>
      </c>
      <c r="T34" s="21">
        <v>17727.309999999998</v>
      </c>
      <c r="U34" s="21">
        <v>0</v>
      </c>
      <c r="V34" s="21">
        <v>127051.32999999999</v>
      </c>
      <c r="W34" s="21">
        <v>889289.05999999994</v>
      </c>
      <c r="X34" s="21">
        <v>0</v>
      </c>
      <c r="Y34" s="21">
        <v>3822779.7940999996</v>
      </c>
      <c r="Z34" s="21">
        <v>18003138.594799999</v>
      </c>
      <c r="AA34" s="21">
        <v>0</v>
      </c>
      <c r="AB34" s="21">
        <v>0</v>
      </c>
      <c r="AC34" s="21">
        <v>9332031.6224000063</v>
      </c>
      <c r="AD34" s="21">
        <v>13742704.6954</v>
      </c>
      <c r="AE34" s="21">
        <v>0</v>
      </c>
      <c r="AF34" s="21">
        <v>11682.25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14980028.043553999</v>
      </c>
      <c r="AN34" s="21">
        <v>0</v>
      </c>
      <c r="AO34" s="21">
        <v>0</v>
      </c>
      <c r="AP34" s="21">
        <v>534463.51410000003</v>
      </c>
      <c r="AQ34" s="21">
        <v>0</v>
      </c>
      <c r="AR34" s="21">
        <v>0</v>
      </c>
      <c r="AS34" s="21">
        <v>0</v>
      </c>
      <c r="AT34" s="21">
        <v>92632513.199699953</v>
      </c>
      <c r="AU34" s="21">
        <v>45983627.588800006</v>
      </c>
      <c r="AV34" s="21">
        <v>288736.98869999999</v>
      </c>
      <c r="AW34" s="21">
        <v>0</v>
      </c>
      <c r="AX34" s="21">
        <v>30605.688699999999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1933396.133300012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8178.8822000000009</v>
      </c>
      <c r="BO34" s="21">
        <v>0</v>
      </c>
      <c r="BP34" s="21">
        <v>751948.3899999999</v>
      </c>
      <c r="BQ34" s="21">
        <v>0</v>
      </c>
      <c r="BR34" s="21">
        <v>22694.240000000002</v>
      </c>
      <c r="BS34" s="21">
        <v>1780618156.0168998</v>
      </c>
      <c r="BT34" s="21">
        <v>0</v>
      </c>
      <c r="BU34" s="21">
        <v>0</v>
      </c>
      <c r="BV34" s="21">
        <v>23270249.540000003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575629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46891117.451499999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2360213233.8511534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1804330</v>
      </c>
      <c r="E35" s="21">
        <v>1134274</v>
      </c>
      <c r="F35" s="21">
        <v>305400</v>
      </c>
      <c r="G35" s="21">
        <v>364656</v>
      </c>
      <c r="H35" s="21">
        <v>0</v>
      </c>
      <c r="I35" s="21">
        <v>118215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3566398</v>
      </c>
      <c r="P35" s="21">
        <v>0</v>
      </c>
      <c r="Q35" s="21">
        <v>730330</v>
      </c>
      <c r="R35" s="21">
        <v>0</v>
      </c>
      <c r="S35" s="21">
        <v>0</v>
      </c>
      <c r="T35" s="21">
        <v>273897</v>
      </c>
      <c r="U35" s="21">
        <v>32624</v>
      </c>
      <c r="V35" s="21">
        <v>72710</v>
      </c>
      <c r="W35" s="21">
        <v>417037</v>
      </c>
      <c r="X35" s="21">
        <v>0</v>
      </c>
      <c r="Y35" s="21">
        <v>448</v>
      </c>
      <c r="Z35" s="21">
        <v>3840666</v>
      </c>
      <c r="AA35" s="21">
        <v>0</v>
      </c>
      <c r="AB35" s="21">
        <v>0</v>
      </c>
      <c r="AC35" s="21">
        <v>2499</v>
      </c>
      <c r="AD35" s="21">
        <v>3361</v>
      </c>
      <c r="AE35" s="21">
        <v>0</v>
      </c>
      <c r="AF35" s="21">
        <v>40000</v>
      </c>
      <c r="AG35" s="21">
        <v>0</v>
      </c>
      <c r="AH35" s="21">
        <v>0</v>
      </c>
      <c r="AI35" s="21">
        <v>0</v>
      </c>
      <c r="AJ35" s="21">
        <v>4200</v>
      </c>
      <c r="AK35" s="21">
        <v>0</v>
      </c>
      <c r="AL35" s="21">
        <v>0</v>
      </c>
      <c r="AM35" s="21">
        <v>793074</v>
      </c>
      <c r="AN35" s="21">
        <v>0</v>
      </c>
      <c r="AO35" s="21">
        <v>0</v>
      </c>
      <c r="AP35" s="21">
        <v>100</v>
      </c>
      <c r="AQ35" s="21">
        <v>0</v>
      </c>
      <c r="AR35" s="21">
        <v>0</v>
      </c>
      <c r="AS35" s="21">
        <v>0</v>
      </c>
      <c r="AT35" s="21">
        <v>530391</v>
      </c>
      <c r="AU35" s="21">
        <v>-8716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555804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125</v>
      </c>
      <c r="BQ35" s="21">
        <v>0</v>
      </c>
      <c r="BR35" s="21">
        <v>233984</v>
      </c>
      <c r="BS35" s="21">
        <v>10661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10035154.639999999</v>
      </c>
      <c r="CK35" s="21">
        <v>0</v>
      </c>
      <c r="CL35" s="21">
        <v>6184.95</v>
      </c>
      <c r="CM35" s="22">
        <v>10028969.689999999</v>
      </c>
      <c r="CN35" s="21">
        <v>0</v>
      </c>
      <c r="CO35" s="21">
        <v>10028969.689999999</v>
      </c>
      <c r="CP35" s="22">
        <v>0</v>
      </c>
      <c r="CQ35" s="21">
        <v>0</v>
      </c>
      <c r="CR35" s="21">
        <v>0</v>
      </c>
      <c r="CS35" s="21">
        <v>13538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23070830.640000001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603699471.20999992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879715.05</v>
      </c>
      <c r="AK36" s="21">
        <v>0</v>
      </c>
      <c r="AL36" s="21">
        <v>0</v>
      </c>
      <c r="AM36" s="21">
        <v>0</v>
      </c>
      <c r="AN36" s="21">
        <v>0</v>
      </c>
      <c r="AO36" s="21">
        <v>87589998.790000007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692169185.04999983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465575263.04000002</v>
      </c>
      <c r="E37" s="21">
        <v>1422358.83</v>
      </c>
      <c r="F37" s="21">
        <v>300329581.97000003</v>
      </c>
      <c r="G37" s="21">
        <v>163823322.24000001</v>
      </c>
      <c r="H37" s="21">
        <v>1051028.22</v>
      </c>
      <c r="I37" s="21">
        <v>1160731.2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24476561.16</v>
      </c>
      <c r="P37" s="21">
        <v>0</v>
      </c>
      <c r="Q37" s="21">
        <v>1691373.11</v>
      </c>
      <c r="R37" s="21">
        <v>0</v>
      </c>
      <c r="S37" s="21">
        <v>0</v>
      </c>
      <c r="T37" s="21">
        <v>526902066.05000001</v>
      </c>
      <c r="U37" s="21">
        <v>0</v>
      </c>
      <c r="V37" s="21">
        <v>619794.77</v>
      </c>
      <c r="W37" s="21">
        <v>3780952.82</v>
      </c>
      <c r="X37" s="21">
        <v>0</v>
      </c>
      <c r="Y37" s="21">
        <v>2429050.1</v>
      </c>
      <c r="Z37" s="21">
        <v>16202548.1</v>
      </c>
      <c r="AA37" s="21">
        <v>0</v>
      </c>
      <c r="AB37" s="21">
        <v>0</v>
      </c>
      <c r="AC37" s="21">
        <v>279214.37</v>
      </c>
      <c r="AD37" s="21">
        <v>8138171.1899999902</v>
      </c>
      <c r="AE37" s="21">
        <v>0</v>
      </c>
      <c r="AF37" s="21">
        <v>2511.6</v>
      </c>
      <c r="AG37" s="21">
        <v>0</v>
      </c>
      <c r="AH37" s="21">
        <v>0</v>
      </c>
      <c r="AI37" s="21">
        <v>0</v>
      </c>
      <c r="AJ37" s="21">
        <v>2125724.9700000002</v>
      </c>
      <c r="AK37" s="21">
        <v>0</v>
      </c>
      <c r="AL37" s="21">
        <v>0</v>
      </c>
      <c r="AM37" s="21">
        <v>12127232.84</v>
      </c>
      <c r="AN37" s="21">
        <v>0</v>
      </c>
      <c r="AO37" s="21">
        <v>0</v>
      </c>
      <c r="AP37" s="21">
        <v>1544996.7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313491.32999999903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13730.23</v>
      </c>
      <c r="BO37" s="21">
        <v>0</v>
      </c>
      <c r="BP37" s="21">
        <v>19074871.27</v>
      </c>
      <c r="BQ37" s="21">
        <v>8788944.0199999996</v>
      </c>
      <c r="BR37" s="21">
        <v>1512604.48</v>
      </c>
      <c r="BS37" s="21">
        <v>11943833.050000001</v>
      </c>
      <c r="BT37" s="21">
        <v>0</v>
      </c>
      <c r="BU37" s="21">
        <v>0</v>
      </c>
      <c r="BV37" s="21">
        <v>10344652.1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3090336.0800000299</v>
      </c>
      <c r="CF37" s="21">
        <v>0</v>
      </c>
      <c r="CG37" s="21">
        <v>0</v>
      </c>
      <c r="CH37" s="21">
        <v>0</v>
      </c>
      <c r="CI37" s="21">
        <v>0</v>
      </c>
      <c r="CJ37" s="22">
        <v>6110140.6900009867</v>
      </c>
      <c r="CK37" s="21">
        <v>0</v>
      </c>
      <c r="CL37" s="21">
        <v>0</v>
      </c>
      <c r="CM37" s="22">
        <v>1600996.6</v>
      </c>
      <c r="CN37" s="21">
        <v>1348878.27</v>
      </c>
      <c r="CO37" s="21">
        <v>252118.33</v>
      </c>
      <c r="CP37" s="22">
        <v>4509144.0900009871</v>
      </c>
      <c r="CQ37" s="21">
        <v>0</v>
      </c>
      <c r="CR37" s="21">
        <v>4509144.0900009871</v>
      </c>
      <c r="CS37" s="21">
        <v>550705.75999999896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1129850529.2500014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30278.969999999998</v>
      </c>
      <c r="E38" s="21">
        <v>25618.42</v>
      </c>
      <c r="F38" s="21">
        <v>4660.55</v>
      </c>
      <c r="G38" s="21">
        <v>0</v>
      </c>
      <c r="H38" s="21">
        <v>0</v>
      </c>
      <c r="I38" s="21">
        <v>15041.33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14756329.199999999</v>
      </c>
      <c r="U38" s="21">
        <v>0</v>
      </c>
      <c r="V38" s="21">
        <v>98876.34</v>
      </c>
      <c r="W38" s="21">
        <v>327099.46000000002</v>
      </c>
      <c r="X38" s="21">
        <v>0</v>
      </c>
      <c r="Y38" s="21">
        <v>0</v>
      </c>
      <c r="Z38" s="21">
        <v>44.93</v>
      </c>
      <c r="AA38" s="21">
        <v>0</v>
      </c>
      <c r="AB38" s="21">
        <v>0</v>
      </c>
      <c r="AC38" s="21">
        <v>249.5</v>
      </c>
      <c r="AD38" s="21">
        <v>394.94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13.69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2046.03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29819.119999999999</v>
      </c>
      <c r="BO38" s="21">
        <v>0</v>
      </c>
      <c r="BP38" s="21">
        <v>0</v>
      </c>
      <c r="BQ38" s="21">
        <v>0</v>
      </c>
      <c r="BR38" s="21">
        <v>0</v>
      </c>
      <c r="BS38" s="21">
        <v>299.83999999999997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33007.82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15293501.169999998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151680.00999999998</v>
      </c>
      <c r="E39" s="21">
        <v>13193.55</v>
      </c>
      <c r="F39" s="21">
        <v>138486.46</v>
      </c>
      <c r="G39" s="21">
        <v>0</v>
      </c>
      <c r="H39" s="21">
        <v>875807.54</v>
      </c>
      <c r="I39" s="21">
        <v>257609.04</v>
      </c>
      <c r="J39" s="21">
        <v>0</v>
      </c>
      <c r="K39" s="21">
        <v>3855171.03</v>
      </c>
      <c r="L39" s="21">
        <v>0</v>
      </c>
      <c r="M39" s="21">
        <v>1634285.71</v>
      </c>
      <c r="N39" s="21">
        <v>0</v>
      </c>
      <c r="O39" s="21">
        <v>10</v>
      </c>
      <c r="P39" s="21">
        <v>0</v>
      </c>
      <c r="Q39" s="21">
        <v>107444.926893</v>
      </c>
      <c r="R39" s="21">
        <v>0</v>
      </c>
      <c r="S39" s="21">
        <v>0</v>
      </c>
      <c r="T39" s="21">
        <v>856171864.52999997</v>
      </c>
      <c r="U39" s="21">
        <v>8269657.21</v>
      </c>
      <c r="V39" s="21">
        <v>845935.34</v>
      </c>
      <c r="W39" s="21">
        <v>4107769.5</v>
      </c>
      <c r="X39" s="21">
        <v>0</v>
      </c>
      <c r="Y39" s="21">
        <v>12836.887500000001</v>
      </c>
      <c r="Z39" s="21">
        <v>49285.502194000001</v>
      </c>
      <c r="AA39" s="21">
        <v>0</v>
      </c>
      <c r="AB39" s="21">
        <v>0</v>
      </c>
      <c r="AC39" s="21">
        <v>17125.32375</v>
      </c>
      <c r="AD39" s="21">
        <v>16402.590194</v>
      </c>
      <c r="AE39" s="21">
        <v>0</v>
      </c>
      <c r="AF39" s="21">
        <v>1750</v>
      </c>
      <c r="AG39" s="21">
        <v>0</v>
      </c>
      <c r="AH39" s="21">
        <v>0</v>
      </c>
      <c r="AI39" s="21">
        <v>0</v>
      </c>
      <c r="AJ39" s="21">
        <v>5297456.29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18929874.226994</v>
      </c>
      <c r="AU39" s="21">
        <v>6352.5293659999998</v>
      </c>
      <c r="AV39" s="21">
        <v>0</v>
      </c>
      <c r="AW39" s="21">
        <v>0</v>
      </c>
      <c r="AX39" s="21">
        <v>6400.3493660000004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15962.46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4670111.0750000002</v>
      </c>
      <c r="BO39" s="21">
        <v>0</v>
      </c>
      <c r="BP39" s="21">
        <v>52268.390249999997</v>
      </c>
      <c r="BQ39" s="21">
        <v>0</v>
      </c>
      <c r="BR39" s="21">
        <v>10</v>
      </c>
      <c r="BS39" s="21">
        <v>454097.274485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0</v>
      </c>
      <c r="CK39" s="21">
        <v>0</v>
      </c>
      <c r="CL39" s="21">
        <v>0</v>
      </c>
      <c r="CM39" s="22">
        <v>0</v>
      </c>
      <c r="CN39" s="21">
        <v>0</v>
      </c>
      <c r="CO39" s="21">
        <v>0</v>
      </c>
      <c r="CP39" s="22">
        <v>0</v>
      </c>
      <c r="CQ39" s="21">
        <v>0</v>
      </c>
      <c r="CR39" s="21">
        <v>0</v>
      </c>
      <c r="CS39" s="21">
        <v>50562.51</v>
      </c>
      <c r="CT39" s="21">
        <v>398101.69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906255831.93599224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160342.55000000002</v>
      </c>
      <c r="E40" s="21">
        <v>26606.240000000002</v>
      </c>
      <c r="F40" s="21">
        <v>101678.32</v>
      </c>
      <c r="G40" s="21">
        <v>32057.99</v>
      </c>
      <c r="H40" s="21">
        <v>377349.54</v>
      </c>
      <c r="I40" s="21">
        <v>148322.93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17924196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218194.52</v>
      </c>
      <c r="W40" s="21">
        <v>2139617.15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9167.36</v>
      </c>
      <c r="AD40" s="21">
        <v>7693.53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3087051.21</v>
      </c>
      <c r="AU40" s="21">
        <v>14981.19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17951.28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13723.63</v>
      </c>
      <c r="BO40" s="21">
        <v>0</v>
      </c>
      <c r="BP40" s="21">
        <v>21061.29</v>
      </c>
      <c r="BQ40" s="21">
        <v>0</v>
      </c>
      <c r="BR40" s="21">
        <v>0</v>
      </c>
      <c r="BS40" s="21">
        <v>15639.01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5819.64</v>
      </c>
      <c r="CT40" s="21">
        <v>51389.64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24212500.470000003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79496.320000000065</v>
      </c>
      <c r="E41" s="21">
        <v>36690.310000000041</v>
      </c>
      <c r="F41" s="21">
        <v>3118.1800000000003</v>
      </c>
      <c r="G41" s="21">
        <v>39687.830000000024</v>
      </c>
      <c r="H41" s="21">
        <v>0</v>
      </c>
      <c r="I41" s="21">
        <v>211768.24999999997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-5992.86</v>
      </c>
      <c r="P41" s="21">
        <v>0</v>
      </c>
      <c r="Q41" s="21">
        <v>63477.79</v>
      </c>
      <c r="R41" s="21">
        <v>0</v>
      </c>
      <c r="S41" s="21">
        <v>0</v>
      </c>
      <c r="T41" s="21">
        <v>256171375.45999998</v>
      </c>
      <c r="U41" s="21">
        <v>49816925.93</v>
      </c>
      <c r="V41" s="21">
        <v>880486.35999999987</v>
      </c>
      <c r="W41" s="21">
        <v>28794382.300000038</v>
      </c>
      <c r="X41" s="21">
        <v>0</v>
      </c>
      <c r="Y41" s="21">
        <v>169.35</v>
      </c>
      <c r="Z41" s="21">
        <v>823.03999999999951</v>
      </c>
      <c r="AA41" s="21">
        <v>0</v>
      </c>
      <c r="AB41" s="21">
        <v>0</v>
      </c>
      <c r="AC41" s="21">
        <v>3908.0600000000022</v>
      </c>
      <c r="AD41" s="21">
        <v>669.41000000000008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1775872.44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62.56</v>
      </c>
      <c r="AQ41" s="21">
        <v>0</v>
      </c>
      <c r="AR41" s="21">
        <v>0</v>
      </c>
      <c r="AS41" s="21">
        <v>0</v>
      </c>
      <c r="AT41" s="21">
        <v>1386716.9700000004</v>
      </c>
      <c r="AU41" s="21">
        <v>108402.52000000003</v>
      </c>
      <c r="AV41" s="21">
        <v>941.88000000000034</v>
      </c>
      <c r="AW41" s="21">
        <v>0</v>
      </c>
      <c r="AX41" s="21">
        <v>6577.2299999999977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182219.38000000012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-1.4900000000000004</v>
      </c>
      <c r="BM41" s="21">
        <v>0</v>
      </c>
      <c r="BN41" s="21">
        <v>66259.030000000057</v>
      </c>
      <c r="BO41" s="21">
        <v>0</v>
      </c>
      <c r="BP41" s="21">
        <v>3989.1000000000004</v>
      </c>
      <c r="BQ41" s="21">
        <v>0</v>
      </c>
      <c r="BR41" s="21">
        <v>-155.89000000000001</v>
      </c>
      <c r="BS41" s="21">
        <v>250150.83000000031</v>
      </c>
      <c r="BT41" s="21">
        <v>0</v>
      </c>
      <c r="BU41" s="21">
        <v>0</v>
      </c>
      <c r="BV41" s="21">
        <v>0</v>
      </c>
      <c r="BW41" s="21">
        <v>0</v>
      </c>
      <c r="BX41" s="21">
        <v>2108691.0699999998</v>
      </c>
      <c r="BY41" s="21">
        <v>0</v>
      </c>
      <c r="BZ41" s="21">
        <v>0</v>
      </c>
      <c r="CA41" s="21">
        <v>20019361.52</v>
      </c>
      <c r="CB41" s="21">
        <v>580911682.38</v>
      </c>
      <c r="CC41" s="21">
        <v>3240670.44</v>
      </c>
      <c r="CD41" s="21">
        <v>196621532.90000001</v>
      </c>
      <c r="CE41" s="21">
        <v>0</v>
      </c>
      <c r="CF41" s="21">
        <v>0</v>
      </c>
      <c r="CG41" s="21">
        <v>5184803.22</v>
      </c>
      <c r="CH41" s="21">
        <v>35211953.390000001</v>
      </c>
      <c r="CI41" s="21">
        <v>0</v>
      </c>
      <c r="CJ41" s="22">
        <v>37602939.170000002</v>
      </c>
      <c r="CK41" s="21">
        <v>0</v>
      </c>
      <c r="CL41" s="21">
        <v>0</v>
      </c>
      <c r="CM41" s="22">
        <v>33023352.43</v>
      </c>
      <c r="CN41" s="21">
        <v>0</v>
      </c>
      <c r="CO41" s="21">
        <v>33023352.43</v>
      </c>
      <c r="CP41" s="22">
        <v>4579586.74</v>
      </c>
      <c r="CQ41" s="21">
        <v>0</v>
      </c>
      <c r="CR41" s="21">
        <v>4579586.74</v>
      </c>
      <c r="CS41" s="21">
        <v>64783.15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1220764941.2100005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3268.8800000000006</v>
      </c>
      <c r="E42" s="21">
        <v>3161.8800000000006</v>
      </c>
      <c r="F42" s="21">
        <v>0</v>
      </c>
      <c r="G42" s="21">
        <v>107</v>
      </c>
      <c r="H42" s="21">
        <v>0</v>
      </c>
      <c r="I42" s="21">
        <v>39916.449999999997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0.01</v>
      </c>
      <c r="R42" s="21">
        <v>0</v>
      </c>
      <c r="S42" s="21">
        <v>0</v>
      </c>
      <c r="T42" s="21">
        <v>134021.14000000001</v>
      </c>
      <c r="U42" s="21">
        <v>0</v>
      </c>
      <c r="V42" s="21">
        <v>45089.490000000005</v>
      </c>
      <c r="W42" s="21">
        <v>79692.160000000003</v>
      </c>
      <c r="X42" s="21">
        <v>0</v>
      </c>
      <c r="Y42" s="21">
        <v>0</v>
      </c>
      <c r="Z42" s="21">
        <v>31706.49</v>
      </c>
      <c r="AA42" s="21">
        <v>0</v>
      </c>
      <c r="AB42" s="21">
        <v>0</v>
      </c>
      <c r="AC42" s="21">
        <v>360.78000000000003</v>
      </c>
      <c r="AD42" s="21">
        <v>477.05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95643.82</v>
      </c>
      <c r="AU42" s="21">
        <v>86.52</v>
      </c>
      <c r="AV42" s="21">
        <v>86.52</v>
      </c>
      <c r="AW42" s="21">
        <v>0</v>
      </c>
      <c r="AX42" s="21">
        <v>86.52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267694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393.31</v>
      </c>
      <c r="BO42" s="21">
        <v>0</v>
      </c>
      <c r="BP42" s="21">
        <v>221.38000000000002</v>
      </c>
      <c r="BQ42" s="21">
        <v>0</v>
      </c>
      <c r="BR42" s="21">
        <v>0</v>
      </c>
      <c r="BS42" s="21">
        <v>546.18999999999994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137634.99</v>
      </c>
      <c r="CK42" s="21">
        <v>0</v>
      </c>
      <c r="CL42" s="21">
        <v>0</v>
      </c>
      <c r="CM42" s="22">
        <v>137634.99</v>
      </c>
      <c r="CN42" s="21">
        <v>-2541.9999999999991</v>
      </c>
      <c r="CO42" s="21">
        <v>140176.99</v>
      </c>
      <c r="CP42" s="22">
        <v>0</v>
      </c>
      <c r="CQ42" s="21">
        <v>0</v>
      </c>
      <c r="CR42" s="21">
        <v>0</v>
      </c>
      <c r="CS42" s="21">
        <v>61898.68999999993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898824.39000000013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-401482.67</v>
      </c>
      <c r="E43" s="21">
        <v>0</v>
      </c>
      <c r="F43" s="21">
        <v>-401482.67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-370507.99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-3025067.7199999997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-342603.05</v>
      </c>
      <c r="AV43" s="21">
        <v>-80.180000000000007</v>
      </c>
      <c r="AW43" s="21">
        <v>0</v>
      </c>
      <c r="AX43" s="21">
        <v>-80.180000000000007</v>
      </c>
      <c r="AY43" s="21">
        <v>0</v>
      </c>
      <c r="AZ43" s="21">
        <v>0</v>
      </c>
      <c r="BA43" s="21">
        <v>139458.06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-4000363.73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930.82999999999981</v>
      </c>
      <c r="E44" s="21">
        <v>940.98999999999978</v>
      </c>
      <c r="F44" s="21">
        <v>0</v>
      </c>
      <c r="G44" s="21">
        <v>-10.16</v>
      </c>
      <c r="H44" s="21">
        <v>-0.05</v>
      </c>
      <c r="I44" s="21">
        <v>10181.36</v>
      </c>
      <c r="J44" s="21">
        <v>0</v>
      </c>
      <c r="K44" s="21">
        <v>1920.0000000000146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11100</v>
      </c>
      <c r="W44" s="21">
        <v>22404.719999999998</v>
      </c>
      <c r="X44" s="21">
        <v>0</v>
      </c>
      <c r="Y44" s="21">
        <v>150214.79</v>
      </c>
      <c r="Z44" s="21">
        <v>1264150.9700000002</v>
      </c>
      <c r="AA44" s="21">
        <v>0</v>
      </c>
      <c r="AB44" s="21">
        <v>0</v>
      </c>
      <c r="AC44" s="21">
        <v>0.02</v>
      </c>
      <c r="AD44" s="21">
        <v>-0.12999999999999901</v>
      </c>
      <c r="AE44" s="21">
        <v>0</v>
      </c>
      <c r="AF44" s="21">
        <v>0</v>
      </c>
      <c r="AG44" s="21">
        <v>0</v>
      </c>
      <c r="AH44" s="21">
        <v>1996783.76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-0.08</v>
      </c>
      <c r="AQ44" s="21">
        <v>0</v>
      </c>
      <c r="AR44" s="21">
        <v>0</v>
      </c>
      <c r="AS44" s="21">
        <v>0</v>
      </c>
      <c r="AT44" s="21">
        <v>2418737.1100000003</v>
      </c>
      <c r="AU44" s="21">
        <v>115.32000000000002</v>
      </c>
      <c r="AV44" s="21">
        <v>0.16000000000000014</v>
      </c>
      <c r="AW44" s="21">
        <v>0</v>
      </c>
      <c r="AX44" s="21">
        <v>7.9999999999998295E-2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10672.7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7.0000000000000007E-2</v>
      </c>
      <c r="BM44" s="21">
        <v>0</v>
      </c>
      <c r="BN44" s="21">
        <v>1230</v>
      </c>
      <c r="BO44" s="21">
        <v>0</v>
      </c>
      <c r="BP44" s="21">
        <v>0</v>
      </c>
      <c r="BQ44" s="21">
        <v>0</v>
      </c>
      <c r="BR44" s="21">
        <v>405768.29</v>
      </c>
      <c r="BS44" s="21">
        <v>91.47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325139.93</v>
      </c>
      <c r="CK44" s="21">
        <v>0</v>
      </c>
      <c r="CL44" s="21">
        <v>0</v>
      </c>
      <c r="CM44" s="22">
        <v>325139.93</v>
      </c>
      <c r="CN44" s="21">
        <v>0</v>
      </c>
      <c r="CO44" s="21">
        <v>325139.93</v>
      </c>
      <c r="CP44" s="22">
        <v>0</v>
      </c>
      <c r="CQ44" s="21">
        <v>0</v>
      </c>
      <c r="CR44" s="21">
        <v>0</v>
      </c>
      <c r="CS44" s="21">
        <v>20349.390000000007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6639790.7100000009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0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-3703639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-3703639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173825096</v>
      </c>
      <c r="U47" s="21">
        <v>6725648.1454050001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1859225.91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182409970.05540499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8027.4399999999987</v>
      </c>
      <c r="E48" s="21">
        <v>0</v>
      </c>
      <c r="F48" s="21">
        <v>8027.4399999999987</v>
      </c>
      <c r="G48" s="21">
        <v>0</v>
      </c>
      <c r="H48" s="21">
        <v>0</v>
      </c>
      <c r="I48" s="21">
        <v>5451.08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-1121.26</v>
      </c>
      <c r="W48" s="21">
        <v>-6929.22</v>
      </c>
      <c r="X48" s="21">
        <v>0</v>
      </c>
      <c r="Y48" s="21">
        <v>0</v>
      </c>
      <c r="Z48" s="21">
        <v>55.81</v>
      </c>
      <c r="AA48" s="21">
        <v>0</v>
      </c>
      <c r="AB48" s="21">
        <v>0</v>
      </c>
      <c r="AC48" s="21">
        <v>150.29999999999998</v>
      </c>
      <c r="AD48" s="21">
        <v>-1.55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1903322.31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54974.49</v>
      </c>
      <c r="AU48" s="21">
        <v>1875.29</v>
      </c>
      <c r="AV48" s="21">
        <v>2147.23</v>
      </c>
      <c r="AW48" s="21">
        <v>0</v>
      </c>
      <c r="AX48" s="21">
        <v>669.34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-36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473.08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-110.74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1968947.6000000003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162012.53</v>
      </c>
      <c r="E49" s="21">
        <v>156859.94</v>
      </c>
      <c r="F49" s="21">
        <v>5152.59</v>
      </c>
      <c r="G49" s="21">
        <v>0</v>
      </c>
      <c r="H49" s="21">
        <v>0</v>
      </c>
      <c r="I49" s="21">
        <v>599412.06000000006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1240.94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7955886.54</v>
      </c>
      <c r="X49" s="21">
        <v>0</v>
      </c>
      <c r="Y49" s="21">
        <v>11196.05</v>
      </c>
      <c r="Z49" s="21">
        <v>31282.78</v>
      </c>
      <c r="AA49" s="21">
        <v>0</v>
      </c>
      <c r="AB49" s="21">
        <v>0</v>
      </c>
      <c r="AC49" s="21">
        <v>9525943.5099999998</v>
      </c>
      <c r="AD49" s="21">
        <v>31571.06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9902.2800000000007</v>
      </c>
      <c r="AQ49" s="21">
        <v>0</v>
      </c>
      <c r="AR49" s="21">
        <v>0</v>
      </c>
      <c r="AS49" s="21">
        <v>0</v>
      </c>
      <c r="AT49" s="21">
        <v>1080753.52</v>
      </c>
      <c r="AU49" s="21">
        <v>22490.68</v>
      </c>
      <c r="AV49" s="21">
        <v>19640.439999999999</v>
      </c>
      <c r="AW49" s="21">
        <v>0</v>
      </c>
      <c r="AX49" s="21">
        <v>7410.03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75917.67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262.97000000000003</v>
      </c>
      <c r="BM49" s="21">
        <v>29280416.25</v>
      </c>
      <c r="BN49" s="21">
        <v>7984.87</v>
      </c>
      <c r="BO49" s="21">
        <v>0</v>
      </c>
      <c r="BP49" s="21">
        <v>5215.75</v>
      </c>
      <c r="BQ49" s="21">
        <v>0</v>
      </c>
      <c r="BR49" s="21">
        <v>20023.78</v>
      </c>
      <c r="BS49" s="21">
        <v>373611439.83999997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923151.13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65536.429999999993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423448691.10999995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42115.9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17619323.600000001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79111.88</v>
      </c>
      <c r="BO50" s="21">
        <v>0</v>
      </c>
      <c r="BP50" s="21">
        <v>0</v>
      </c>
      <c r="BQ50" s="21">
        <v>0</v>
      </c>
      <c r="BR50" s="21">
        <v>0</v>
      </c>
      <c r="BS50" s="21">
        <v>189037025.84999999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5709178.4499999993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212486755.67999998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4594377888.6399994</v>
      </c>
      <c r="CK52" s="21">
        <v>0</v>
      </c>
      <c r="CL52" s="21">
        <v>0</v>
      </c>
      <c r="CM52" s="22">
        <v>1617504482.1799998</v>
      </c>
      <c r="CN52" s="21">
        <v>135833858.07999989</v>
      </c>
      <c r="CO52" s="21">
        <v>1481670624.0999999</v>
      </c>
      <c r="CP52" s="22">
        <v>2976873406.46</v>
      </c>
      <c r="CQ52" s="21">
        <v>746034947.77109468</v>
      </c>
      <c r="CR52" s="21">
        <v>2230838458.6889052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4594377888.6399994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7875696868.8111057</v>
      </c>
      <c r="CK53" s="21">
        <v>221183.38000000003</v>
      </c>
      <c r="CL53" s="21">
        <v>0</v>
      </c>
      <c r="CM53" s="22">
        <v>2820603583.0758872</v>
      </c>
      <c r="CN53" s="21">
        <v>5314669.8210000033</v>
      </c>
      <c r="CO53" s="21">
        <v>2815288913.2548871</v>
      </c>
      <c r="CP53" s="22">
        <v>5054872102.3552189</v>
      </c>
      <c r="CQ53" s="21">
        <v>14959977.82</v>
      </c>
      <c r="CR53" s="21">
        <v>5039912124.5352192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7875696868.8111038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2885078.0499999719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363.48571428571427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2459074539.4344788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2461959980.9701929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4732118.2999999886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428482949.40999997</v>
      </c>
      <c r="CK55" s="21">
        <v>0</v>
      </c>
      <c r="CL55" s="21">
        <v>1350</v>
      </c>
      <c r="CM55" s="22">
        <v>381530560.07999998</v>
      </c>
      <c r="CN55" s="21">
        <v>1068037.74</v>
      </c>
      <c r="CO55" s="21">
        <v>380462522.33999997</v>
      </c>
      <c r="CP55" s="22">
        <v>46951039.329999998</v>
      </c>
      <c r="CQ55" s="21">
        <v>12930502.76</v>
      </c>
      <c r="CR55" s="21">
        <v>34020536.57</v>
      </c>
      <c r="CS55" s="21">
        <v>14813500.290000001</v>
      </c>
      <c r="CT55" s="21">
        <v>0</v>
      </c>
      <c r="CU55" s="21">
        <v>0</v>
      </c>
      <c r="CV55" s="21">
        <v>0</v>
      </c>
      <c r="CW55" s="21">
        <v>26644.02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448055212.01999986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76.19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-11106.76</v>
      </c>
      <c r="CK56" s="21">
        <v>0</v>
      </c>
      <c r="CL56" s="21">
        <v>0</v>
      </c>
      <c r="CM56" s="22">
        <v>-11106.76</v>
      </c>
      <c r="CN56" s="21">
        <v>0</v>
      </c>
      <c r="CO56" s="21">
        <v>-11106.76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19455220.919999897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19444190.349999901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1798985.5200000161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1798985.5200000161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76619588.030000001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76619588.030000001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174522704.044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174522704.044</v>
      </c>
      <c r="CQ59" s="21">
        <v>0</v>
      </c>
      <c r="CR59" s="21">
        <v>174522704.044</v>
      </c>
      <c r="CS59" s="21">
        <v>0</v>
      </c>
      <c r="CT59" s="21">
        <v>0</v>
      </c>
      <c r="CU59" s="21">
        <v>0</v>
      </c>
      <c r="CV59" s="21">
        <v>0</v>
      </c>
      <c r="CW59" s="21">
        <v>8807650484.8199997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8982173188.8639984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1036861.81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-23575.85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1013285.9600000001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2403.59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865472065.28000057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865474468.8700006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253214.39999999982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16648851.399999999</v>
      </c>
      <c r="CW62" s="21">
        <v>95008456.21999988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111910522.01999988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3082833.5999999987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3082833.5999999987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5374231.9300000006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73303644.890000001</v>
      </c>
      <c r="CK64" s="21">
        <v>0</v>
      </c>
      <c r="CL64" s="21">
        <v>0</v>
      </c>
      <c r="CM64" s="22">
        <v>73303644.890000001</v>
      </c>
      <c r="CN64" s="21">
        <v>2111034.9299999988</v>
      </c>
      <c r="CO64" s="21">
        <v>71192609.960000008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4125216498.5268998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4203894375.3469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345298.13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27388726.830000002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27734024.960000001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683330.91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2874013.86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3557344.77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2206590.6800000002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4434944.18</v>
      </c>
      <c r="CK67" s="21">
        <v>0</v>
      </c>
      <c r="CL67" s="21">
        <v>0</v>
      </c>
      <c r="CM67" s="22">
        <v>4434944.18</v>
      </c>
      <c r="CN67" s="21">
        <v>679969.09</v>
      </c>
      <c r="CO67" s="21">
        <v>3754975.09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201656053.01999995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208297587.87999994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296260.75623599999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428056657</v>
      </c>
      <c r="CK68" s="21">
        <v>0</v>
      </c>
      <c r="CL68" s="21">
        <v>0</v>
      </c>
      <c r="CM68" s="22">
        <v>428056657</v>
      </c>
      <c r="CN68" s="21">
        <v>0</v>
      </c>
      <c r="CO68" s="21">
        <v>428056657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26218275.590959001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454571193.34719515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38881.919999999998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5901005.8799999999</v>
      </c>
      <c r="CK69" s="21">
        <v>0</v>
      </c>
      <c r="CL69" s="21">
        <v>0</v>
      </c>
      <c r="CM69" s="22">
        <v>5901005.8799999999</v>
      </c>
      <c r="CN69" s="21">
        <v>171905.56000000003</v>
      </c>
      <c r="CO69" s="21">
        <v>5729100.3200000003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118867753.45999998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124807641.25999999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1579895.32999975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995664575.35001004</v>
      </c>
      <c r="CK70" s="21">
        <v>0</v>
      </c>
      <c r="CL70" s="21">
        <v>0</v>
      </c>
      <c r="CM70" s="22">
        <v>30992352.620000012</v>
      </c>
      <c r="CN70" s="21">
        <v>237911.83000000005</v>
      </c>
      <c r="CO70" s="21">
        <v>30754440.790000014</v>
      </c>
      <c r="CP70" s="22">
        <v>964672222.73001003</v>
      </c>
      <c r="CQ70" s="21">
        <v>524857.49999999988</v>
      </c>
      <c r="CR70" s="21">
        <v>964147365.23001003</v>
      </c>
      <c r="CS70" s="21">
        <v>108023.22999999995</v>
      </c>
      <c r="CT70" s="21">
        <v>0</v>
      </c>
      <c r="CU70" s="21">
        <v>0</v>
      </c>
      <c r="CV70" s="21">
        <v>0</v>
      </c>
      <c r="CW70" s="21">
        <v>18749841.3000044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1016102335.2100143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268993.85000000009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5756490.5600000005</v>
      </c>
      <c r="CK71" s="21">
        <v>0</v>
      </c>
      <c r="CL71" s="21">
        <v>0</v>
      </c>
      <c r="CM71" s="22">
        <v>5756490.5600000005</v>
      </c>
      <c r="CN71" s="21">
        <v>8980.32</v>
      </c>
      <c r="CO71" s="21">
        <v>5747510.2400000002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68249462.419999942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74274946.829999954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990383.23000000219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323817486.17999959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324807869.40999961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9545113079.4396763</v>
      </c>
      <c r="E73" s="56">
        <v>614870809.19899905</v>
      </c>
      <c r="F73" s="56">
        <v>3948097476.6978354</v>
      </c>
      <c r="G73" s="56">
        <v>4982144793.5428391</v>
      </c>
      <c r="H73" s="56">
        <v>731156083.61037326</v>
      </c>
      <c r="I73" s="56">
        <v>44546412.899750665</v>
      </c>
      <c r="J73" s="56">
        <v>205008.34999999509</v>
      </c>
      <c r="K73" s="56">
        <v>34896209.599999994</v>
      </c>
      <c r="L73" s="56">
        <v>6218276.709999999</v>
      </c>
      <c r="M73" s="56">
        <v>1634285.71</v>
      </c>
      <c r="N73" s="56">
        <v>0</v>
      </c>
      <c r="O73" s="56">
        <v>906141067.92232966</v>
      </c>
      <c r="P73" s="56">
        <v>9889585.0700000003</v>
      </c>
      <c r="Q73" s="56">
        <v>1211865581.0865419</v>
      </c>
      <c r="R73" s="56">
        <v>0</v>
      </c>
      <c r="S73" s="56">
        <v>0</v>
      </c>
      <c r="T73" s="56">
        <v>8996927577.3161812</v>
      </c>
      <c r="U73" s="56">
        <v>752595340.0173651</v>
      </c>
      <c r="V73" s="56">
        <v>443218932.4582665</v>
      </c>
      <c r="W73" s="56">
        <v>1263186226.038862</v>
      </c>
      <c r="X73" s="56">
        <v>2770605.7399999993</v>
      </c>
      <c r="Y73" s="56">
        <v>234339580.62853616</v>
      </c>
      <c r="Z73" s="56">
        <v>987952446.99215829</v>
      </c>
      <c r="AA73" s="56">
        <v>3870.019999999844</v>
      </c>
      <c r="AB73" s="56">
        <v>0</v>
      </c>
      <c r="AC73" s="56">
        <v>21806507.748216592</v>
      </c>
      <c r="AD73" s="56">
        <v>104007308.52865154</v>
      </c>
      <c r="AE73" s="56">
        <v>0</v>
      </c>
      <c r="AF73" s="56">
        <v>18608465.77011</v>
      </c>
      <c r="AG73" s="56">
        <v>727943118.67000008</v>
      </c>
      <c r="AH73" s="56">
        <v>256262224.36000001</v>
      </c>
      <c r="AI73" s="56">
        <v>22099604.349999998</v>
      </c>
      <c r="AJ73" s="56">
        <v>98845880.853387043</v>
      </c>
      <c r="AK73" s="56">
        <v>319358.92</v>
      </c>
      <c r="AL73" s="56">
        <v>0</v>
      </c>
      <c r="AM73" s="56">
        <v>210955572.48605496</v>
      </c>
      <c r="AN73" s="56">
        <v>21435699.629999999</v>
      </c>
      <c r="AO73" s="56">
        <v>87589998.790000007</v>
      </c>
      <c r="AP73" s="56">
        <v>11392743.757469097</v>
      </c>
      <c r="AQ73" s="56">
        <v>0</v>
      </c>
      <c r="AR73" s="56">
        <v>0</v>
      </c>
      <c r="AS73" s="56">
        <v>0</v>
      </c>
      <c r="AT73" s="56">
        <v>1051953474.1038421</v>
      </c>
      <c r="AU73" s="56">
        <v>448418340.97195512</v>
      </c>
      <c r="AV73" s="56">
        <v>36942522.304591</v>
      </c>
      <c r="AW73" s="56">
        <v>0</v>
      </c>
      <c r="AX73" s="56">
        <v>19474205.963448003</v>
      </c>
      <c r="AY73" s="56">
        <v>0</v>
      </c>
      <c r="AZ73" s="56">
        <v>0</v>
      </c>
      <c r="BA73" s="56">
        <v>139458.06</v>
      </c>
      <c r="BB73" s="56">
        <v>0</v>
      </c>
      <c r="BC73" s="56">
        <v>0</v>
      </c>
      <c r="BD73" s="56">
        <v>133156854.57832509</v>
      </c>
      <c r="BE73" s="56">
        <v>96</v>
      </c>
      <c r="BF73" s="56">
        <v>0</v>
      </c>
      <c r="BG73" s="56">
        <v>0</v>
      </c>
      <c r="BH73" s="56">
        <v>7816.5</v>
      </c>
      <c r="BI73" s="56">
        <v>364420764.24397397</v>
      </c>
      <c r="BJ73" s="56">
        <v>61207847.021706991</v>
      </c>
      <c r="BK73" s="56">
        <v>0</v>
      </c>
      <c r="BL73" s="56">
        <v>8854.9400850000002</v>
      </c>
      <c r="BM73" s="56">
        <v>100252753.94</v>
      </c>
      <c r="BN73" s="56">
        <v>181763012.17730266</v>
      </c>
      <c r="BO73" s="56">
        <v>0</v>
      </c>
      <c r="BP73" s="56">
        <v>2543441026.3967505</v>
      </c>
      <c r="BQ73" s="56">
        <v>132453710.49522519</v>
      </c>
      <c r="BR73" s="56">
        <v>4396884629.3659248</v>
      </c>
      <c r="BS73" s="56">
        <v>6472802616.1972313</v>
      </c>
      <c r="BT73" s="56">
        <v>0</v>
      </c>
      <c r="BU73" s="56">
        <v>0</v>
      </c>
      <c r="BV73" s="56">
        <v>187135250.87310398</v>
      </c>
      <c r="BW73" s="56">
        <v>0</v>
      </c>
      <c r="BX73" s="56">
        <v>26500503.168949995</v>
      </c>
      <c r="BY73" s="56">
        <v>0</v>
      </c>
      <c r="BZ73" s="56">
        <v>205267256</v>
      </c>
      <c r="CA73" s="56">
        <v>255136905.04545</v>
      </c>
      <c r="CB73" s="56">
        <v>7384188943.1093025</v>
      </c>
      <c r="CC73" s="56">
        <v>42447996.291000001</v>
      </c>
      <c r="CD73" s="56">
        <v>2435995571.3833032</v>
      </c>
      <c r="CE73" s="56">
        <v>5338204.240000031</v>
      </c>
      <c r="CF73" s="56">
        <v>2594807.4300000002</v>
      </c>
      <c r="CG73" s="56">
        <v>160869108.63525</v>
      </c>
      <c r="CH73" s="56">
        <v>445414356.6607002</v>
      </c>
      <c r="CI73" s="56">
        <v>6386775.8004761897</v>
      </c>
      <c r="CJ73" s="56">
        <v>21356549292.884476</v>
      </c>
      <c r="CK73" s="56">
        <v>367474.47000040056</v>
      </c>
      <c r="CL73" s="56">
        <v>162901.01000000004</v>
      </c>
      <c r="CM73" s="56">
        <v>6958757360.2050266</v>
      </c>
      <c r="CN73" s="56">
        <v>344530557.54549783</v>
      </c>
      <c r="CO73" s="56">
        <v>6614226802.6595297</v>
      </c>
      <c r="CP73" s="56">
        <v>14397261557.19945</v>
      </c>
      <c r="CQ73" s="56">
        <v>1195427332.7882106</v>
      </c>
      <c r="CR73" s="56">
        <v>13201834224.41124</v>
      </c>
      <c r="CS73" s="56">
        <v>104746113.31533991</v>
      </c>
      <c r="CT73" s="56">
        <v>1695470.6499999997</v>
      </c>
      <c r="CU73" s="56">
        <v>1550.08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75317522742.301636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20693619.076235712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363.48571428571427</v>
      </c>
      <c r="CJ74" s="56">
        <v>2116111864.5540099</v>
      </c>
      <c r="CK74" s="56">
        <v>0</v>
      </c>
      <c r="CL74" s="56">
        <v>1350</v>
      </c>
      <c r="CM74" s="56">
        <v>929964548.45000005</v>
      </c>
      <c r="CN74" s="56">
        <v>4277839.4699999988</v>
      </c>
      <c r="CO74" s="56">
        <v>925686708.98000002</v>
      </c>
      <c r="CP74" s="56">
        <v>1186145966.1040099</v>
      </c>
      <c r="CQ74" s="56">
        <v>13455360.26</v>
      </c>
      <c r="CR74" s="56">
        <v>1172690605.8440099</v>
      </c>
      <c r="CS74" s="56">
        <v>14921523.520000001</v>
      </c>
      <c r="CT74" s="56">
        <v>0</v>
      </c>
      <c r="CU74" s="56">
        <v>0</v>
      </c>
      <c r="CV74" s="56">
        <v>16648851.399999999</v>
      </c>
      <c r="CW74" s="56">
        <v>17241203353.182343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19409579575.2183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9545113079.4396763</v>
      </c>
      <c r="E75" s="56">
        <v>614870809.19899905</v>
      </c>
      <c r="F75" s="56">
        <v>3948097476.6978354</v>
      </c>
      <c r="G75" s="56">
        <v>4982144793.5428391</v>
      </c>
      <c r="H75" s="56">
        <v>731156083.61037326</v>
      </c>
      <c r="I75" s="56">
        <v>44546412.899750665</v>
      </c>
      <c r="J75" s="56">
        <v>205008.34999999509</v>
      </c>
      <c r="K75" s="56">
        <v>34896209.599999994</v>
      </c>
      <c r="L75" s="56">
        <v>6218276.709999999</v>
      </c>
      <c r="M75" s="56">
        <v>1634285.71</v>
      </c>
      <c r="N75" s="56">
        <v>0</v>
      </c>
      <c r="O75" s="56">
        <v>906141067.92232966</v>
      </c>
      <c r="P75" s="56">
        <v>9889585.0700000003</v>
      </c>
      <c r="Q75" s="56">
        <v>1211865581.0865419</v>
      </c>
      <c r="R75" s="56">
        <v>0</v>
      </c>
      <c r="S75" s="56">
        <v>0</v>
      </c>
      <c r="T75" s="56">
        <v>8996927577.3161812</v>
      </c>
      <c r="U75" s="56">
        <v>752595340.0173651</v>
      </c>
      <c r="V75" s="56">
        <v>443218932.4582665</v>
      </c>
      <c r="W75" s="56">
        <v>1263186226.038862</v>
      </c>
      <c r="X75" s="56">
        <v>2770605.7399999993</v>
      </c>
      <c r="Y75" s="56">
        <v>234339580.62853616</v>
      </c>
      <c r="Z75" s="56">
        <v>987952446.99215829</v>
      </c>
      <c r="AA75" s="56">
        <v>3870.019999999844</v>
      </c>
      <c r="AB75" s="56">
        <v>0</v>
      </c>
      <c r="AC75" s="56">
        <v>21806507.748216592</v>
      </c>
      <c r="AD75" s="56">
        <v>104007308.52865154</v>
      </c>
      <c r="AE75" s="56">
        <v>0</v>
      </c>
      <c r="AF75" s="56">
        <v>18608465.77011</v>
      </c>
      <c r="AG75" s="56">
        <v>727943118.67000008</v>
      </c>
      <c r="AH75" s="56">
        <v>256262224.36000001</v>
      </c>
      <c r="AI75" s="56">
        <v>22099604.349999998</v>
      </c>
      <c r="AJ75" s="56">
        <v>98845880.853387043</v>
      </c>
      <c r="AK75" s="56">
        <v>319358.92</v>
      </c>
      <c r="AL75" s="56">
        <v>0</v>
      </c>
      <c r="AM75" s="56">
        <v>210955572.48605496</v>
      </c>
      <c r="AN75" s="56">
        <v>21435699.629999999</v>
      </c>
      <c r="AO75" s="56">
        <v>87589998.790000007</v>
      </c>
      <c r="AP75" s="56">
        <v>11392743.757469097</v>
      </c>
      <c r="AQ75" s="56">
        <v>0</v>
      </c>
      <c r="AR75" s="56">
        <v>0</v>
      </c>
      <c r="AS75" s="56">
        <v>0</v>
      </c>
      <c r="AT75" s="56">
        <v>1051953474.1038421</v>
      </c>
      <c r="AU75" s="56">
        <v>448418340.97195512</v>
      </c>
      <c r="AV75" s="56">
        <v>36942522.304591</v>
      </c>
      <c r="AW75" s="56">
        <v>0</v>
      </c>
      <c r="AX75" s="56">
        <v>19474205.963448003</v>
      </c>
      <c r="AY75" s="56">
        <v>0</v>
      </c>
      <c r="AZ75" s="56">
        <v>0</v>
      </c>
      <c r="BA75" s="56">
        <v>139458.06</v>
      </c>
      <c r="BB75" s="56">
        <v>0</v>
      </c>
      <c r="BC75" s="56">
        <v>0</v>
      </c>
      <c r="BD75" s="56">
        <v>153850473.6545608</v>
      </c>
      <c r="BE75" s="56">
        <v>96</v>
      </c>
      <c r="BF75" s="56">
        <v>0</v>
      </c>
      <c r="BG75" s="56">
        <v>0</v>
      </c>
      <c r="BH75" s="56">
        <v>7816.5</v>
      </c>
      <c r="BI75" s="56">
        <v>364420764.24397397</v>
      </c>
      <c r="BJ75" s="56">
        <v>61207847.021706991</v>
      </c>
      <c r="BK75" s="56">
        <v>0</v>
      </c>
      <c r="BL75" s="56">
        <v>8854.9400850000002</v>
      </c>
      <c r="BM75" s="56">
        <v>100252753.94</v>
      </c>
      <c r="BN75" s="56">
        <v>181763012.17730266</v>
      </c>
      <c r="BO75" s="56">
        <v>0</v>
      </c>
      <c r="BP75" s="56">
        <v>2543441026.3967505</v>
      </c>
      <c r="BQ75" s="56">
        <v>132453710.49522519</v>
      </c>
      <c r="BR75" s="56">
        <v>4396884629.3659248</v>
      </c>
      <c r="BS75" s="56">
        <v>6472802616.1972313</v>
      </c>
      <c r="BT75" s="56">
        <v>0</v>
      </c>
      <c r="BU75" s="56">
        <v>0</v>
      </c>
      <c r="BV75" s="56">
        <v>187135250.87310398</v>
      </c>
      <c r="BW75" s="56">
        <v>0</v>
      </c>
      <c r="BX75" s="56">
        <v>26500503.168949995</v>
      </c>
      <c r="BY75" s="56">
        <v>0</v>
      </c>
      <c r="BZ75" s="56">
        <v>205267256</v>
      </c>
      <c r="CA75" s="56">
        <v>255136905.04545</v>
      </c>
      <c r="CB75" s="56">
        <v>7384188943.1093025</v>
      </c>
      <c r="CC75" s="56">
        <v>42447996.291000001</v>
      </c>
      <c r="CD75" s="56">
        <v>2435995571.3833032</v>
      </c>
      <c r="CE75" s="56">
        <v>5338204.240000031</v>
      </c>
      <c r="CF75" s="56">
        <v>2594807.4300000002</v>
      </c>
      <c r="CG75" s="56">
        <v>160869108.63525</v>
      </c>
      <c r="CH75" s="56">
        <v>445414356.6607002</v>
      </c>
      <c r="CI75" s="56">
        <v>6387139.2861904753</v>
      </c>
      <c r="CJ75" s="56">
        <v>23472661157.438484</v>
      </c>
      <c r="CK75" s="56">
        <v>367474.47000040056</v>
      </c>
      <c r="CL75" s="56">
        <v>164251.01000000004</v>
      </c>
      <c r="CM75" s="56">
        <v>7888721908.6550264</v>
      </c>
      <c r="CN75" s="56">
        <v>348808397.0154978</v>
      </c>
      <c r="CO75" s="56">
        <v>7539913511.6395302</v>
      </c>
      <c r="CP75" s="56">
        <v>15583407523.303459</v>
      </c>
      <c r="CQ75" s="56">
        <v>1208882693.0482106</v>
      </c>
      <c r="CR75" s="56">
        <v>14374524830.255249</v>
      </c>
      <c r="CS75" s="56">
        <v>119667636.8353399</v>
      </c>
      <c r="CT75" s="56">
        <v>1695470.6499999997</v>
      </c>
      <c r="CU75" s="56">
        <v>1550.08</v>
      </c>
      <c r="CV75" s="56">
        <v>16648851.399999999</v>
      </c>
      <c r="CW75" s="56">
        <v>17241203353.182343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94727102317.519928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EBBC4-FBB4-43D5-BF93-D18F5DD73C65}">
  <dimension ref="A1:DM141"/>
  <sheetViews>
    <sheetView showGridLines="0" zoomScale="80" zoomScaleNormal="80" workbookViewId="0">
      <pane xSplit="3" ySplit="6" topLeftCell="D7" activePane="bottomRight" state="frozen"/>
      <selection activeCell="DC48" sqref="DC48"/>
      <selection pane="topRight" activeCell="DC48" sqref="DC48"/>
      <selection pane="bottomLeft" activeCell="DC48" sqref="DC48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9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2894.64</v>
      </c>
      <c r="K7" s="21">
        <v>0</v>
      </c>
      <c r="L7" s="21">
        <v>0</v>
      </c>
      <c r="M7" s="21">
        <v>0</v>
      </c>
      <c r="N7" s="21">
        <v>0</v>
      </c>
      <c r="O7" s="21">
        <v>2563994.3199999998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7648280.3899999997</v>
      </c>
      <c r="Z7" s="21">
        <v>34846299.770000003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12404096.789999999</v>
      </c>
      <c r="AN7" s="21">
        <v>0</v>
      </c>
      <c r="AO7" s="21">
        <v>0</v>
      </c>
      <c r="AP7" s="21">
        <v>53077.75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37948959.030000001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324188.78000000003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95791791.469999999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1858320796.21</v>
      </c>
      <c r="E8" s="21">
        <v>445927024.62</v>
      </c>
      <c r="F8" s="21">
        <v>909328397.70000005</v>
      </c>
      <c r="G8" s="21">
        <v>503065373.88999999</v>
      </c>
      <c r="H8" s="21">
        <v>154636581.28999999</v>
      </c>
      <c r="I8" s="21">
        <v>892765732.42999995</v>
      </c>
      <c r="J8" s="21">
        <v>11414554.92</v>
      </c>
      <c r="K8" s="21">
        <v>0</v>
      </c>
      <c r="L8" s="21">
        <v>0</v>
      </c>
      <c r="M8" s="21">
        <v>0</v>
      </c>
      <c r="N8" s="21">
        <v>634389.65</v>
      </c>
      <c r="O8" s="21">
        <v>202159043.78</v>
      </c>
      <c r="P8" s="21">
        <v>0</v>
      </c>
      <c r="Q8" s="21">
        <v>148026832.63999999</v>
      </c>
      <c r="R8" s="21">
        <v>0</v>
      </c>
      <c r="S8" s="21">
        <v>0</v>
      </c>
      <c r="T8" s="21">
        <v>2831159259</v>
      </c>
      <c r="U8" s="21">
        <v>0</v>
      </c>
      <c r="V8" s="21">
        <v>606238270.05999994</v>
      </c>
      <c r="W8" s="21">
        <v>1955456896.75</v>
      </c>
      <c r="X8" s="21">
        <v>341282.58</v>
      </c>
      <c r="Y8" s="21">
        <v>83341110.629999995</v>
      </c>
      <c r="Z8" s="21">
        <v>66356435.490000002</v>
      </c>
      <c r="AA8" s="21">
        <v>75214.23</v>
      </c>
      <c r="AB8" s="21">
        <v>0</v>
      </c>
      <c r="AC8" s="21">
        <v>13003288.220000001</v>
      </c>
      <c r="AD8" s="21">
        <v>5080969.6900000004</v>
      </c>
      <c r="AE8" s="21">
        <v>0</v>
      </c>
      <c r="AF8" s="21">
        <v>21598203.390000001</v>
      </c>
      <c r="AG8" s="21">
        <v>5304815.09</v>
      </c>
      <c r="AH8" s="21">
        <v>294534.5</v>
      </c>
      <c r="AI8" s="21">
        <v>0</v>
      </c>
      <c r="AJ8" s="21">
        <v>946457.71</v>
      </c>
      <c r="AK8" s="21">
        <v>695300.05</v>
      </c>
      <c r="AL8" s="21">
        <v>0</v>
      </c>
      <c r="AM8" s="21">
        <v>64842327.380000003</v>
      </c>
      <c r="AN8" s="21">
        <v>0</v>
      </c>
      <c r="AO8" s="21">
        <v>0</v>
      </c>
      <c r="AP8" s="21">
        <v>5517750.2300000004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73978457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29700848.420000002</v>
      </c>
      <c r="BN8" s="21">
        <v>10030432.75</v>
      </c>
      <c r="BO8" s="21">
        <v>0</v>
      </c>
      <c r="BP8" s="21">
        <v>225413507.11000001</v>
      </c>
      <c r="BQ8" s="21">
        <v>649515.12</v>
      </c>
      <c r="BR8" s="21">
        <v>16659936.42</v>
      </c>
      <c r="BS8" s="21">
        <v>71061049.090000004</v>
      </c>
      <c r="BT8" s="21">
        <v>0</v>
      </c>
      <c r="BU8" s="21">
        <v>0</v>
      </c>
      <c r="BV8" s="21">
        <v>47513241.840000004</v>
      </c>
      <c r="BW8" s="21">
        <v>0</v>
      </c>
      <c r="BX8" s="21">
        <v>105458.75</v>
      </c>
      <c r="BY8" s="21">
        <v>0</v>
      </c>
      <c r="BZ8" s="21">
        <v>0</v>
      </c>
      <c r="CA8" s="21">
        <v>1808635.44</v>
      </c>
      <c r="CB8" s="21">
        <v>206295754.94999999</v>
      </c>
      <c r="CC8" s="21">
        <v>0</v>
      </c>
      <c r="CD8" s="21">
        <v>3618739.14</v>
      </c>
      <c r="CE8" s="21">
        <v>882094.6</v>
      </c>
      <c r="CF8" s="21">
        <v>0</v>
      </c>
      <c r="CG8" s="21">
        <v>1614276.39</v>
      </c>
      <c r="CH8" s="21">
        <v>456943.88</v>
      </c>
      <c r="CI8" s="21">
        <v>44469847.480000004</v>
      </c>
      <c r="CJ8" s="22">
        <v>2333244138.5</v>
      </c>
      <c r="CK8" s="21">
        <v>17260.7</v>
      </c>
      <c r="CL8" s="21">
        <v>687351.97</v>
      </c>
      <c r="CM8" s="22">
        <v>1022109333.76</v>
      </c>
      <c r="CN8" s="21">
        <v>15688422.77</v>
      </c>
      <c r="CO8" s="21">
        <v>1006420910.99</v>
      </c>
      <c r="CP8" s="22">
        <v>1310430192.0699999</v>
      </c>
      <c r="CQ8" s="21">
        <v>616168961.11999989</v>
      </c>
      <c r="CR8" s="21">
        <v>694261230.95000005</v>
      </c>
      <c r="CS8" s="21">
        <v>37538414.689999998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12033251337.489998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3385300802.3179998</v>
      </c>
      <c r="E9" s="21">
        <v>1387526593.7700002</v>
      </c>
      <c r="F9" s="21">
        <v>1334257647.2439995</v>
      </c>
      <c r="G9" s="21">
        <v>663516561.30399966</v>
      </c>
      <c r="H9" s="21">
        <v>58674252.930000007</v>
      </c>
      <c r="I9" s="21">
        <v>699358766.96999991</v>
      </c>
      <c r="J9" s="21">
        <v>7313365.3300000001</v>
      </c>
      <c r="K9" s="21">
        <v>0</v>
      </c>
      <c r="L9" s="21">
        <v>0</v>
      </c>
      <c r="M9" s="21">
        <v>0</v>
      </c>
      <c r="N9" s="21">
        <v>407231.22</v>
      </c>
      <c r="O9" s="21">
        <v>366216928.1450001</v>
      </c>
      <c r="P9" s="21">
        <v>0</v>
      </c>
      <c r="Q9" s="21">
        <v>251928215.06999999</v>
      </c>
      <c r="R9" s="21">
        <v>0</v>
      </c>
      <c r="S9" s="21">
        <v>0</v>
      </c>
      <c r="T9" s="21">
        <v>8946245259.9799995</v>
      </c>
      <c r="U9" s="21">
        <v>111555736.47999999</v>
      </c>
      <c r="V9" s="21">
        <v>1002498579.5999997</v>
      </c>
      <c r="W9" s="21">
        <v>6401693120.9999962</v>
      </c>
      <c r="X9" s="21">
        <v>12553862.310000002</v>
      </c>
      <c r="Y9" s="21">
        <v>88078127.029999927</v>
      </c>
      <c r="Z9" s="21">
        <v>49893387.800000034</v>
      </c>
      <c r="AA9" s="21">
        <v>185409.03999999998</v>
      </c>
      <c r="AB9" s="21">
        <v>0</v>
      </c>
      <c r="AC9" s="21">
        <v>3411623.9199999995</v>
      </c>
      <c r="AD9" s="21">
        <v>20558169.199999996</v>
      </c>
      <c r="AE9" s="21">
        <v>0</v>
      </c>
      <c r="AF9" s="21">
        <v>87141369.470000014</v>
      </c>
      <c r="AG9" s="21">
        <v>7393477.3799999999</v>
      </c>
      <c r="AH9" s="21">
        <v>10233388.949999999</v>
      </c>
      <c r="AI9" s="21">
        <v>10962040.82</v>
      </c>
      <c r="AJ9" s="21">
        <v>8808311.2400000002</v>
      </c>
      <c r="AK9" s="21">
        <v>1139824.9800000002</v>
      </c>
      <c r="AL9" s="21">
        <v>0</v>
      </c>
      <c r="AM9" s="21">
        <v>15452456.630000001</v>
      </c>
      <c r="AN9" s="21">
        <v>252702.38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102521323.70739719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16024564.800000003</v>
      </c>
      <c r="BN9" s="21">
        <v>2691452.5800000005</v>
      </c>
      <c r="BO9" s="21">
        <v>0</v>
      </c>
      <c r="BP9" s="21">
        <v>701822309.60999966</v>
      </c>
      <c r="BQ9" s="21">
        <v>13161695.680000002</v>
      </c>
      <c r="BR9" s="21">
        <v>36581862.769999988</v>
      </c>
      <c r="BS9" s="21">
        <v>136477856.22999993</v>
      </c>
      <c r="BT9" s="21">
        <v>0</v>
      </c>
      <c r="BU9" s="21">
        <v>0</v>
      </c>
      <c r="BV9" s="21">
        <v>42627332.279999994</v>
      </c>
      <c r="BW9" s="21">
        <v>0</v>
      </c>
      <c r="BX9" s="21">
        <v>2492.3000000000002</v>
      </c>
      <c r="BY9" s="21">
        <v>0</v>
      </c>
      <c r="BZ9" s="21">
        <v>0</v>
      </c>
      <c r="CA9" s="21">
        <v>267256.7</v>
      </c>
      <c r="CB9" s="21">
        <v>59433497.350000001</v>
      </c>
      <c r="CC9" s="21">
        <v>0</v>
      </c>
      <c r="CD9" s="21">
        <v>489497.04999999853</v>
      </c>
      <c r="CE9" s="21">
        <v>0</v>
      </c>
      <c r="CF9" s="21">
        <v>0</v>
      </c>
      <c r="CG9" s="21">
        <v>0</v>
      </c>
      <c r="CH9" s="21">
        <v>53999.520000000004</v>
      </c>
      <c r="CI9" s="21">
        <v>0</v>
      </c>
      <c r="CJ9" s="22">
        <v>35848936587.135391</v>
      </c>
      <c r="CK9" s="21">
        <v>0</v>
      </c>
      <c r="CL9" s="21">
        <v>13265192.680000002</v>
      </c>
      <c r="CM9" s="22">
        <v>12150382310.699789</v>
      </c>
      <c r="CN9" s="21">
        <v>2408059538.9599938</v>
      </c>
      <c r="CO9" s="21">
        <v>9742322771.7397957</v>
      </c>
      <c r="CP9" s="22">
        <v>23685289083.7556</v>
      </c>
      <c r="CQ9" s="21">
        <v>8161801600.4799509</v>
      </c>
      <c r="CR9" s="21">
        <v>15523487483.27565</v>
      </c>
      <c r="CS9" s="21">
        <v>183762323.21000001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58692110461.115799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5810072595.2299995</v>
      </c>
      <c r="E10" s="21">
        <v>1217927851.5899999</v>
      </c>
      <c r="F10" s="21">
        <v>2585925058.1799998</v>
      </c>
      <c r="G10" s="21">
        <v>2006219685.46</v>
      </c>
      <c r="H10" s="21">
        <v>63936909.829999797</v>
      </c>
      <c r="I10" s="21">
        <v>714709070.38007498</v>
      </c>
      <c r="J10" s="21">
        <v>56758630.589999802</v>
      </c>
      <c r="K10" s="21">
        <v>1944324.74</v>
      </c>
      <c r="L10" s="21">
        <v>0</v>
      </c>
      <c r="M10" s="21">
        <v>0</v>
      </c>
      <c r="N10" s="21">
        <v>600875</v>
      </c>
      <c r="O10" s="21">
        <v>654796740.03000009</v>
      </c>
      <c r="P10" s="21">
        <v>636903.49</v>
      </c>
      <c r="Q10" s="21">
        <v>663676988.75999904</v>
      </c>
      <c r="R10" s="21">
        <v>0</v>
      </c>
      <c r="S10" s="21">
        <v>0</v>
      </c>
      <c r="T10" s="21">
        <v>5318672825.9292307</v>
      </c>
      <c r="U10" s="21">
        <v>633288510.58999896</v>
      </c>
      <c r="V10" s="21">
        <v>835701893.45006001</v>
      </c>
      <c r="W10" s="21">
        <v>9284190487.9997692</v>
      </c>
      <c r="X10" s="21">
        <v>56551626.820008703</v>
      </c>
      <c r="Y10" s="21">
        <v>301829676.25999904</v>
      </c>
      <c r="Z10" s="21">
        <v>481328789.40030497</v>
      </c>
      <c r="AA10" s="21">
        <v>497817.67</v>
      </c>
      <c r="AB10" s="21">
        <v>0</v>
      </c>
      <c r="AC10" s="21">
        <v>49180665.220005304</v>
      </c>
      <c r="AD10" s="21">
        <v>98586909.110020891</v>
      </c>
      <c r="AE10" s="21">
        <v>20157169.02</v>
      </c>
      <c r="AF10" s="21">
        <v>63451851.509998403</v>
      </c>
      <c r="AG10" s="21">
        <v>87231682.760000095</v>
      </c>
      <c r="AH10" s="21">
        <v>130620711.12</v>
      </c>
      <c r="AI10" s="21">
        <v>2798750.84</v>
      </c>
      <c r="AJ10" s="21">
        <v>42954445.210000001</v>
      </c>
      <c r="AK10" s="21">
        <v>9547133.0499998797</v>
      </c>
      <c r="AL10" s="21">
        <v>0</v>
      </c>
      <c r="AM10" s="21">
        <v>186660396.94000199</v>
      </c>
      <c r="AN10" s="21">
        <v>10368856.18</v>
      </c>
      <c r="AO10" s="21">
        <v>0</v>
      </c>
      <c r="AP10" s="21">
        <v>3562339.7499999697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473467917.88108599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2671901.84</v>
      </c>
      <c r="BK10" s="21">
        <v>0</v>
      </c>
      <c r="BL10" s="21">
        <v>0</v>
      </c>
      <c r="BM10" s="21">
        <v>37593441.970000707</v>
      </c>
      <c r="BN10" s="21">
        <v>223175608.87998801</v>
      </c>
      <c r="BO10" s="21">
        <v>0</v>
      </c>
      <c r="BP10" s="21">
        <v>837201992.78999102</v>
      </c>
      <c r="BQ10" s="21">
        <v>30008710.300000001</v>
      </c>
      <c r="BR10" s="21">
        <v>173931871.09999999</v>
      </c>
      <c r="BS10" s="21">
        <v>204998893.27998501</v>
      </c>
      <c r="BT10" s="21">
        <v>0</v>
      </c>
      <c r="BU10" s="21">
        <v>0</v>
      </c>
      <c r="BV10" s="21">
        <v>55215753.810000002</v>
      </c>
      <c r="BW10" s="21">
        <v>0</v>
      </c>
      <c r="BX10" s="21">
        <v>129483.48</v>
      </c>
      <c r="BY10" s="21">
        <v>0</v>
      </c>
      <c r="BZ10" s="21">
        <v>0</v>
      </c>
      <c r="CA10" s="21">
        <v>10419856.529999999</v>
      </c>
      <c r="CB10" s="21">
        <v>405930362.919999</v>
      </c>
      <c r="CC10" s="21">
        <v>70383908.480000094</v>
      </c>
      <c r="CD10" s="21">
        <v>52586564.420000002</v>
      </c>
      <c r="CE10" s="21">
        <v>0</v>
      </c>
      <c r="CF10" s="21">
        <v>0</v>
      </c>
      <c r="CG10" s="21">
        <v>326592</v>
      </c>
      <c r="CH10" s="21">
        <v>1807193.93</v>
      </c>
      <c r="CI10" s="21">
        <v>1533284.84</v>
      </c>
      <c r="CJ10" s="22">
        <v>9000978337.5176258</v>
      </c>
      <c r="CK10" s="21">
        <v>2722311</v>
      </c>
      <c r="CL10" s="21">
        <v>2756684.76</v>
      </c>
      <c r="CM10" s="22">
        <v>4280881368.5099993</v>
      </c>
      <c r="CN10" s="21">
        <v>1875751154.1710627</v>
      </c>
      <c r="CO10" s="21">
        <v>2405130214.3389368</v>
      </c>
      <c r="CP10" s="22">
        <v>4714617973.2476263</v>
      </c>
      <c r="CQ10" s="21">
        <v>2180899543.3588133</v>
      </c>
      <c r="CR10" s="21">
        <v>2533718429.888813</v>
      </c>
      <c r="CS10" s="21">
        <v>30033523.949999698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37196710776.798141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26706360.659999996</v>
      </c>
      <c r="E11" s="21">
        <v>14413479.539999999</v>
      </c>
      <c r="F11" s="21">
        <v>11048094.01</v>
      </c>
      <c r="G11" s="21">
        <v>1244787.1100000001</v>
      </c>
      <c r="H11" s="21">
        <v>0</v>
      </c>
      <c r="I11" s="21">
        <v>426997859.94999999</v>
      </c>
      <c r="J11" s="21">
        <v>0</v>
      </c>
      <c r="K11" s="21">
        <v>12410266</v>
      </c>
      <c r="L11" s="21">
        <v>0</v>
      </c>
      <c r="M11" s="21">
        <v>0</v>
      </c>
      <c r="N11" s="21">
        <v>0</v>
      </c>
      <c r="O11" s="21">
        <v>97099.25</v>
      </c>
      <c r="P11" s="21">
        <v>0</v>
      </c>
      <c r="Q11" s="21">
        <v>0</v>
      </c>
      <c r="R11" s="21">
        <v>0</v>
      </c>
      <c r="S11" s="21">
        <v>0</v>
      </c>
      <c r="T11" s="21">
        <v>4823585575.0050001</v>
      </c>
      <c r="U11" s="21">
        <v>30368896.859999999</v>
      </c>
      <c r="V11" s="21">
        <v>325981912.93989998</v>
      </c>
      <c r="W11" s="21">
        <v>1305015631.77</v>
      </c>
      <c r="X11" s="21">
        <v>0</v>
      </c>
      <c r="Y11" s="21">
        <v>396889.02</v>
      </c>
      <c r="Z11" s="21">
        <v>1325961.56</v>
      </c>
      <c r="AA11" s="21">
        <v>150</v>
      </c>
      <c r="AB11" s="21">
        <v>0</v>
      </c>
      <c r="AC11" s="21">
        <v>0</v>
      </c>
      <c r="AD11" s="21">
        <v>707238.05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127347.1</v>
      </c>
      <c r="AL11" s="21">
        <v>0</v>
      </c>
      <c r="AM11" s="21">
        <v>6032496.9000000004</v>
      </c>
      <c r="AN11" s="21">
        <v>0</v>
      </c>
      <c r="AO11" s="21">
        <v>0</v>
      </c>
      <c r="AP11" s="21">
        <v>51507.62</v>
      </c>
      <c r="AQ11" s="21">
        <v>0</v>
      </c>
      <c r="AR11" s="21">
        <v>0</v>
      </c>
      <c r="AS11" s="21">
        <v>0</v>
      </c>
      <c r="AT11" s="21">
        <v>103156018.53</v>
      </c>
      <c r="AU11" s="21">
        <v>1517986.29</v>
      </c>
      <c r="AV11" s="21">
        <v>980827.12</v>
      </c>
      <c r="AW11" s="21">
        <v>0</v>
      </c>
      <c r="AX11" s="21">
        <v>643519.34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28407776.699999999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86951.89</v>
      </c>
      <c r="BM11" s="21">
        <v>0</v>
      </c>
      <c r="BN11" s="21">
        <v>679527034.77509999</v>
      </c>
      <c r="BO11" s="21">
        <v>0</v>
      </c>
      <c r="BP11" s="21">
        <v>1259331.05</v>
      </c>
      <c r="BQ11" s="21">
        <v>1816168.86</v>
      </c>
      <c r="BR11" s="21">
        <v>186979.86</v>
      </c>
      <c r="BS11" s="21">
        <v>2132646.08</v>
      </c>
      <c r="BT11" s="21">
        <v>0</v>
      </c>
      <c r="BU11" s="21">
        <v>0</v>
      </c>
      <c r="BV11" s="21">
        <v>0</v>
      </c>
      <c r="BW11" s="21">
        <v>0</v>
      </c>
      <c r="BX11" s="21">
        <v>190566.45</v>
      </c>
      <c r="BY11" s="21">
        <v>0</v>
      </c>
      <c r="BZ11" s="21">
        <v>0</v>
      </c>
      <c r="CA11" s="21">
        <v>2297503.33</v>
      </c>
      <c r="CB11" s="21">
        <v>786670244.30999994</v>
      </c>
      <c r="CC11" s="21">
        <v>0</v>
      </c>
      <c r="CD11" s="21">
        <v>39885481.039999999</v>
      </c>
      <c r="CE11" s="21">
        <v>0</v>
      </c>
      <c r="CF11" s="21">
        <v>0</v>
      </c>
      <c r="CG11" s="21">
        <v>103500</v>
      </c>
      <c r="CH11" s="21">
        <v>1392650.83</v>
      </c>
      <c r="CI11" s="21">
        <v>83504478.090000004</v>
      </c>
      <c r="CJ11" s="22">
        <v>88164243.560000002</v>
      </c>
      <c r="CK11" s="21">
        <v>11381793.380000001</v>
      </c>
      <c r="CL11" s="21">
        <v>12815310.65</v>
      </c>
      <c r="CM11" s="22">
        <v>61652912.079999998</v>
      </c>
      <c r="CN11" s="21">
        <v>0</v>
      </c>
      <c r="CO11" s="21">
        <v>61652912.079999998</v>
      </c>
      <c r="CP11" s="22">
        <v>2314227.4500000002</v>
      </c>
      <c r="CQ11" s="21">
        <v>0</v>
      </c>
      <c r="CR11" s="21">
        <v>2314227.4500000002</v>
      </c>
      <c r="CS11" s="21">
        <v>4195952.66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8785925053.4500008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1783924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1783924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405947684.44</v>
      </c>
      <c r="E13" s="21">
        <v>83997164.780000001</v>
      </c>
      <c r="F13" s="21">
        <v>138924860.25</v>
      </c>
      <c r="G13" s="21">
        <v>183025659.41</v>
      </c>
      <c r="H13" s="21">
        <v>10226518.09</v>
      </c>
      <c r="I13" s="21">
        <v>259270855.78999999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77453644.090000004</v>
      </c>
      <c r="P13" s="21">
        <v>0</v>
      </c>
      <c r="Q13" s="21">
        <v>26883007.170000002</v>
      </c>
      <c r="R13" s="21">
        <v>0</v>
      </c>
      <c r="S13" s="21">
        <v>0</v>
      </c>
      <c r="T13" s="21">
        <v>6564564717.2542114</v>
      </c>
      <c r="U13" s="21">
        <v>1643732.7457885002</v>
      </c>
      <c r="V13" s="21">
        <v>316386632.80000001</v>
      </c>
      <c r="W13" s="21">
        <v>2799580932.7800002</v>
      </c>
      <c r="X13" s="21">
        <v>13177.86</v>
      </c>
      <c r="Y13" s="21">
        <v>31189933.239999998</v>
      </c>
      <c r="Z13" s="21">
        <v>23243062.539999999</v>
      </c>
      <c r="AA13" s="21">
        <v>0</v>
      </c>
      <c r="AB13" s="21">
        <v>0</v>
      </c>
      <c r="AC13" s="21">
        <v>755092.13</v>
      </c>
      <c r="AD13" s="21">
        <v>10544979.369999999</v>
      </c>
      <c r="AE13" s="21">
        <v>0</v>
      </c>
      <c r="AF13" s="21">
        <v>423081.64</v>
      </c>
      <c r="AG13" s="21">
        <v>318263.03999999998</v>
      </c>
      <c r="AH13" s="21">
        <v>61131.57</v>
      </c>
      <c r="AI13" s="21">
        <v>0</v>
      </c>
      <c r="AJ13" s="21">
        <v>0</v>
      </c>
      <c r="AK13" s="21">
        <v>20686.310000000001</v>
      </c>
      <c r="AL13" s="21">
        <v>0</v>
      </c>
      <c r="AM13" s="21">
        <v>16528264.640000001</v>
      </c>
      <c r="AN13" s="21">
        <v>202585.71</v>
      </c>
      <c r="AO13" s="21">
        <v>0</v>
      </c>
      <c r="AP13" s="21">
        <v>70355.509999999995</v>
      </c>
      <c r="AQ13" s="21">
        <v>0</v>
      </c>
      <c r="AR13" s="21">
        <v>0</v>
      </c>
      <c r="AS13" s="21">
        <v>0</v>
      </c>
      <c r="AT13" s="21">
        <v>0</v>
      </c>
      <c r="AU13" s="21">
        <v>12762945.439999999</v>
      </c>
      <c r="AV13" s="21">
        <v>15557271.17</v>
      </c>
      <c r="AW13" s="21">
        <v>0</v>
      </c>
      <c r="AX13" s="21">
        <v>11561520.6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40494689.240000002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7208150.2300000004</v>
      </c>
      <c r="BO13" s="21">
        <v>0</v>
      </c>
      <c r="BP13" s="21">
        <v>26402823.23</v>
      </c>
      <c r="BQ13" s="21">
        <v>6331472.0599999996</v>
      </c>
      <c r="BR13" s="21">
        <v>142778817.59</v>
      </c>
      <c r="BS13" s="21">
        <v>20337361.93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14376632.26</v>
      </c>
      <c r="CJ13" s="22">
        <v>118306134.78000006</v>
      </c>
      <c r="CK13" s="21">
        <v>0</v>
      </c>
      <c r="CL13" s="21">
        <v>0</v>
      </c>
      <c r="CM13" s="22">
        <v>117621850.14000006</v>
      </c>
      <c r="CN13" s="21">
        <v>2235668.8099999996</v>
      </c>
      <c r="CO13" s="21">
        <v>115386181.33000006</v>
      </c>
      <c r="CP13" s="22">
        <v>684284.64000000013</v>
      </c>
      <c r="CQ13" s="21">
        <v>684284.64000000013</v>
      </c>
      <c r="CR13" s="21">
        <v>0</v>
      </c>
      <c r="CS13" s="21">
        <v>11483424.560000001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10972929581.809999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6798602280.0600023</v>
      </c>
      <c r="E14" s="21">
        <v>1891411953.0900044</v>
      </c>
      <c r="F14" s="21">
        <v>1921880364.4699991</v>
      </c>
      <c r="G14" s="21">
        <v>2985309962.499999</v>
      </c>
      <c r="H14" s="21">
        <v>212909734.42999998</v>
      </c>
      <c r="I14" s="21">
        <v>912030225.13999987</v>
      </c>
      <c r="J14" s="21">
        <v>23464.660000000003</v>
      </c>
      <c r="K14" s="21">
        <v>0</v>
      </c>
      <c r="L14" s="21">
        <v>0</v>
      </c>
      <c r="M14" s="21">
        <v>0</v>
      </c>
      <c r="N14" s="21">
        <v>689804.5</v>
      </c>
      <c r="O14" s="21">
        <v>490458135.36000001</v>
      </c>
      <c r="P14" s="21">
        <v>0</v>
      </c>
      <c r="Q14" s="21">
        <v>214756458.90000001</v>
      </c>
      <c r="R14" s="21">
        <v>0</v>
      </c>
      <c r="S14" s="21">
        <v>0</v>
      </c>
      <c r="T14" s="21">
        <v>10257361453.270027</v>
      </c>
      <c r="U14" s="21">
        <v>79196218.200000018</v>
      </c>
      <c r="V14" s="21">
        <v>970207371.25000012</v>
      </c>
      <c r="W14" s="21">
        <v>7586255675.9500008</v>
      </c>
      <c r="X14" s="21">
        <v>274563.43000000005</v>
      </c>
      <c r="Y14" s="21">
        <v>277894449.92000008</v>
      </c>
      <c r="Z14" s="21">
        <v>174590020.53000006</v>
      </c>
      <c r="AA14" s="21">
        <v>18215.670000000002</v>
      </c>
      <c r="AB14" s="21">
        <v>0</v>
      </c>
      <c r="AC14" s="21">
        <v>44535509.319999985</v>
      </c>
      <c r="AD14" s="21">
        <v>114060396.02999948</v>
      </c>
      <c r="AE14" s="21">
        <v>176877.09</v>
      </c>
      <c r="AF14" s="21">
        <v>8978251.1599999983</v>
      </c>
      <c r="AG14" s="21">
        <v>0</v>
      </c>
      <c r="AH14" s="21">
        <v>0</v>
      </c>
      <c r="AI14" s="21">
        <v>0</v>
      </c>
      <c r="AJ14" s="21">
        <v>3181106.36</v>
      </c>
      <c r="AK14" s="21">
        <v>560412.55000000005</v>
      </c>
      <c r="AL14" s="21">
        <v>0</v>
      </c>
      <c r="AM14" s="21">
        <v>30222742.740000021</v>
      </c>
      <c r="AN14" s="21">
        <v>431366.66000000003</v>
      </c>
      <c r="AO14" s="21">
        <v>0</v>
      </c>
      <c r="AP14" s="21">
        <v>19663102.010000013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144141590.88999507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22115540.969999991</v>
      </c>
      <c r="BN14" s="21">
        <v>57971626.699999943</v>
      </c>
      <c r="BO14" s="21">
        <v>0</v>
      </c>
      <c r="BP14" s="21">
        <v>422457277.41000009</v>
      </c>
      <c r="BQ14" s="21">
        <v>153128426.72000006</v>
      </c>
      <c r="BR14" s="21">
        <v>371526348.35999995</v>
      </c>
      <c r="BS14" s="21">
        <v>579610820.98999894</v>
      </c>
      <c r="BT14" s="21">
        <v>0</v>
      </c>
      <c r="BU14" s="21">
        <v>0</v>
      </c>
      <c r="BV14" s="21">
        <v>252380066.27000007</v>
      </c>
      <c r="BW14" s="21">
        <v>0</v>
      </c>
      <c r="BX14" s="21">
        <v>59546.14</v>
      </c>
      <c r="BY14" s="21">
        <v>0</v>
      </c>
      <c r="BZ14" s="21">
        <v>0</v>
      </c>
      <c r="CA14" s="21">
        <v>2355313.04</v>
      </c>
      <c r="CB14" s="21">
        <v>1014595652.1499997</v>
      </c>
      <c r="CC14" s="21">
        <v>2872589.96</v>
      </c>
      <c r="CD14" s="21">
        <v>13540088.360000001</v>
      </c>
      <c r="CE14" s="21">
        <v>174872.52000000002</v>
      </c>
      <c r="CF14" s="21">
        <v>0</v>
      </c>
      <c r="CG14" s="21">
        <v>0</v>
      </c>
      <c r="CH14" s="21">
        <v>1546182.13</v>
      </c>
      <c r="CI14" s="21">
        <v>178340.78</v>
      </c>
      <c r="CJ14" s="22">
        <v>11547050867.049986</v>
      </c>
      <c r="CK14" s="21">
        <v>236928.25</v>
      </c>
      <c r="CL14" s="21">
        <v>513589.85</v>
      </c>
      <c r="CM14" s="22">
        <v>7581520377.8399801</v>
      </c>
      <c r="CN14" s="21">
        <v>99669954.859999865</v>
      </c>
      <c r="CO14" s="21">
        <v>7481850422.9799805</v>
      </c>
      <c r="CP14" s="22">
        <v>3964779971.1100054</v>
      </c>
      <c r="CQ14" s="21">
        <v>1556405468.5000098</v>
      </c>
      <c r="CR14" s="21">
        <v>2408374502.6099958</v>
      </c>
      <c r="CS14" s="21">
        <v>69701964.179999962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42852484949.810013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4641.58</v>
      </c>
      <c r="BE15" s="21">
        <v>23264379.859523818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50246162.792380996</v>
      </c>
      <c r="BN15" s="21">
        <v>0</v>
      </c>
      <c r="BO15" s="21">
        <v>0</v>
      </c>
      <c r="BP15" s="21">
        <v>106792433.70285815</v>
      </c>
      <c r="BQ15" s="21">
        <v>0</v>
      </c>
      <c r="BR15" s="21">
        <v>0</v>
      </c>
      <c r="BS15" s="21">
        <v>505647.99047613144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180813265.92523909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53645868.078022003</v>
      </c>
      <c r="BJ16" s="21">
        <v>15033574.423002999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68679442.501025006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29626070</v>
      </c>
      <c r="E17" s="21">
        <v>2021775</v>
      </c>
      <c r="F17" s="21">
        <v>7129476</v>
      </c>
      <c r="G17" s="21">
        <v>20474819</v>
      </c>
      <c r="H17" s="21">
        <v>8122357</v>
      </c>
      <c r="I17" s="21">
        <v>10744572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52780923</v>
      </c>
      <c r="P17" s="21">
        <v>0</v>
      </c>
      <c r="Q17" s="21">
        <v>16805584</v>
      </c>
      <c r="R17" s="21">
        <v>0</v>
      </c>
      <c r="S17" s="21">
        <v>0</v>
      </c>
      <c r="T17" s="21">
        <v>2487651447.75</v>
      </c>
      <c r="U17" s="21">
        <v>0</v>
      </c>
      <c r="V17" s="21">
        <v>44437564.469999999</v>
      </c>
      <c r="W17" s="21">
        <v>6490449.2299999995</v>
      </c>
      <c r="X17" s="21">
        <v>0</v>
      </c>
      <c r="Y17" s="21">
        <v>62304228</v>
      </c>
      <c r="Z17" s="21">
        <v>25409370</v>
      </c>
      <c r="AA17" s="21">
        <v>0</v>
      </c>
      <c r="AB17" s="21">
        <v>0</v>
      </c>
      <c r="AC17" s="21">
        <v>720349</v>
      </c>
      <c r="AD17" s="21">
        <v>3001730.8</v>
      </c>
      <c r="AE17" s="21">
        <v>0</v>
      </c>
      <c r="AF17" s="21">
        <v>270417</v>
      </c>
      <c r="AG17" s="21">
        <v>-833061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6593014</v>
      </c>
      <c r="AN17" s="21">
        <v>0</v>
      </c>
      <c r="AO17" s="21">
        <v>0</v>
      </c>
      <c r="AP17" s="21">
        <v>639443</v>
      </c>
      <c r="AQ17" s="21">
        <v>0</v>
      </c>
      <c r="AR17" s="21">
        <v>0</v>
      </c>
      <c r="AS17" s="21">
        <v>0</v>
      </c>
      <c r="AT17" s="21">
        <v>292838972</v>
      </c>
      <c r="AU17" s="21">
        <v>4610799</v>
      </c>
      <c r="AV17" s="21">
        <v>4353920</v>
      </c>
      <c r="AW17" s="21">
        <v>0</v>
      </c>
      <c r="AX17" s="21">
        <v>2842070.29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10933997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7874836</v>
      </c>
      <c r="BO17" s="21">
        <v>0</v>
      </c>
      <c r="BP17" s="21">
        <v>29661690</v>
      </c>
      <c r="BQ17" s="21">
        <v>1262337</v>
      </c>
      <c r="BR17" s="21">
        <v>237874346</v>
      </c>
      <c r="BS17" s="21">
        <v>9365592</v>
      </c>
      <c r="BT17" s="21">
        <v>0</v>
      </c>
      <c r="BU17" s="21">
        <v>0</v>
      </c>
      <c r="BV17" s="21">
        <v>16229383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135189</v>
      </c>
      <c r="CT17" s="21">
        <v>176481877.60999998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3549229467.1500001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41126547.355700009</v>
      </c>
      <c r="E18" s="21">
        <v>1575353.6806296289</v>
      </c>
      <c r="F18" s="21">
        <v>26880444.430104952</v>
      </c>
      <c r="G18" s="21">
        <v>12670749.244965425</v>
      </c>
      <c r="H18" s="21">
        <v>18950266.3376</v>
      </c>
      <c r="I18" s="21">
        <v>7427269.4199999999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75840962.680199996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51698959.767499998</v>
      </c>
      <c r="Z18" s="21">
        <v>45377662.172499999</v>
      </c>
      <c r="AA18" s="21">
        <v>0</v>
      </c>
      <c r="AB18" s="21">
        <v>0</v>
      </c>
      <c r="AC18" s="21">
        <v>1659618.7667</v>
      </c>
      <c r="AD18" s="21">
        <v>1573006.5042000001</v>
      </c>
      <c r="AE18" s="21">
        <v>0</v>
      </c>
      <c r="AF18" s="21">
        <v>4648021.57</v>
      </c>
      <c r="AG18" s="21">
        <v>0</v>
      </c>
      <c r="AH18" s="21">
        <v>0</v>
      </c>
      <c r="AI18" s="21">
        <v>0</v>
      </c>
      <c r="AJ18" s="21">
        <v>0</v>
      </c>
      <c r="AK18" s="21">
        <v>299631.92</v>
      </c>
      <c r="AL18" s="21">
        <v>0</v>
      </c>
      <c r="AM18" s="21">
        <v>11280503.810000001</v>
      </c>
      <c r="AN18" s="21">
        <v>159766.73000000001</v>
      </c>
      <c r="AO18" s="21">
        <v>0</v>
      </c>
      <c r="AP18" s="21">
        <v>-2591.3344999999999</v>
      </c>
      <c r="AQ18" s="21">
        <v>0</v>
      </c>
      <c r="AR18" s="21">
        <v>0</v>
      </c>
      <c r="AS18" s="21">
        <v>0</v>
      </c>
      <c r="AT18" s="21">
        <v>268537375.67809999</v>
      </c>
      <c r="AU18" s="21">
        <v>4860067.7062999997</v>
      </c>
      <c r="AV18" s="21">
        <v>4776.8100000000004</v>
      </c>
      <c r="AW18" s="21">
        <v>0</v>
      </c>
      <c r="AX18" s="21">
        <v>11174288.1785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32635663.601500001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291590.41619999998</v>
      </c>
      <c r="BO18" s="21">
        <v>0</v>
      </c>
      <c r="BP18" s="21">
        <v>97614211.661799997</v>
      </c>
      <c r="BQ18" s="21">
        <v>25470054.09</v>
      </c>
      <c r="BR18" s="21">
        <v>64803778.899999999</v>
      </c>
      <c r="BS18" s="21">
        <v>9478716.9747000001</v>
      </c>
      <c r="BT18" s="21">
        <v>0</v>
      </c>
      <c r="BU18" s="21">
        <v>0</v>
      </c>
      <c r="BV18" s="21">
        <v>37139726.337300003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7480830.9328000005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819530706.98710012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64724787.689999983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151360753.76784393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216085541.4578439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746397482.82999992</v>
      </c>
      <c r="E20" s="21">
        <v>7786864.0600000005</v>
      </c>
      <c r="F20" s="21">
        <v>577404169.35000002</v>
      </c>
      <c r="G20" s="21">
        <v>161206449.42000002</v>
      </c>
      <c r="H20" s="21">
        <v>0</v>
      </c>
      <c r="I20" s="21">
        <v>1585849.18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219562452.72999999</v>
      </c>
      <c r="P20" s="21">
        <v>0</v>
      </c>
      <c r="Q20" s="21">
        <v>78419299.579999998</v>
      </c>
      <c r="R20" s="21">
        <v>0</v>
      </c>
      <c r="S20" s="21">
        <v>0</v>
      </c>
      <c r="T20" s="21">
        <v>1088123883.8900001</v>
      </c>
      <c r="U20" s="21">
        <v>193310.71000000002</v>
      </c>
      <c r="V20" s="21">
        <v>130494613.66000001</v>
      </c>
      <c r="W20" s="21">
        <v>584236043.69000006</v>
      </c>
      <c r="X20" s="21">
        <v>13350</v>
      </c>
      <c r="Y20" s="21">
        <v>13380364.210000001</v>
      </c>
      <c r="Z20" s="21">
        <v>12585266.99</v>
      </c>
      <c r="AA20" s="21">
        <v>0</v>
      </c>
      <c r="AB20" s="21">
        <v>2800</v>
      </c>
      <c r="AC20" s="21">
        <v>358465.72</v>
      </c>
      <c r="AD20" s="21">
        <v>2338140.25</v>
      </c>
      <c r="AE20" s="21">
        <v>0</v>
      </c>
      <c r="AF20" s="21">
        <v>74410.52</v>
      </c>
      <c r="AG20" s="21">
        <v>10672020.77</v>
      </c>
      <c r="AH20" s="21">
        <v>6069238.1600000001</v>
      </c>
      <c r="AI20" s="21">
        <v>6299570.3200000003</v>
      </c>
      <c r="AJ20" s="21">
        <v>5250</v>
      </c>
      <c r="AK20" s="21">
        <v>0</v>
      </c>
      <c r="AL20" s="21">
        <v>0</v>
      </c>
      <c r="AM20" s="21">
        <v>869596.63</v>
      </c>
      <c r="AN20" s="21">
        <v>160354</v>
      </c>
      <c r="AO20" s="21">
        <v>0</v>
      </c>
      <c r="AP20" s="21">
        <v>861288.57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17168070.330000002</v>
      </c>
      <c r="BE20" s="21">
        <v>122135.27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11755385.110000001</v>
      </c>
      <c r="BO20" s="21">
        <v>0</v>
      </c>
      <c r="BP20" s="21">
        <v>370212649.54000002</v>
      </c>
      <c r="BQ20" s="21">
        <v>14017483.16</v>
      </c>
      <c r="BR20" s="21">
        <v>50939312.390000001</v>
      </c>
      <c r="BS20" s="21">
        <v>28704437.760000002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17779052.32</v>
      </c>
      <c r="CC20" s="21">
        <v>0</v>
      </c>
      <c r="CD20" s="21">
        <v>53601110.340000004</v>
      </c>
      <c r="CE20" s="21">
        <v>0</v>
      </c>
      <c r="CF20" s="21">
        <v>0</v>
      </c>
      <c r="CG20" s="21">
        <v>835358.4</v>
      </c>
      <c r="CH20" s="21">
        <v>0</v>
      </c>
      <c r="CI20" s="21">
        <v>68943.66</v>
      </c>
      <c r="CJ20" s="22">
        <v>28217911.999999996</v>
      </c>
      <c r="CK20" s="21">
        <v>490321.68999999994</v>
      </c>
      <c r="CL20" s="21">
        <v>0</v>
      </c>
      <c r="CM20" s="22">
        <v>4653375.33</v>
      </c>
      <c r="CN20" s="21">
        <v>1268298.77</v>
      </c>
      <c r="CO20" s="21">
        <v>3385076.56</v>
      </c>
      <c r="CP20" s="22">
        <v>23074214.979999997</v>
      </c>
      <c r="CQ20" s="21">
        <v>7605229.1600000001</v>
      </c>
      <c r="CR20" s="21">
        <v>15468985.819999998</v>
      </c>
      <c r="CS20" s="21">
        <v>819365.06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3496944267.75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94495303.710000008</v>
      </c>
      <c r="E21" s="21">
        <v>44538866.93</v>
      </c>
      <c r="F21" s="21">
        <v>29363745.129999999</v>
      </c>
      <c r="G21" s="21">
        <v>20592691.649999999</v>
      </c>
      <c r="H21" s="21">
        <v>0</v>
      </c>
      <c r="I21" s="21">
        <v>96975850.629999995</v>
      </c>
      <c r="J21" s="21">
        <v>0</v>
      </c>
      <c r="K21" s="21">
        <v>714285.71</v>
      </c>
      <c r="L21" s="21">
        <v>0</v>
      </c>
      <c r="M21" s="21">
        <v>0</v>
      </c>
      <c r="N21" s="21">
        <v>0</v>
      </c>
      <c r="O21" s="21">
        <v>4125154.38</v>
      </c>
      <c r="P21" s="21">
        <v>0</v>
      </c>
      <c r="Q21" s="21">
        <v>130885.02</v>
      </c>
      <c r="R21" s="21">
        <v>0</v>
      </c>
      <c r="S21" s="21">
        <v>0</v>
      </c>
      <c r="T21" s="21">
        <v>3612277641.5</v>
      </c>
      <c r="U21" s="21">
        <v>0</v>
      </c>
      <c r="V21" s="21">
        <v>30873237.890000001</v>
      </c>
      <c r="W21" s="21">
        <v>324532486</v>
      </c>
      <c r="X21" s="21">
        <v>0</v>
      </c>
      <c r="Y21" s="21">
        <v>4666156.92</v>
      </c>
      <c r="Z21" s="21">
        <v>10089969.33</v>
      </c>
      <c r="AA21" s="21">
        <v>0</v>
      </c>
      <c r="AB21" s="21">
        <v>0</v>
      </c>
      <c r="AC21" s="21">
        <v>731266.11</v>
      </c>
      <c r="AD21" s="21">
        <v>1602999.64</v>
      </c>
      <c r="AE21" s="21">
        <v>0</v>
      </c>
      <c r="AF21" s="21">
        <v>932401.32</v>
      </c>
      <c r="AG21" s="21">
        <v>1622588.1</v>
      </c>
      <c r="AH21" s="21">
        <v>1003293.45</v>
      </c>
      <c r="AI21" s="21">
        <v>47775.81</v>
      </c>
      <c r="AJ21" s="21">
        <v>181525</v>
      </c>
      <c r="AK21" s="21">
        <v>11250</v>
      </c>
      <c r="AL21" s="21">
        <v>0</v>
      </c>
      <c r="AM21" s="21">
        <v>23799476.75</v>
      </c>
      <c r="AN21" s="21">
        <v>0</v>
      </c>
      <c r="AO21" s="21">
        <v>0</v>
      </c>
      <c r="AP21" s="21">
        <v>1778346.61</v>
      </c>
      <c r="AQ21" s="21">
        <v>0</v>
      </c>
      <c r="AR21" s="21">
        <v>0</v>
      </c>
      <c r="AS21" s="21">
        <v>0</v>
      </c>
      <c r="AT21" s="21">
        <v>10106373.380000001</v>
      </c>
      <c r="AU21" s="21">
        <v>8932.01</v>
      </c>
      <c r="AV21" s="21">
        <v>17932.09</v>
      </c>
      <c r="AW21" s="21">
        <v>0</v>
      </c>
      <c r="AX21" s="21">
        <v>8932.01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8929479.6300000008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32321.14</v>
      </c>
      <c r="BM21" s="21">
        <v>4421.54</v>
      </c>
      <c r="BN21" s="21">
        <v>63693910.670000002</v>
      </c>
      <c r="BO21" s="21">
        <v>0</v>
      </c>
      <c r="BP21" s="21">
        <v>11411547.68</v>
      </c>
      <c r="BQ21" s="21">
        <v>1206897.31</v>
      </c>
      <c r="BR21" s="21">
        <v>2017751.39</v>
      </c>
      <c r="BS21" s="21">
        <v>2501739.9500000002</v>
      </c>
      <c r="BT21" s="21">
        <v>0</v>
      </c>
      <c r="BU21" s="21">
        <v>0</v>
      </c>
      <c r="BV21" s="21">
        <v>3153909.52</v>
      </c>
      <c r="BW21" s="21">
        <v>0</v>
      </c>
      <c r="BX21" s="21">
        <v>0</v>
      </c>
      <c r="BY21" s="21">
        <v>0</v>
      </c>
      <c r="BZ21" s="21">
        <v>0</v>
      </c>
      <c r="CA21" s="21">
        <v>672470.57</v>
      </c>
      <c r="CB21" s="21">
        <v>20166445.870000001</v>
      </c>
      <c r="CC21" s="21">
        <v>0</v>
      </c>
      <c r="CD21" s="21">
        <v>118760.31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22580785.210000001</v>
      </c>
      <c r="CK21" s="21">
        <v>0</v>
      </c>
      <c r="CL21" s="21">
        <v>0</v>
      </c>
      <c r="CM21" s="22">
        <v>22580785.210000001</v>
      </c>
      <c r="CN21" s="21">
        <v>22580785.210000001</v>
      </c>
      <c r="CO21" s="21">
        <v>0</v>
      </c>
      <c r="CP21" s="22">
        <v>0</v>
      </c>
      <c r="CQ21" s="21">
        <v>0</v>
      </c>
      <c r="CR21" s="21">
        <v>0</v>
      </c>
      <c r="CS21" s="21">
        <v>293279.68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4357517783.8400021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1491091354.5499997</v>
      </c>
      <c r="E22" s="21">
        <v>68182332.710000247</v>
      </c>
      <c r="F22" s="21">
        <v>488923614.94999969</v>
      </c>
      <c r="G22" s="21">
        <v>933985406.88999987</v>
      </c>
      <c r="H22" s="21">
        <v>15875975.940000013</v>
      </c>
      <c r="I22" s="21">
        <v>679006881.1400001</v>
      </c>
      <c r="J22" s="21">
        <v>377023.45999999996</v>
      </c>
      <c r="K22" s="21">
        <v>2702915.7</v>
      </c>
      <c r="L22" s="21">
        <v>0</v>
      </c>
      <c r="M22" s="21">
        <v>0</v>
      </c>
      <c r="N22" s="21">
        <v>23320370.259999998</v>
      </c>
      <c r="O22" s="21">
        <v>544337756.98000002</v>
      </c>
      <c r="P22" s="21">
        <v>0</v>
      </c>
      <c r="Q22" s="21">
        <v>412824484.48000002</v>
      </c>
      <c r="R22" s="21">
        <v>0</v>
      </c>
      <c r="S22" s="21">
        <v>0</v>
      </c>
      <c r="T22" s="21">
        <v>4705241502.7299995</v>
      </c>
      <c r="U22" s="21">
        <v>558817614.26999986</v>
      </c>
      <c r="V22" s="21">
        <v>672733716.41999996</v>
      </c>
      <c r="W22" s="21">
        <v>7152853274.1499996</v>
      </c>
      <c r="X22" s="21">
        <v>1047412.3800000004</v>
      </c>
      <c r="Y22" s="21">
        <v>183479156.35999992</v>
      </c>
      <c r="Z22" s="21">
        <v>139658604.82999992</v>
      </c>
      <c r="AA22" s="21">
        <v>0</v>
      </c>
      <c r="AB22" s="21">
        <v>0</v>
      </c>
      <c r="AC22" s="21">
        <v>580000</v>
      </c>
      <c r="AD22" s="21">
        <v>21933763.299999997</v>
      </c>
      <c r="AE22" s="21">
        <v>36000</v>
      </c>
      <c r="AF22" s="21">
        <v>17842743.080000002</v>
      </c>
      <c r="AG22" s="21">
        <v>59268876.519999981</v>
      </c>
      <c r="AH22" s="21">
        <v>69677125.039999872</v>
      </c>
      <c r="AI22" s="21">
        <v>10711170.159999998</v>
      </c>
      <c r="AJ22" s="21">
        <v>63541554.289999999</v>
      </c>
      <c r="AK22" s="21">
        <v>3688580.8500000006</v>
      </c>
      <c r="AL22" s="21">
        <v>0</v>
      </c>
      <c r="AM22" s="21">
        <v>191633525.25</v>
      </c>
      <c r="AN22" s="21">
        <v>917538.94000000157</v>
      </c>
      <c r="AO22" s="21">
        <v>0</v>
      </c>
      <c r="AP22" s="21">
        <v>7514001.9800000079</v>
      </c>
      <c r="AQ22" s="21">
        <v>0</v>
      </c>
      <c r="AR22" s="21">
        <v>0</v>
      </c>
      <c r="AS22" s="21">
        <v>0</v>
      </c>
      <c r="AT22" s="21">
        <v>3188014991.1100016</v>
      </c>
      <c r="AU22" s="21">
        <v>119558499.85000023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-9.3132257461547852E-10</v>
      </c>
      <c r="BD22" s="21">
        <v>170730224.00999957</v>
      </c>
      <c r="BE22" s="21">
        <v>0</v>
      </c>
      <c r="BF22" s="21">
        <v>0</v>
      </c>
      <c r="BG22" s="21">
        <v>0</v>
      </c>
      <c r="BH22" s="21">
        <v>2882332.3</v>
      </c>
      <c r="BI22" s="21">
        <v>21209851.330000002</v>
      </c>
      <c r="BJ22" s="21">
        <v>1108926.6299999999</v>
      </c>
      <c r="BK22" s="21">
        <v>0</v>
      </c>
      <c r="BL22" s="21">
        <v>1913879.6999999997</v>
      </c>
      <c r="BM22" s="21">
        <v>0</v>
      </c>
      <c r="BN22" s="21">
        <v>120966036.88</v>
      </c>
      <c r="BO22" s="21">
        <v>0</v>
      </c>
      <c r="BP22" s="21">
        <v>422201495.62000024</v>
      </c>
      <c r="BQ22" s="21">
        <v>46811955.25</v>
      </c>
      <c r="BR22" s="21">
        <v>355864078.29000187</v>
      </c>
      <c r="BS22" s="21">
        <v>252863779.79999992</v>
      </c>
      <c r="BT22" s="21">
        <v>0</v>
      </c>
      <c r="BU22" s="21">
        <v>0</v>
      </c>
      <c r="BV22" s="21">
        <v>0</v>
      </c>
      <c r="BW22" s="21">
        <v>0</v>
      </c>
      <c r="BX22" s="21">
        <v>51382.120000004768</v>
      </c>
      <c r="BY22" s="21">
        <v>0</v>
      </c>
      <c r="BZ22" s="21">
        <v>0</v>
      </c>
      <c r="CA22" s="21">
        <v>13034359.200000085</v>
      </c>
      <c r="CB22" s="21">
        <v>136897678.55999991</v>
      </c>
      <c r="CC22" s="21">
        <v>-3.6088749766349792E-9</v>
      </c>
      <c r="CD22" s="21">
        <v>34615263.479998358</v>
      </c>
      <c r="CE22" s="21">
        <v>52818.519999999669</v>
      </c>
      <c r="CF22" s="21">
        <v>0</v>
      </c>
      <c r="CG22" s="21">
        <v>579709.15999999084</v>
      </c>
      <c r="CH22" s="21">
        <v>810943.54999995232</v>
      </c>
      <c r="CI22" s="21">
        <v>3718.3999999999069</v>
      </c>
      <c r="CJ22" s="22">
        <v>3346641364.2600007</v>
      </c>
      <c r="CK22" s="21">
        <v>47554.889999999665</v>
      </c>
      <c r="CL22" s="21">
        <v>1616217.48</v>
      </c>
      <c r="CM22" s="22">
        <v>2324637823.5600009</v>
      </c>
      <c r="CN22" s="21">
        <v>19106931.689999953</v>
      </c>
      <c r="CO22" s="21">
        <v>2305530891.8700008</v>
      </c>
      <c r="CP22" s="22">
        <v>1020339768.33</v>
      </c>
      <c r="CQ22" s="21">
        <v>142182801.38999999</v>
      </c>
      <c r="CR22" s="21">
        <v>878156966.94000006</v>
      </c>
      <c r="CS22" s="21">
        <v>8752467.9600000046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25276278679.039997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2018126917.0700054</v>
      </c>
      <c r="E23" s="21">
        <v>217282529</v>
      </c>
      <c r="F23" s="21">
        <v>1179713597.4300041</v>
      </c>
      <c r="G23" s="21">
        <v>621130790.6400013</v>
      </c>
      <c r="H23" s="21">
        <v>52598.91</v>
      </c>
      <c r="I23" s="21">
        <v>686416063.61000001</v>
      </c>
      <c r="J23" s="21">
        <v>0</v>
      </c>
      <c r="K23" s="21">
        <v>984235.00999999978</v>
      </c>
      <c r="L23" s="21">
        <v>0</v>
      </c>
      <c r="M23" s="21">
        <v>0</v>
      </c>
      <c r="N23" s="21">
        <v>0</v>
      </c>
      <c r="O23" s="21">
        <v>629095152.17999959</v>
      </c>
      <c r="P23" s="21">
        <v>0</v>
      </c>
      <c r="Q23" s="21">
        <v>87347834.629999965</v>
      </c>
      <c r="R23" s="21">
        <v>0</v>
      </c>
      <c r="S23" s="21">
        <v>0</v>
      </c>
      <c r="T23" s="21">
        <v>10014921378.900005</v>
      </c>
      <c r="U23" s="21">
        <v>0</v>
      </c>
      <c r="V23" s="21">
        <v>1639171475.2500002</v>
      </c>
      <c r="W23" s="21">
        <v>5793078546.6399984</v>
      </c>
      <c r="X23" s="21">
        <v>6569185.2700000005</v>
      </c>
      <c r="Y23" s="21">
        <v>107722649.39999992</v>
      </c>
      <c r="Z23" s="21">
        <v>45775333.699999958</v>
      </c>
      <c r="AA23" s="21">
        <v>0</v>
      </c>
      <c r="AB23" s="21">
        <v>0</v>
      </c>
      <c r="AC23" s="21">
        <v>4387336.8100000024</v>
      </c>
      <c r="AD23" s="21">
        <v>11358787.130000006</v>
      </c>
      <c r="AE23" s="21">
        <v>132312.5</v>
      </c>
      <c r="AF23" s="21">
        <v>11230942.140000001</v>
      </c>
      <c r="AG23" s="21">
        <v>0</v>
      </c>
      <c r="AH23" s="21">
        <v>0</v>
      </c>
      <c r="AI23" s="21">
        <v>0</v>
      </c>
      <c r="AJ23" s="21">
        <v>2408308.7400000002</v>
      </c>
      <c r="AK23" s="21">
        <v>2890844.85</v>
      </c>
      <c r="AL23" s="21">
        <v>0</v>
      </c>
      <c r="AM23" s="21">
        <v>2006380.3599999994</v>
      </c>
      <c r="AN23" s="21">
        <v>0</v>
      </c>
      <c r="AO23" s="21">
        <v>0</v>
      </c>
      <c r="AP23" s="21">
        <v>4108788.9199999971</v>
      </c>
      <c r="AQ23" s="21">
        <v>0</v>
      </c>
      <c r="AR23" s="21">
        <v>0</v>
      </c>
      <c r="AS23" s="21">
        <v>0</v>
      </c>
      <c r="AT23" s="21">
        <v>512076180.80000079</v>
      </c>
      <c r="AU23" s="21">
        <v>7518373.25</v>
      </c>
      <c r="AV23" s="21">
        <v>11869153.459999999</v>
      </c>
      <c r="AW23" s="21">
        <v>0</v>
      </c>
      <c r="AX23" s="21">
        <v>2438021.9299999992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49782443.479999945</v>
      </c>
      <c r="BE23" s="21">
        <v>59217.740000000005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99351227.75</v>
      </c>
      <c r="BO23" s="21">
        <v>0</v>
      </c>
      <c r="BP23" s="21">
        <v>277606870.9200002</v>
      </c>
      <c r="BQ23" s="21">
        <v>48706207.989999786</v>
      </c>
      <c r="BR23" s="21">
        <v>108094146.31999996</v>
      </c>
      <c r="BS23" s="21">
        <v>104472139.14999996</v>
      </c>
      <c r="BT23" s="21">
        <v>0</v>
      </c>
      <c r="BU23" s="21">
        <v>0</v>
      </c>
      <c r="BV23" s="21">
        <v>11493857.779999999</v>
      </c>
      <c r="BW23" s="21">
        <v>0</v>
      </c>
      <c r="BX23" s="21">
        <v>248266.61000000002</v>
      </c>
      <c r="BY23" s="21">
        <v>0</v>
      </c>
      <c r="BZ23" s="21">
        <v>0</v>
      </c>
      <c r="CA23" s="21">
        <v>7040034.870000001</v>
      </c>
      <c r="CB23" s="21">
        <v>2182250848.0900016</v>
      </c>
      <c r="CC23" s="21">
        <v>391059.9</v>
      </c>
      <c r="CD23" s="21">
        <v>110367308.07000001</v>
      </c>
      <c r="CE23" s="21">
        <v>0</v>
      </c>
      <c r="CF23" s="21">
        <v>0</v>
      </c>
      <c r="CG23" s="21">
        <v>18513418.690000001</v>
      </c>
      <c r="CH23" s="21">
        <v>2010278.3399999999</v>
      </c>
      <c r="CI23" s="21">
        <v>0</v>
      </c>
      <c r="CJ23" s="22">
        <v>1478948235.0499988</v>
      </c>
      <c r="CK23" s="21">
        <v>6826532.8499999996</v>
      </c>
      <c r="CL23" s="21">
        <v>758669</v>
      </c>
      <c r="CM23" s="22">
        <v>896742531.58999896</v>
      </c>
      <c r="CN23" s="21">
        <v>7634178.7400000002</v>
      </c>
      <c r="CO23" s="21">
        <v>889108352.84999895</v>
      </c>
      <c r="CP23" s="22">
        <v>574620501.6099999</v>
      </c>
      <c r="CQ23" s="21">
        <v>128460202.77000003</v>
      </c>
      <c r="CR23" s="21">
        <v>446160298.83999985</v>
      </c>
      <c r="CS23" s="21">
        <v>63965559.660001099</v>
      </c>
      <c r="CT23" s="21">
        <v>712125088.48000002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26877113010.350014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104143171.8899999</v>
      </c>
      <c r="E24" s="21">
        <v>26937571.829999801</v>
      </c>
      <c r="F24" s="21">
        <v>26271455.660000101</v>
      </c>
      <c r="G24" s="21">
        <v>50934144.399999999</v>
      </c>
      <c r="H24" s="21">
        <v>3023708.44</v>
      </c>
      <c r="I24" s="21">
        <v>109275977.55000199</v>
      </c>
      <c r="J24" s="21">
        <v>74940.31</v>
      </c>
      <c r="K24" s="21">
        <v>0</v>
      </c>
      <c r="L24" s="21">
        <v>0</v>
      </c>
      <c r="M24" s="21">
        <v>0</v>
      </c>
      <c r="N24" s="21">
        <v>349450.37</v>
      </c>
      <c r="O24" s="21">
        <v>19171701.419999901</v>
      </c>
      <c r="P24" s="21">
        <v>0</v>
      </c>
      <c r="Q24" s="21">
        <v>2710271.48</v>
      </c>
      <c r="R24" s="21">
        <v>0</v>
      </c>
      <c r="S24" s="21">
        <v>0</v>
      </c>
      <c r="T24" s="21">
        <v>1209432145.4999399</v>
      </c>
      <c r="U24" s="21">
        <v>2005457.68</v>
      </c>
      <c r="V24" s="21">
        <v>133249435.949973</v>
      </c>
      <c r="W24" s="21">
        <v>1085091618.3399701</v>
      </c>
      <c r="X24" s="21">
        <v>0</v>
      </c>
      <c r="Y24" s="21">
        <v>6663453.5099999998</v>
      </c>
      <c r="Z24" s="21">
        <v>2305000.76000001</v>
      </c>
      <c r="AA24" s="21">
        <v>0</v>
      </c>
      <c r="AB24" s="21">
        <v>0</v>
      </c>
      <c r="AC24" s="21">
        <v>4241927.3499999503</v>
      </c>
      <c r="AD24" s="21">
        <v>1596442.96000002</v>
      </c>
      <c r="AE24" s="21">
        <v>0</v>
      </c>
      <c r="AF24" s="21">
        <v>1409486.42</v>
      </c>
      <c r="AG24" s="21">
        <v>0</v>
      </c>
      <c r="AH24" s="21">
        <v>0</v>
      </c>
      <c r="AI24" s="21">
        <v>0</v>
      </c>
      <c r="AJ24" s="21">
        <v>1294243.8</v>
      </c>
      <c r="AK24" s="21">
        <v>315300.15999999997</v>
      </c>
      <c r="AL24" s="21">
        <v>0</v>
      </c>
      <c r="AM24" s="21">
        <v>109723.29</v>
      </c>
      <c r="AN24" s="21">
        <v>360000</v>
      </c>
      <c r="AO24" s="21">
        <v>0</v>
      </c>
      <c r="AP24" s="21">
        <v>267259.75</v>
      </c>
      <c r="AQ24" s="21">
        <v>0</v>
      </c>
      <c r="AR24" s="21">
        <v>0</v>
      </c>
      <c r="AS24" s="21">
        <v>0</v>
      </c>
      <c r="AT24" s="21">
        <v>235165248.74999899</v>
      </c>
      <c r="AU24" s="21">
        <v>10100349.900000099</v>
      </c>
      <c r="AV24" s="21">
        <v>10025017.6900001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6884408.8300010804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11141595.7000001</v>
      </c>
      <c r="BO24" s="21">
        <v>0</v>
      </c>
      <c r="BP24" s="21">
        <v>13660757.0400002</v>
      </c>
      <c r="BQ24" s="21">
        <v>0</v>
      </c>
      <c r="BR24" s="21">
        <v>21698054.140000001</v>
      </c>
      <c r="BS24" s="21">
        <v>9441784.52999999</v>
      </c>
      <c r="BT24" s="21">
        <v>0</v>
      </c>
      <c r="BU24" s="21">
        <v>0</v>
      </c>
      <c r="BV24" s="21">
        <v>0</v>
      </c>
      <c r="BW24" s="21">
        <v>0</v>
      </c>
      <c r="BX24" s="21">
        <v>27457.66</v>
      </c>
      <c r="BY24" s="21">
        <v>0</v>
      </c>
      <c r="BZ24" s="21">
        <v>0</v>
      </c>
      <c r="CA24" s="21">
        <v>5067610.78</v>
      </c>
      <c r="CB24" s="21">
        <v>35918473.200000003</v>
      </c>
      <c r="CC24" s="21">
        <v>0</v>
      </c>
      <c r="CD24" s="21">
        <v>801360.66</v>
      </c>
      <c r="CE24" s="21">
        <v>0</v>
      </c>
      <c r="CF24" s="21">
        <v>0</v>
      </c>
      <c r="CG24" s="21">
        <v>0</v>
      </c>
      <c r="CH24" s="21">
        <v>23062.71</v>
      </c>
      <c r="CI24" s="21">
        <v>23988</v>
      </c>
      <c r="CJ24" s="22">
        <v>6333512.8700000001</v>
      </c>
      <c r="CK24" s="21">
        <v>5871642.71</v>
      </c>
      <c r="CL24" s="21">
        <v>0</v>
      </c>
      <c r="CM24" s="22">
        <v>461870.16</v>
      </c>
      <c r="CN24" s="21">
        <v>0</v>
      </c>
      <c r="CO24" s="21">
        <v>461870.16</v>
      </c>
      <c r="CP24" s="22">
        <v>0</v>
      </c>
      <c r="CQ24" s="21">
        <v>0</v>
      </c>
      <c r="CR24" s="21">
        <v>0</v>
      </c>
      <c r="CS24" s="21">
        <v>470276.47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3053873675.8598852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14145874.478561001</v>
      </c>
      <c r="E25" s="21">
        <v>5455978.2602699995</v>
      </c>
      <c r="F25" s="21">
        <v>5675938.351911</v>
      </c>
      <c r="G25" s="21">
        <v>3013957.86638</v>
      </c>
      <c r="H25" s="21">
        <v>144637.15990100001</v>
      </c>
      <c r="I25" s="21">
        <v>32151876.84</v>
      </c>
      <c r="J25" s="21">
        <v>0</v>
      </c>
      <c r="K25" s="21">
        <v>881500</v>
      </c>
      <c r="L25" s="21">
        <v>0</v>
      </c>
      <c r="M25" s="21">
        <v>0</v>
      </c>
      <c r="N25" s="21">
        <v>0</v>
      </c>
      <c r="O25" s="21">
        <v>6179138.1168590002</v>
      </c>
      <c r="P25" s="21">
        <v>0</v>
      </c>
      <c r="Q25" s="21">
        <v>1053264.6209100001</v>
      </c>
      <c r="R25" s="21">
        <v>0</v>
      </c>
      <c r="S25" s="21">
        <v>0</v>
      </c>
      <c r="T25" s="21">
        <v>208542854.27999991</v>
      </c>
      <c r="U25" s="21">
        <v>3950763.4964859998</v>
      </c>
      <c r="V25" s="21">
        <v>68757467.603677973</v>
      </c>
      <c r="W25" s="21">
        <v>122449454.17327</v>
      </c>
      <c r="X25" s="21">
        <v>0</v>
      </c>
      <c r="Y25" s="21">
        <v>2948447.6642689994</v>
      </c>
      <c r="Z25" s="21">
        <v>5745177.0770239998</v>
      </c>
      <c r="AA25" s="21">
        <v>0</v>
      </c>
      <c r="AB25" s="21">
        <v>0</v>
      </c>
      <c r="AC25" s="21">
        <v>258898.16388000001</v>
      </c>
      <c r="AD25" s="21">
        <v>202892.46619699997</v>
      </c>
      <c r="AE25" s="21">
        <v>0</v>
      </c>
      <c r="AF25" s="21">
        <v>0</v>
      </c>
      <c r="AG25" s="21">
        <v>850548.57419800002</v>
      </c>
      <c r="AH25" s="21">
        <v>-126089.785802</v>
      </c>
      <c r="AI25" s="21">
        <v>0</v>
      </c>
      <c r="AJ25" s="21">
        <v>2815.3599999999997</v>
      </c>
      <c r="AK25" s="21">
        <v>5395.5</v>
      </c>
      <c r="AL25" s="21">
        <v>0</v>
      </c>
      <c r="AM25" s="21">
        <v>1544186.48</v>
      </c>
      <c r="AN25" s="21">
        <v>0</v>
      </c>
      <c r="AO25" s="21">
        <v>0</v>
      </c>
      <c r="AP25" s="21">
        <v>35.28</v>
      </c>
      <c r="AQ25" s="21">
        <v>0</v>
      </c>
      <c r="AR25" s="21">
        <v>0</v>
      </c>
      <c r="AS25" s="21">
        <v>0</v>
      </c>
      <c r="AT25" s="21">
        <v>54163961.969957992</v>
      </c>
      <c r="AU25" s="21">
        <v>260893.81841700003</v>
      </c>
      <c r="AV25" s="21">
        <v>658797.67846600001</v>
      </c>
      <c r="AW25" s="21">
        <v>0</v>
      </c>
      <c r="AX25" s="21">
        <v>123053.96714300002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2581916.0763669997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3156539.1802629996</v>
      </c>
      <c r="BO25" s="21">
        <v>0</v>
      </c>
      <c r="BP25" s="21">
        <v>3185077.7986209998</v>
      </c>
      <c r="BQ25" s="21">
        <v>436495.36689900002</v>
      </c>
      <c r="BR25" s="21">
        <v>6731520.4480569996</v>
      </c>
      <c r="BS25" s="21">
        <v>3014825.110537</v>
      </c>
      <c r="BT25" s="21">
        <v>0</v>
      </c>
      <c r="BU25" s="21">
        <v>0</v>
      </c>
      <c r="BV25" s="21">
        <v>259339.73</v>
      </c>
      <c r="BW25" s="21">
        <v>0</v>
      </c>
      <c r="BX25" s="21">
        <v>87477.47</v>
      </c>
      <c r="BY25" s="21">
        <v>0</v>
      </c>
      <c r="BZ25" s="21">
        <v>0</v>
      </c>
      <c r="CA25" s="21">
        <v>36994.379999999997</v>
      </c>
      <c r="CB25" s="21">
        <v>454027572.10000002</v>
      </c>
      <c r="CC25" s="21">
        <v>0</v>
      </c>
      <c r="CD25" s="21">
        <v>9455468.3800000008</v>
      </c>
      <c r="CE25" s="21">
        <v>6480</v>
      </c>
      <c r="CF25" s="21">
        <v>0</v>
      </c>
      <c r="CG25" s="21">
        <v>0</v>
      </c>
      <c r="CH25" s="21">
        <v>93725.93</v>
      </c>
      <c r="CI25" s="21">
        <v>6385.89</v>
      </c>
      <c r="CJ25" s="22">
        <v>102967423.69000001</v>
      </c>
      <c r="CK25" s="21">
        <v>0</v>
      </c>
      <c r="CL25" s="21">
        <v>24144094.18</v>
      </c>
      <c r="CM25" s="22">
        <v>79284632.740000024</v>
      </c>
      <c r="CN25" s="21">
        <v>541786.03999999992</v>
      </c>
      <c r="CO25" s="21">
        <v>78742846.700000018</v>
      </c>
      <c r="CP25" s="22">
        <v>-461303.23000000004</v>
      </c>
      <c r="CQ25" s="21">
        <v>70161.42</v>
      </c>
      <c r="CR25" s="21">
        <v>-531464.65</v>
      </c>
      <c r="CS25" s="21">
        <v>4672881.71612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1115615968.2502789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1434549431.2201989</v>
      </c>
      <c r="E26" s="21">
        <v>296025591.55702937</v>
      </c>
      <c r="F26" s="21">
        <v>1013038261.1763685</v>
      </c>
      <c r="G26" s="21">
        <v>125485578.48680091</v>
      </c>
      <c r="H26" s="21">
        <v>3154746.7336496422</v>
      </c>
      <c r="I26" s="21">
        <v>176090508.66148192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213413637.60781458</v>
      </c>
      <c r="P26" s="21">
        <v>0</v>
      </c>
      <c r="Q26" s="21">
        <v>170185971.672407</v>
      </c>
      <c r="R26" s="21">
        <v>0</v>
      </c>
      <c r="S26" s="21">
        <v>0</v>
      </c>
      <c r="T26" s="21">
        <v>3138069836.5957136</v>
      </c>
      <c r="U26" s="21">
        <v>17869631.657049</v>
      </c>
      <c r="V26" s="21">
        <v>238658654.90723372</v>
      </c>
      <c r="W26" s="21">
        <v>1064878661.8272179</v>
      </c>
      <c r="X26" s="21">
        <v>8075</v>
      </c>
      <c r="Y26" s="21">
        <v>70952834.515139148</v>
      </c>
      <c r="Z26" s="21">
        <v>69824423.863525227</v>
      </c>
      <c r="AA26" s="21">
        <v>0</v>
      </c>
      <c r="AB26" s="21">
        <v>0</v>
      </c>
      <c r="AC26" s="21">
        <v>11452228.044750039</v>
      </c>
      <c r="AD26" s="21">
        <v>42813561.90606112</v>
      </c>
      <c r="AE26" s="21">
        <v>0</v>
      </c>
      <c r="AF26" s="21">
        <v>2227152.1601600004</v>
      </c>
      <c r="AG26" s="21">
        <v>0</v>
      </c>
      <c r="AH26" s="21">
        <v>93699.39</v>
      </c>
      <c r="AI26" s="21">
        <v>0</v>
      </c>
      <c r="AJ26" s="21">
        <v>107039.32</v>
      </c>
      <c r="AK26" s="21">
        <v>103762.5599796</v>
      </c>
      <c r="AL26" s="21">
        <v>0</v>
      </c>
      <c r="AM26" s="21">
        <v>4026494.2849069997</v>
      </c>
      <c r="AN26" s="21">
        <v>125247.62</v>
      </c>
      <c r="AO26" s="21">
        <v>0</v>
      </c>
      <c r="AP26" s="21">
        <v>2057029.1309153524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57836821.28807494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3013256.5794707607</v>
      </c>
      <c r="BO26" s="21">
        <v>0</v>
      </c>
      <c r="BP26" s="21">
        <v>268493330.21302515</v>
      </c>
      <c r="BQ26" s="21">
        <v>41188867.538238473</v>
      </c>
      <c r="BR26" s="21">
        <v>174734914.26353523</v>
      </c>
      <c r="BS26" s="21">
        <v>225498643.64575288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1695404.22</v>
      </c>
      <c r="CB26" s="21">
        <v>24460704.140000001</v>
      </c>
      <c r="CC26" s="21">
        <v>0</v>
      </c>
      <c r="CD26" s="21">
        <v>3163511.68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3994405754.8899517</v>
      </c>
      <c r="CK26" s="21">
        <v>15000</v>
      </c>
      <c r="CL26" s="21">
        <v>421794.67</v>
      </c>
      <c r="CM26" s="22">
        <v>1132372909.2299654</v>
      </c>
      <c r="CN26" s="21">
        <v>30304231.049999926</v>
      </c>
      <c r="CO26" s="21">
        <v>1102068678.1799655</v>
      </c>
      <c r="CP26" s="22">
        <v>2861596050.9899864</v>
      </c>
      <c r="CQ26" s="21">
        <v>836776410.78000093</v>
      </c>
      <c r="CR26" s="21">
        <v>2024819640.2099857</v>
      </c>
      <c r="CS26" s="21">
        <v>6401428.5799999991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11461555265.716255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103760894.2</v>
      </c>
      <c r="E27" s="21">
        <v>22385480.02</v>
      </c>
      <c r="F27" s="21">
        <v>44323439.039999999</v>
      </c>
      <c r="G27" s="21">
        <v>37051975.140000001</v>
      </c>
      <c r="H27" s="21">
        <v>5612920.1200000001</v>
      </c>
      <c r="I27" s="21">
        <v>410934632.89999998</v>
      </c>
      <c r="J27" s="21">
        <v>0</v>
      </c>
      <c r="K27" s="21">
        <v>38789143.789999999</v>
      </c>
      <c r="L27" s="21">
        <v>0</v>
      </c>
      <c r="M27" s="21">
        <v>0</v>
      </c>
      <c r="N27" s="21">
        <v>0</v>
      </c>
      <c r="O27" s="21">
        <v>33412903.66</v>
      </c>
      <c r="P27" s="21">
        <v>0</v>
      </c>
      <c r="Q27" s="21">
        <v>0</v>
      </c>
      <c r="R27" s="21">
        <v>0</v>
      </c>
      <c r="S27" s="21">
        <v>0</v>
      </c>
      <c r="T27" s="21">
        <v>7513261419.9099998</v>
      </c>
      <c r="U27" s="21">
        <v>0</v>
      </c>
      <c r="V27" s="21">
        <v>639636356.96000004</v>
      </c>
      <c r="W27" s="21">
        <v>2753125117.4499998</v>
      </c>
      <c r="X27" s="21">
        <v>0</v>
      </c>
      <c r="Y27" s="21">
        <v>15094439.35</v>
      </c>
      <c r="Z27" s="21">
        <v>17160542.16</v>
      </c>
      <c r="AA27" s="21">
        <v>0</v>
      </c>
      <c r="AB27" s="21">
        <v>0</v>
      </c>
      <c r="AC27" s="21">
        <v>4833274.18</v>
      </c>
      <c r="AD27" s="21">
        <v>452546.66</v>
      </c>
      <c r="AE27" s="21">
        <v>0</v>
      </c>
      <c r="AF27" s="21">
        <v>10454639.029999999</v>
      </c>
      <c r="AG27" s="21">
        <v>18874072.98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10818706.91</v>
      </c>
      <c r="AN27" s="21">
        <v>0</v>
      </c>
      <c r="AO27" s="21">
        <v>0</v>
      </c>
      <c r="AP27" s="21">
        <v>383639.18</v>
      </c>
      <c r="AQ27" s="21">
        <v>0</v>
      </c>
      <c r="AR27" s="21">
        <v>0</v>
      </c>
      <c r="AS27" s="21">
        <v>0</v>
      </c>
      <c r="AT27" s="21">
        <v>737090938.47000003</v>
      </c>
      <c r="AU27" s="21">
        <v>5099829.5199999996</v>
      </c>
      <c r="AV27" s="21">
        <v>3384457.17</v>
      </c>
      <c r="AW27" s="21">
        <v>0</v>
      </c>
      <c r="AX27" s="21">
        <v>2419503.4900000002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799250855.86000001</v>
      </c>
      <c r="BE27" s="21">
        <v>107.7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19761.919999999998</v>
      </c>
      <c r="BN27" s="21">
        <v>18461354.739999998</v>
      </c>
      <c r="BO27" s="21">
        <v>0</v>
      </c>
      <c r="BP27" s="21">
        <v>53974727.560000002</v>
      </c>
      <c r="BQ27" s="21">
        <v>2168536.69</v>
      </c>
      <c r="BR27" s="21">
        <v>108665195.26000001</v>
      </c>
      <c r="BS27" s="21">
        <v>29645245.199999999</v>
      </c>
      <c r="BT27" s="21">
        <v>0</v>
      </c>
      <c r="BU27" s="21">
        <v>0</v>
      </c>
      <c r="BV27" s="21">
        <v>0</v>
      </c>
      <c r="BW27" s="21">
        <v>0</v>
      </c>
      <c r="BX27" s="21">
        <v>430039.73</v>
      </c>
      <c r="BY27" s="21">
        <v>0</v>
      </c>
      <c r="BZ27" s="21">
        <v>0</v>
      </c>
      <c r="CA27" s="21">
        <v>8261784.9699999997</v>
      </c>
      <c r="CB27" s="21">
        <v>863567339.53999996</v>
      </c>
      <c r="CC27" s="21">
        <v>1105750.46</v>
      </c>
      <c r="CD27" s="21">
        <v>40720587.590000004</v>
      </c>
      <c r="CE27" s="21">
        <v>0</v>
      </c>
      <c r="CF27" s="21">
        <v>0</v>
      </c>
      <c r="CG27" s="21">
        <v>31150.81</v>
      </c>
      <c r="CH27" s="21">
        <v>3954151.19</v>
      </c>
      <c r="CI27" s="21">
        <v>2693208.5</v>
      </c>
      <c r="CJ27" s="22">
        <v>337540525.31</v>
      </c>
      <c r="CK27" s="21">
        <v>168535.75</v>
      </c>
      <c r="CL27" s="21">
        <v>0</v>
      </c>
      <c r="CM27" s="22">
        <v>337371989.56</v>
      </c>
      <c r="CN27" s="21">
        <v>0</v>
      </c>
      <c r="CO27" s="21">
        <v>337371989.56</v>
      </c>
      <c r="CP27" s="22">
        <v>0</v>
      </c>
      <c r="CQ27" s="21">
        <v>0</v>
      </c>
      <c r="CR27" s="21">
        <v>0</v>
      </c>
      <c r="CS27" s="21">
        <v>9380663.75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14604470964.870001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32572208.649999999</v>
      </c>
      <c r="E28" s="21">
        <v>4142674.88</v>
      </c>
      <c r="F28" s="21">
        <v>20842955.219999999</v>
      </c>
      <c r="G28" s="21">
        <v>7586578.5499999998</v>
      </c>
      <c r="H28" s="21">
        <v>8568.32</v>
      </c>
      <c r="I28" s="21">
        <v>7817144.0800000001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4269807.37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58764313.020000003</v>
      </c>
      <c r="W28" s="21">
        <v>441829410.55000001</v>
      </c>
      <c r="X28" s="21">
        <v>0</v>
      </c>
      <c r="Y28" s="21">
        <v>1273103.21</v>
      </c>
      <c r="Z28" s="21">
        <v>230600</v>
      </c>
      <c r="AA28" s="21">
        <v>0</v>
      </c>
      <c r="AB28" s="21">
        <v>0</v>
      </c>
      <c r="AC28" s="21">
        <v>113.48</v>
      </c>
      <c r="AD28" s="21">
        <v>47500.07</v>
      </c>
      <c r="AE28" s="21">
        <v>0</v>
      </c>
      <c r="AF28" s="21">
        <v>0</v>
      </c>
      <c r="AG28" s="21">
        <v>3892828.58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15183.14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45754.06</v>
      </c>
      <c r="BC28" s="21">
        <v>0</v>
      </c>
      <c r="BD28" s="21">
        <v>236988.07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16838436.460000001</v>
      </c>
      <c r="BO28" s="21">
        <v>0</v>
      </c>
      <c r="BP28" s="21">
        <v>1843159.54</v>
      </c>
      <c r="BQ28" s="21">
        <v>13035.03</v>
      </c>
      <c r="BR28" s="21">
        <v>5107341.21</v>
      </c>
      <c r="BS28" s="21">
        <v>963722.29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1449527.63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577218744.76000011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191264364.1846</v>
      </c>
      <c r="E29" s="21">
        <v>21060133.894069791</v>
      </c>
      <c r="F29" s="21">
        <v>116141432.00408469</v>
      </c>
      <c r="G29" s="21">
        <v>54062798.286445498</v>
      </c>
      <c r="H29" s="21">
        <v>46598439.598499991</v>
      </c>
      <c r="I29" s="21">
        <v>600458344.45000291</v>
      </c>
      <c r="J29" s="21">
        <v>342530.17000000004</v>
      </c>
      <c r="K29" s="21">
        <v>0</v>
      </c>
      <c r="L29" s="21">
        <v>0</v>
      </c>
      <c r="M29" s="21">
        <v>0</v>
      </c>
      <c r="N29" s="21">
        <v>0</v>
      </c>
      <c r="O29" s="21">
        <v>159889435.26219985</v>
      </c>
      <c r="P29" s="21">
        <v>0</v>
      </c>
      <c r="Q29" s="21">
        <v>36561643.5</v>
      </c>
      <c r="R29" s="21">
        <v>0</v>
      </c>
      <c r="S29" s="21">
        <v>0</v>
      </c>
      <c r="T29" s="21">
        <v>4957881577.6799879</v>
      </c>
      <c r="U29" s="21">
        <v>4360592.4799999995</v>
      </c>
      <c r="V29" s="21">
        <v>389911693.06999928</v>
      </c>
      <c r="W29" s="21">
        <v>3475530430.6799917</v>
      </c>
      <c r="X29" s="21">
        <v>175861.03000000003</v>
      </c>
      <c r="Y29" s="21">
        <v>64258500.920500062</v>
      </c>
      <c r="Z29" s="21">
        <v>93431836.554000005</v>
      </c>
      <c r="AA29" s="21">
        <v>9707.16</v>
      </c>
      <c r="AB29" s="21">
        <v>0</v>
      </c>
      <c r="AC29" s="21">
        <v>8420834.8716999087</v>
      </c>
      <c r="AD29" s="21">
        <v>12372977.962799981</v>
      </c>
      <c r="AE29" s="21">
        <v>0</v>
      </c>
      <c r="AF29" s="21">
        <v>12021947.570000002</v>
      </c>
      <c r="AG29" s="21">
        <v>0</v>
      </c>
      <c r="AH29" s="21">
        <v>747781.91</v>
      </c>
      <c r="AI29" s="21">
        <v>0</v>
      </c>
      <c r="AJ29" s="21">
        <v>2403378.64</v>
      </c>
      <c r="AK29" s="21">
        <v>213551.05</v>
      </c>
      <c r="AL29" s="21">
        <v>0</v>
      </c>
      <c r="AM29" s="21">
        <v>811986.16</v>
      </c>
      <c r="AN29" s="21">
        <v>1632551.73</v>
      </c>
      <c r="AO29" s="21">
        <v>0</v>
      </c>
      <c r="AP29" s="21">
        <v>4019304.3257999918</v>
      </c>
      <c r="AQ29" s="21">
        <v>0</v>
      </c>
      <c r="AR29" s="21">
        <v>0</v>
      </c>
      <c r="AS29" s="21">
        <v>0</v>
      </c>
      <c r="AT29" s="21">
        <v>1380881320.3123014</v>
      </c>
      <c r="AU29" s="21">
        <v>12510082.013400013</v>
      </c>
      <c r="AV29" s="21">
        <v>43801586.40679983</v>
      </c>
      <c r="AW29" s="21">
        <v>0</v>
      </c>
      <c r="AX29" s="21">
        <v>8016223.4833999891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50930845.820000507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599957963.67999327</v>
      </c>
      <c r="BO29" s="21">
        <v>0</v>
      </c>
      <c r="BP29" s="21">
        <v>183558622.69320002</v>
      </c>
      <c r="BQ29" s="21">
        <v>64048389.759999983</v>
      </c>
      <c r="BR29" s="21">
        <v>252943795.15999991</v>
      </c>
      <c r="BS29" s="21">
        <v>79580894.884199932</v>
      </c>
      <c r="BT29" s="21">
        <v>0</v>
      </c>
      <c r="BU29" s="21">
        <v>0</v>
      </c>
      <c r="BV29" s="21">
        <v>47946206.789999999</v>
      </c>
      <c r="BW29" s="21">
        <v>0</v>
      </c>
      <c r="BX29" s="21">
        <v>0</v>
      </c>
      <c r="BY29" s="21">
        <v>0</v>
      </c>
      <c r="BZ29" s="21">
        <v>0</v>
      </c>
      <c r="CA29" s="21">
        <v>8888707.6900000013</v>
      </c>
      <c r="CB29" s="21">
        <v>1627450329.4499998</v>
      </c>
      <c r="CC29" s="21">
        <v>148515.49</v>
      </c>
      <c r="CD29" s="21">
        <v>15867133.290000001</v>
      </c>
      <c r="CE29" s="21">
        <v>0</v>
      </c>
      <c r="CF29" s="21">
        <v>0</v>
      </c>
      <c r="CG29" s="21">
        <v>29472873.330000002</v>
      </c>
      <c r="CH29" s="21">
        <v>0</v>
      </c>
      <c r="CI29" s="21">
        <v>0</v>
      </c>
      <c r="CJ29" s="22">
        <v>402679061.34999883</v>
      </c>
      <c r="CK29" s="21">
        <v>8774452.4400001988</v>
      </c>
      <c r="CL29" s="21">
        <v>2345378.7000000002</v>
      </c>
      <c r="CM29" s="22">
        <v>332141981.18999863</v>
      </c>
      <c r="CN29" s="21">
        <v>9516989.0600000154</v>
      </c>
      <c r="CO29" s="21">
        <v>322624992.12999862</v>
      </c>
      <c r="CP29" s="22">
        <v>59417249.019999996</v>
      </c>
      <c r="CQ29" s="21">
        <v>26922731.190000001</v>
      </c>
      <c r="CR29" s="21">
        <v>32494517.829999998</v>
      </c>
      <c r="CS29" s="21">
        <v>11070625.54999998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14883072448.113373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4960736.2499999981</v>
      </c>
      <c r="E30" s="21">
        <v>1430637.5720622216</v>
      </c>
      <c r="F30" s="21">
        <v>2138391.8389688884</v>
      </c>
      <c r="G30" s="21">
        <v>1391706.8389688884</v>
      </c>
      <c r="H30" s="21">
        <v>476896.52999999997</v>
      </c>
      <c r="I30" s="21">
        <v>27387248.709999867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32071626.739999976</v>
      </c>
      <c r="P30" s="21">
        <v>0</v>
      </c>
      <c r="Q30" s="21">
        <v>0</v>
      </c>
      <c r="R30" s="21">
        <v>0</v>
      </c>
      <c r="S30" s="21">
        <v>0</v>
      </c>
      <c r="T30" s="21">
        <v>1488769047.4499755</v>
      </c>
      <c r="U30" s="21">
        <v>0</v>
      </c>
      <c r="V30" s="21">
        <v>97802931.820000499</v>
      </c>
      <c r="W30" s="21">
        <v>68908801.679999933</v>
      </c>
      <c r="X30" s="21">
        <v>0</v>
      </c>
      <c r="Y30" s="21">
        <v>1623185.5100000002</v>
      </c>
      <c r="Z30" s="21">
        <v>502244.8</v>
      </c>
      <c r="AA30" s="21">
        <v>0</v>
      </c>
      <c r="AB30" s="21">
        <v>0</v>
      </c>
      <c r="AC30" s="21">
        <v>314699.59000000014</v>
      </c>
      <c r="AD30" s="21">
        <v>638801.14000000048</v>
      </c>
      <c r="AE30" s="21">
        <v>0</v>
      </c>
      <c r="AF30" s="21">
        <v>59172.33</v>
      </c>
      <c r="AG30" s="21">
        <v>0</v>
      </c>
      <c r="AH30" s="21">
        <v>0</v>
      </c>
      <c r="AI30" s="21">
        <v>0</v>
      </c>
      <c r="AJ30" s="21">
        <v>0</v>
      </c>
      <c r="AK30" s="21">
        <v>78617.719999999972</v>
      </c>
      <c r="AL30" s="21">
        <v>0</v>
      </c>
      <c r="AM30" s="21">
        <v>32226.17</v>
      </c>
      <c r="AN30" s="21">
        <v>0</v>
      </c>
      <c r="AO30" s="21">
        <v>0</v>
      </c>
      <c r="AP30" s="21">
        <v>18333.580000000002</v>
      </c>
      <c r="AQ30" s="21">
        <v>0</v>
      </c>
      <c r="AR30" s="21">
        <v>0</v>
      </c>
      <c r="AS30" s="21">
        <v>0</v>
      </c>
      <c r="AT30" s="21">
        <v>23078802.340000033</v>
      </c>
      <c r="AU30" s="21">
        <v>637716.84000000043</v>
      </c>
      <c r="AV30" s="21">
        <v>1017485.71</v>
      </c>
      <c r="AW30" s="21">
        <v>0</v>
      </c>
      <c r="AX30" s="21">
        <v>451092.39000000025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18829679.050000262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1367628.610000001</v>
      </c>
      <c r="BO30" s="21">
        <v>0</v>
      </c>
      <c r="BP30" s="21">
        <v>3450215.4</v>
      </c>
      <c r="BQ30" s="21">
        <v>486752.27999999997</v>
      </c>
      <c r="BR30" s="21">
        <v>11918530.009999998</v>
      </c>
      <c r="BS30" s="21">
        <v>814436.22000000009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10227624.019999992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10088.230000000001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10088.230000000001</v>
      </c>
      <c r="CQ30" s="21">
        <v>0</v>
      </c>
      <c r="CR30" s="21">
        <v>10088.230000000001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1795934621.1199756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500998833.098961</v>
      </c>
      <c r="E31" s="21">
        <v>49576474.640718997</v>
      </c>
      <c r="F31" s="21">
        <v>148347179.18216199</v>
      </c>
      <c r="G31" s="21">
        <v>303075179.27608001</v>
      </c>
      <c r="H31" s="21">
        <v>43669680.783281997</v>
      </c>
      <c r="I31" s="21">
        <v>170508245.33000001</v>
      </c>
      <c r="J31" s="21">
        <v>0</v>
      </c>
      <c r="K31" s="21">
        <v>291150</v>
      </c>
      <c r="L31" s="21">
        <v>0</v>
      </c>
      <c r="M31" s="21">
        <v>0</v>
      </c>
      <c r="N31" s="21">
        <v>0</v>
      </c>
      <c r="O31" s="21">
        <v>274671621.47548902</v>
      </c>
      <c r="P31" s="21">
        <v>0</v>
      </c>
      <c r="Q31" s="21">
        <v>176445137.59724599</v>
      </c>
      <c r="R31" s="21">
        <v>0</v>
      </c>
      <c r="S31" s="21">
        <v>0</v>
      </c>
      <c r="T31" s="21">
        <v>11021191500.91</v>
      </c>
      <c r="U31" s="21">
        <v>70836565.633491993</v>
      </c>
      <c r="V31" s="21">
        <v>1024703399.86</v>
      </c>
      <c r="W31" s="21">
        <v>9416175327.3600426</v>
      </c>
      <c r="X31" s="21">
        <v>6455255.1703159995</v>
      </c>
      <c r="Y31" s="21">
        <v>83315166.687955007</v>
      </c>
      <c r="Z31" s="21">
        <v>45832203.645666003</v>
      </c>
      <c r="AA31" s="21">
        <v>0</v>
      </c>
      <c r="AB31" s="21">
        <v>0</v>
      </c>
      <c r="AC31" s="21">
        <v>15949928.105257999</v>
      </c>
      <c r="AD31" s="21">
        <v>61522323.387135997</v>
      </c>
      <c r="AE31" s="21">
        <v>34000</v>
      </c>
      <c r="AF31" s="21">
        <v>6805053.0602749996</v>
      </c>
      <c r="AG31" s="21">
        <v>0</v>
      </c>
      <c r="AH31" s="21">
        <v>0</v>
      </c>
      <c r="AI31" s="21">
        <v>0</v>
      </c>
      <c r="AJ31" s="21">
        <v>3767791.71</v>
      </c>
      <c r="AK31" s="21">
        <v>16310664.703224</v>
      </c>
      <c r="AL31" s="21">
        <v>0</v>
      </c>
      <c r="AM31" s="21">
        <v>72989586.817360997</v>
      </c>
      <c r="AN31" s="21">
        <v>262744.85999899998</v>
      </c>
      <c r="AO31" s="21">
        <v>2183886.3790310002</v>
      </c>
      <c r="AP31" s="21">
        <v>2938318.215419</v>
      </c>
      <c r="AQ31" s="21">
        <v>0</v>
      </c>
      <c r="AR31" s="21">
        <v>0</v>
      </c>
      <c r="AS31" s="21">
        <v>0</v>
      </c>
      <c r="AT31" s="21">
        <v>1699048673.4594891</v>
      </c>
      <c r="AU31" s="21">
        <v>22943226.156925999</v>
      </c>
      <c r="AV31" s="21">
        <v>23194452.305043001</v>
      </c>
      <c r="AW31" s="21">
        <v>0</v>
      </c>
      <c r="AX31" s="21">
        <v>22447988.295026001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113843547.87634601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774314.81846900005</v>
      </c>
      <c r="BM31" s="21">
        <v>0</v>
      </c>
      <c r="BN31" s="21">
        <v>239601596.600225</v>
      </c>
      <c r="BO31" s="21">
        <v>0</v>
      </c>
      <c r="BP31" s="21">
        <v>254590973.713424</v>
      </c>
      <c r="BQ31" s="21">
        <v>94573269.501351997</v>
      </c>
      <c r="BR31" s="21">
        <v>202901744.61703601</v>
      </c>
      <c r="BS31" s="21">
        <v>123106009.558045</v>
      </c>
      <c r="BT31" s="21">
        <v>0</v>
      </c>
      <c r="BU31" s="21">
        <v>0</v>
      </c>
      <c r="BV31" s="21">
        <v>27292604.314932998</v>
      </c>
      <c r="BW31" s="21">
        <v>0</v>
      </c>
      <c r="BX31" s="21">
        <v>10841.86</v>
      </c>
      <c r="BY31" s="21">
        <v>0</v>
      </c>
      <c r="BZ31" s="21">
        <v>0</v>
      </c>
      <c r="CA31" s="21">
        <v>7343170.9100000001</v>
      </c>
      <c r="CB31" s="21">
        <v>415779912.64999998</v>
      </c>
      <c r="CC31" s="21">
        <v>0</v>
      </c>
      <c r="CD31" s="21">
        <v>20212819.66</v>
      </c>
      <c r="CE31" s="21">
        <v>0</v>
      </c>
      <c r="CF31" s="21">
        <v>0</v>
      </c>
      <c r="CG31" s="21">
        <v>215784</v>
      </c>
      <c r="CH31" s="21">
        <v>942161.12</v>
      </c>
      <c r="CI31" s="21">
        <v>3111436.17</v>
      </c>
      <c r="CJ31" s="22">
        <v>867380374.500453</v>
      </c>
      <c r="CK31" s="21">
        <v>1601160.259995</v>
      </c>
      <c r="CL31" s="21">
        <v>31538899.989999998</v>
      </c>
      <c r="CM31" s="22">
        <v>833169460.75</v>
      </c>
      <c r="CN31" s="21">
        <v>19053927.59</v>
      </c>
      <c r="CO31" s="21">
        <v>814115533.15999997</v>
      </c>
      <c r="CP31" s="22">
        <v>1070853.500458</v>
      </c>
      <c r="CQ31" s="21">
        <v>622375.50045799999</v>
      </c>
      <c r="CR31" s="21">
        <v>448478</v>
      </c>
      <c r="CS31" s="21">
        <v>136495792.296886</v>
      </c>
      <c r="CT31" s="21">
        <v>0</v>
      </c>
      <c r="CU31" s="21">
        <v>351175.44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27294020254.6138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192642934.33005971</v>
      </c>
      <c r="E32" s="21">
        <v>96684667.090026543</v>
      </c>
      <c r="F32" s="21">
        <v>30024133.269999847</v>
      </c>
      <c r="G32" s="21">
        <v>65934133.97003331</v>
      </c>
      <c r="H32" s="21">
        <v>1075088.6099999996</v>
      </c>
      <c r="I32" s="21">
        <v>810772677.37013006</v>
      </c>
      <c r="J32" s="21">
        <v>1545721.5000000012</v>
      </c>
      <c r="K32" s="21">
        <v>19221768.149999972</v>
      </c>
      <c r="L32" s="21">
        <v>0</v>
      </c>
      <c r="M32" s="21">
        <v>0</v>
      </c>
      <c r="N32" s="21">
        <v>0</v>
      </c>
      <c r="O32" s="21">
        <v>460351780.87000227</v>
      </c>
      <c r="P32" s="21">
        <v>0</v>
      </c>
      <c r="Q32" s="21">
        <v>63234.59</v>
      </c>
      <c r="R32" s="21">
        <v>0</v>
      </c>
      <c r="S32" s="21">
        <v>0</v>
      </c>
      <c r="T32" s="21">
        <v>8368970459.6428232</v>
      </c>
      <c r="U32" s="21">
        <v>29876128.679999892</v>
      </c>
      <c r="V32" s="21">
        <v>331647542.85975713</v>
      </c>
      <c r="W32" s="21">
        <v>2662610236.3098235</v>
      </c>
      <c r="X32" s="21">
        <v>8064715.9899999956</v>
      </c>
      <c r="Y32" s="21">
        <v>24816348.170000017</v>
      </c>
      <c r="Z32" s="21">
        <v>22911898.069999915</v>
      </c>
      <c r="AA32" s="21">
        <v>384156.63</v>
      </c>
      <c r="AB32" s="21">
        <v>0</v>
      </c>
      <c r="AC32" s="21">
        <v>5689244.1899995385</v>
      </c>
      <c r="AD32" s="21">
        <v>24406111.219998486</v>
      </c>
      <c r="AE32" s="21">
        <v>0</v>
      </c>
      <c r="AF32" s="21">
        <v>2039684.3600000006</v>
      </c>
      <c r="AG32" s="21">
        <v>0</v>
      </c>
      <c r="AH32" s="21">
        <v>0</v>
      </c>
      <c r="AI32" s="21">
        <v>0</v>
      </c>
      <c r="AJ32" s="21">
        <v>122571.44</v>
      </c>
      <c r="AK32" s="21">
        <v>1063159.5999999987</v>
      </c>
      <c r="AL32" s="21">
        <v>0</v>
      </c>
      <c r="AM32" s="21">
        <v>32857.11</v>
      </c>
      <c r="AN32" s="21">
        <v>0</v>
      </c>
      <c r="AO32" s="21">
        <v>0</v>
      </c>
      <c r="AP32" s="21">
        <v>1133114.8099999989</v>
      </c>
      <c r="AQ32" s="21">
        <v>0</v>
      </c>
      <c r="AR32" s="21">
        <v>0</v>
      </c>
      <c r="AS32" s="21">
        <v>0</v>
      </c>
      <c r="AT32" s="21">
        <v>946305108.65995288</v>
      </c>
      <c r="AU32" s="21">
        <v>92343363.460028753</v>
      </c>
      <c r="AV32" s="21">
        <v>20768689.169996567</v>
      </c>
      <c r="AW32" s="21">
        <v>0</v>
      </c>
      <c r="AX32" s="21">
        <v>20968033.6799968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31336231.700000081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30519585.510000095</v>
      </c>
      <c r="BO32" s="21">
        <v>0</v>
      </c>
      <c r="BP32" s="21">
        <v>35433396.909999907</v>
      </c>
      <c r="BQ32" s="21">
        <v>321386.61999999982</v>
      </c>
      <c r="BR32" s="21">
        <v>4696044.93</v>
      </c>
      <c r="BS32" s="21">
        <v>29565899.009999644</v>
      </c>
      <c r="BT32" s="21">
        <v>0</v>
      </c>
      <c r="BU32" s="21">
        <v>0</v>
      </c>
      <c r="BV32" s="21">
        <v>0</v>
      </c>
      <c r="BW32" s="21">
        <v>0</v>
      </c>
      <c r="BX32" s="21">
        <v>240392.18</v>
      </c>
      <c r="BY32" s="21">
        <v>0</v>
      </c>
      <c r="BZ32" s="21">
        <v>0</v>
      </c>
      <c r="CA32" s="21">
        <v>21195740.68</v>
      </c>
      <c r="CB32" s="21">
        <v>879293318.21000087</v>
      </c>
      <c r="CC32" s="21">
        <v>0</v>
      </c>
      <c r="CD32" s="21">
        <v>46993231.489999995</v>
      </c>
      <c r="CE32" s="21">
        <v>0</v>
      </c>
      <c r="CF32" s="21">
        <v>0</v>
      </c>
      <c r="CG32" s="21">
        <v>1372699.07</v>
      </c>
      <c r="CH32" s="21">
        <v>1742431.4200000002</v>
      </c>
      <c r="CI32" s="21">
        <v>0</v>
      </c>
      <c r="CJ32" s="22">
        <v>428796453.98000079</v>
      </c>
      <c r="CK32" s="21">
        <v>23573188.989999976</v>
      </c>
      <c r="CL32" s="21">
        <v>1030129.5399999999</v>
      </c>
      <c r="CM32" s="22">
        <v>404193135.45000082</v>
      </c>
      <c r="CN32" s="21">
        <v>9738300.0200000033</v>
      </c>
      <c r="CO32" s="21">
        <v>394454835.43000084</v>
      </c>
      <c r="CP32" s="22">
        <v>0</v>
      </c>
      <c r="CQ32" s="21">
        <v>0</v>
      </c>
      <c r="CR32" s="21">
        <v>0</v>
      </c>
      <c r="CS32" s="21">
        <v>8032917.9800001159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15569366359.162573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9999850.660000002</v>
      </c>
      <c r="E33" s="21">
        <v>6702115.5100000091</v>
      </c>
      <c r="F33" s="21">
        <v>321703.65000000002</v>
      </c>
      <c r="G33" s="21">
        <v>2976031.499999993</v>
      </c>
      <c r="H33" s="21">
        <v>1179.53</v>
      </c>
      <c r="I33" s="21">
        <v>242149386.45999223</v>
      </c>
      <c r="J33" s="21">
        <v>0</v>
      </c>
      <c r="K33" s="21">
        <v>2942542.5500000007</v>
      </c>
      <c r="L33" s="21">
        <v>0</v>
      </c>
      <c r="M33" s="21">
        <v>0</v>
      </c>
      <c r="N33" s="21">
        <v>0</v>
      </c>
      <c r="O33" s="21">
        <v>14904435.579999929</v>
      </c>
      <c r="P33" s="21">
        <v>0</v>
      </c>
      <c r="Q33" s="21">
        <v>16000</v>
      </c>
      <c r="R33" s="21">
        <v>0</v>
      </c>
      <c r="S33" s="21">
        <v>0</v>
      </c>
      <c r="T33" s="21">
        <v>2370408706.1606641</v>
      </c>
      <c r="U33" s="21">
        <v>2404.71</v>
      </c>
      <c r="V33" s="21">
        <v>25208937.739996877</v>
      </c>
      <c r="W33" s="21">
        <v>954779023.47013986</v>
      </c>
      <c r="X33" s="21">
        <v>0</v>
      </c>
      <c r="Y33" s="21">
        <v>613415.82000000041</v>
      </c>
      <c r="Z33" s="21">
        <v>94880348.710008264</v>
      </c>
      <c r="AA33" s="21">
        <v>230</v>
      </c>
      <c r="AB33" s="21">
        <v>0</v>
      </c>
      <c r="AC33" s="21">
        <v>73723.360000000015</v>
      </c>
      <c r="AD33" s="21">
        <v>227327.26999999993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58050</v>
      </c>
      <c r="AK33" s="21">
        <v>65977.680000000008</v>
      </c>
      <c r="AL33" s="21">
        <v>0</v>
      </c>
      <c r="AM33" s="21">
        <v>-9028628.9999999851</v>
      </c>
      <c r="AN33" s="21">
        <v>0</v>
      </c>
      <c r="AO33" s="21">
        <v>0</v>
      </c>
      <c r="AP33" s="21">
        <v>5571.0299999999988</v>
      </c>
      <c r="AQ33" s="21">
        <v>0</v>
      </c>
      <c r="AR33" s="21">
        <v>0</v>
      </c>
      <c r="AS33" s="21">
        <v>0</v>
      </c>
      <c r="AT33" s="21">
        <v>34733833.689998984</v>
      </c>
      <c r="AU33" s="21">
        <v>443825.50000000006</v>
      </c>
      <c r="AV33" s="21">
        <v>588396.97999999952</v>
      </c>
      <c r="AW33" s="21">
        <v>0</v>
      </c>
      <c r="AX33" s="21">
        <v>2058785.0299999923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3881670.2500003753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94144.29999999993</v>
      </c>
      <c r="BN33" s="21">
        <v>6544372.250001058</v>
      </c>
      <c r="BO33" s="21">
        <v>0</v>
      </c>
      <c r="BP33" s="21">
        <v>716970.2899999998</v>
      </c>
      <c r="BQ33" s="21">
        <v>0</v>
      </c>
      <c r="BR33" s="21">
        <v>117013.18000000001</v>
      </c>
      <c r="BS33" s="21">
        <v>255284.97000000035</v>
      </c>
      <c r="BT33" s="21">
        <v>0</v>
      </c>
      <c r="BU33" s="21">
        <v>0</v>
      </c>
      <c r="BV33" s="21">
        <v>0</v>
      </c>
      <c r="BW33" s="21">
        <v>0</v>
      </c>
      <c r="BX33" s="21">
        <v>21449.15</v>
      </c>
      <c r="BY33" s="21">
        <v>0</v>
      </c>
      <c r="BZ33" s="21">
        <v>0</v>
      </c>
      <c r="CA33" s="21">
        <v>241810.11000000002</v>
      </c>
      <c r="CB33" s="21">
        <v>220468405.86000022</v>
      </c>
      <c r="CC33" s="21">
        <v>0</v>
      </c>
      <c r="CD33" s="21">
        <v>3374809.5799999936</v>
      </c>
      <c r="CE33" s="21">
        <v>0</v>
      </c>
      <c r="CF33" s="21">
        <v>0</v>
      </c>
      <c r="CG33" s="21">
        <v>90000</v>
      </c>
      <c r="CH33" s="21">
        <v>8789.58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25000289.150001515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4005948331.6008039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17095311.510199986</v>
      </c>
      <c r="E34" s="21">
        <v>1906424.7640089679</v>
      </c>
      <c r="F34" s="21">
        <v>15188886.746191017</v>
      </c>
      <c r="G34" s="21">
        <v>0</v>
      </c>
      <c r="H34" s="21">
        <v>6848754.4885000112</v>
      </c>
      <c r="I34" s="21">
        <v>29632215.240000021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160848335.39849585</v>
      </c>
      <c r="P34" s="21">
        <v>0</v>
      </c>
      <c r="Q34" s="21">
        <v>27893697.944799997</v>
      </c>
      <c r="R34" s="21">
        <v>0</v>
      </c>
      <c r="S34" s="21">
        <v>0</v>
      </c>
      <c r="T34" s="21">
        <v>0</v>
      </c>
      <c r="U34" s="21">
        <v>0</v>
      </c>
      <c r="V34" s="21">
        <v>10927444.989999993</v>
      </c>
      <c r="W34" s="21">
        <v>96721981.99000001</v>
      </c>
      <c r="X34" s="21">
        <v>0</v>
      </c>
      <c r="Y34" s="21">
        <v>65777558.274199903</v>
      </c>
      <c r="Z34" s="21">
        <v>19263838.46870001</v>
      </c>
      <c r="AA34" s="21">
        <v>0</v>
      </c>
      <c r="AB34" s="21">
        <v>0</v>
      </c>
      <c r="AC34" s="21">
        <v>1722836.5748999983</v>
      </c>
      <c r="AD34" s="21">
        <v>4014830.3045999957</v>
      </c>
      <c r="AE34" s="21">
        <v>0</v>
      </c>
      <c r="AF34" s="21">
        <v>170837.39</v>
      </c>
      <c r="AG34" s="21">
        <v>0</v>
      </c>
      <c r="AH34" s="21">
        <v>0</v>
      </c>
      <c r="AI34" s="21">
        <v>0</v>
      </c>
      <c r="AJ34" s="21">
        <v>0</v>
      </c>
      <c r="AK34" s="21">
        <v>39999.01</v>
      </c>
      <c r="AL34" s="21">
        <v>0</v>
      </c>
      <c r="AM34" s="21">
        <v>176311980.20170024</v>
      </c>
      <c r="AN34" s="21">
        <v>5882641.3223000001</v>
      </c>
      <c r="AO34" s="21">
        <v>14020.077499999999</v>
      </c>
      <c r="AP34" s="21">
        <v>58141.318999999996</v>
      </c>
      <c r="AQ34" s="21">
        <v>0</v>
      </c>
      <c r="AR34" s="21">
        <v>0</v>
      </c>
      <c r="AS34" s="21">
        <v>0</v>
      </c>
      <c r="AT34" s="21">
        <v>113226225.13989995</v>
      </c>
      <c r="AU34" s="21">
        <v>2598492.7572999983</v>
      </c>
      <c r="AV34" s="21">
        <v>449609.54269999987</v>
      </c>
      <c r="AW34" s="21">
        <v>0</v>
      </c>
      <c r="AX34" s="21">
        <v>450354.37269999989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96245672.604000136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6002713.3508000029</v>
      </c>
      <c r="BO34" s="21">
        <v>0</v>
      </c>
      <c r="BP34" s="21">
        <v>5004485.1517000003</v>
      </c>
      <c r="BQ34" s="21">
        <v>3550460.6850000005</v>
      </c>
      <c r="BR34" s="21">
        <v>1199635.0440000002</v>
      </c>
      <c r="BS34" s="21">
        <v>104254610.31660002</v>
      </c>
      <c r="BT34" s="21">
        <v>0</v>
      </c>
      <c r="BU34" s="21">
        <v>0</v>
      </c>
      <c r="BV34" s="21">
        <v>15684455.340000002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37831834.649999999</v>
      </c>
      <c r="CK34" s="21">
        <v>933557.57999999821</v>
      </c>
      <c r="CL34" s="21">
        <v>36898277.07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134568343.00799999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1144291316.4675963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16852509</v>
      </c>
      <c r="E35" s="21">
        <v>2522091</v>
      </c>
      <c r="F35" s="21">
        <v>5838440</v>
      </c>
      <c r="G35" s="21">
        <v>8491978</v>
      </c>
      <c r="H35" s="21">
        <v>0</v>
      </c>
      <c r="I35" s="21">
        <v>35827781.990000002</v>
      </c>
      <c r="J35" s="21">
        <v>47655835.790000007</v>
      </c>
      <c r="K35" s="21">
        <v>0</v>
      </c>
      <c r="L35" s="21">
        <v>0</v>
      </c>
      <c r="M35" s="21">
        <v>0</v>
      </c>
      <c r="N35" s="21">
        <v>0</v>
      </c>
      <c r="O35" s="21">
        <v>28917107.369999997</v>
      </c>
      <c r="P35" s="21">
        <v>0</v>
      </c>
      <c r="Q35" s="21">
        <v>146714.09999999998</v>
      </c>
      <c r="R35" s="21">
        <v>0</v>
      </c>
      <c r="S35" s="21">
        <v>0</v>
      </c>
      <c r="T35" s="21">
        <v>672451545.94000006</v>
      </c>
      <c r="U35" s="21">
        <v>1614223</v>
      </c>
      <c r="V35" s="21">
        <v>41301970.240000002</v>
      </c>
      <c r="W35" s="21">
        <v>357203369.76999992</v>
      </c>
      <c r="X35" s="21">
        <v>7532528.7699999996</v>
      </c>
      <c r="Y35" s="21">
        <v>6936840.5100000016</v>
      </c>
      <c r="Z35" s="21">
        <v>1744905.3800000008</v>
      </c>
      <c r="AA35" s="21">
        <v>0</v>
      </c>
      <c r="AB35" s="21">
        <v>0</v>
      </c>
      <c r="AC35" s="21">
        <v>742906.71</v>
      </c>
      <c r="AD35" s="21">
        <v>2344609.56</v>
      </c>
      <c r="AE35" s="21">
        <v>0</v>
      </c>
      <c r="AF35" s="21">
        <v>105001.9</v>
      </c>
      <c r="AG35" s="21">
        <v>0</v>
      </c>
      <c r="AH35" s="21">
        <v>0</v>
      </c>
      <c r="AI35" s="21">
        <v>0</v>
      </c>
      <c r="AJ35" s="21">
        <v>815630.39</v>
      </c>
      <c r="AK35" s="21">
        <v>226154.62</v>
      </c>
      <c r="AL35" s="21">
        <v>0</v>
      </c>
      <c r="AM35" s="21">
        <v>5137179.7200000007</v>
      </c>
      <c r="AN35" s="21">
        <v>0</v>
      </c>
      <c r="AO35" s="21">
        <v>0</v>
      </c>
      <c r="AP35" s="21">
        <v>21869.850000000006</v>
      </c>
      <c r="AQ35" s="21">
        <v>0</v>
      </c>
      <c r="AR35" s="21">
        <v>0</v>
      </c>
      <c r="AS35" s="21">
        <v>0</v>
      </c>
      <c r="AT35" s="21">
        <v>55624580.600000009</v>
      </c>
      <c r="AU35" s="21">
        <v>2665449.7300000004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8868296.6100000013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29884617.479999997</v>
      </c>
      <c r="BQ35" s="21">
        <v>21540.81</v>
      </c>
      <c r="BR35" s="21">
        <v>8301101.0899999961</v>
      </c>
      <c r="BS35" s="21">
        <v>6138973.8400000008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281542079.11999995</v>
      </c>
      <c r="CK35" s="21">
        <v>0</v>
      </c>
      <c r="CL35" s="21">
        <v>8623215.75</v>
      </c>
      <c r="CM35" s="22">
        <v>272918863.36999995</v>
      </c>
      <c r="CN35" s="21">
        <v>0</v>
      </c>
      <c r="CO35" s="21">
        <v>272918863.36999995</v>
      </c>
      <c r="CP35" s="22">
        <v>0</v>
      </c>
      <c r="CQ35" s="21">
        <v>0</v>
      </c>
      <c r="CR35" s="21">
        <v>0</v>
      </c>
      <c r="CS35" s="21">
        <v>37906966.850000001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1658532290.7399998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29048771.039999999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129395230.83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158444001.87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333384330.81999898</v>
      </c>
      <c r="E37" s="21">
        <v>6191691.3899999596</v>
      </c>
      <c r="F37" s="21">
        <v>201048140.359999</v>
      </c>
      <c r="G37" s="21">
        <v>126144499.06999999</v>
      </c>
      <c r="H37" s="21">
        <v>497679.70000000199</v>
      </c>
      <c r="I37" s="21">
        <v>9301549.9700000007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75491366.690000206</v>
      </c>
      <c r="P37" s="21">
        <v>0</v>
      </c>
      <c r="Q37" s="21">
        <v>6089743.9299999997</v>
      </c>
      <c r="R37" s="21">
        <v>0</v>
      </c>
      <c r="S37" s="21">
        <v>0</v>
      </c>
      <c r="T37" s="21">
        <v>5748717903.1787205</v>
      </c>
      <c r="U37" s="21">
        <v>0</v>
      </c>
      <c r="V37" s="21">
        <v>204728483.330073</v>
      </c>
      <c r="W37" s="21">
        <v>1884457724.7795401</v>
      </c>
      <c r="X37" s="21">
        <v>10800</v>
      </c>
      <c r="Y37" s="21">
        <v>8537743.0299999993</v>
      </c>
      <c r="Z37" s="21">
        <v>7039926.9499998903</v>
      </c>
      <c r="AA37" s="21">
        <v>0</v>
      </c>
      <c r="AB37" s="21">
        <v>0</v>
      </c>
      <c r="AC37" s="21">
        <v>2109256.53000001</v>
      </c>
      <c r="AD37" s="21">
        <v>3203787.9599999799</v>
      </c>
      <c r="AE37" s="21">
        <v>0</v>
      </c>
      <c r="AF37" s="21">
        <v>5779727.1699999897</v>
      </c>
      <c r="AG37" s="21">
        <v>0</v>
      </c>
      <c r="AH37" s="21">
        <v>0</v>
      </c>
      <c r="AI37" s="21">
        <v>0</v>
      </c>
      <c r="AJ37" s="21">
        <v>16887.5</v>
      </c>
      <c r="AK37" s="21">
        <v>534145.79</v>
      </c>
      <c r="AL37" s="21">
        <v>0</v>
      </c>
      <c r="AM37" s="21">
        <v>35739967.579999998</v>
      </c>
      <c r="AN37" s="21">
        <v>0</v>
      </c>
      <c r="AO37" s="21">
        <v>0</v>
      </c>
      <c r="AP37" s="21">
        <v>372940.88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291194877.649701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949230.43999999797</v>
      </c>
      <c r="BL37" s="21">
        <v>0</v>
      </c>
      <c r="BM37" s="21">
        <v>0</v>
      </c>
      <c r="BN37" s="21">
        <v>5798213.0699990401</v>
      </c>
      <c r="BO37" s="21">
        <v>0</v>
      </c>
      <c r="BP37" s="21">
        <v>661065626.85999799</v>
      </c>
      <c r="BQ37" s="21">
        <v>17103.509999999998</v>
      </c>
      <c r="BR37" s="21">
        <v>4488901.09</v>
      </c>
      <c r="BS37" s="21">
        <v>48043274.339998901</v>
      </c>
      <c r="BT37" s="21">
        <v>0</v>
      </c>
      <c r="BU37" s="21">
        <v>0</v>
      </c>
      <c r="BV37" s="21">
        <v>25338835.100000001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3042135.7899999898</v>
      </c>
      <c r="CF37" s="21">
        <v>0</v>
      </c>
      <c r="CG37" s="21">
        <v>0</v>
      </c>
      <c r="CH37" s="21">
        <v>0</v>
      </c>
      <c r="CI37" s="21">
        <v>0</v>
      </c>
      <c r="CJ37" s="22">
        <v>68964.69</v>
      </c>
      <c r="CK37" s="21">
        <v>3750</v>
      </c>
      <c r="CL37" s="21">
        <v>0</v>
      </c>
      <c r="CM37" s="22">
        <v>0</v>
      </c>
      <c r="CN37" s="21">
        <v>0</v>
      </c>
      <c r="CO37" s="21">
        <v>0</v>
      </c>
      <c r="CP37" s="22">
        <v>65214.69</v>
      </c>
      <c r="CQ37" s="21">
        <v>0</v>
      </c>
      <c r="CR37" s="21">
        <v>65214.69</v>
      </c>
      <c r="CS37" s="21">
        <v>3434498.6200000099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9369455626.9480343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239994378.59999999</v>
      </c>
      <c r="E38" s="21">
        <v>206588559.19999999</v>
      </c>
      <c r="F38" s="21">
        <v>33405819.399999999</v>
      </c>
      <c r="G38" s="21">
        <v>0</v>
      </c>
      <c r="H38" s="21">
        <v>0</v>
      </c>
      <c r="I38" s="21">
        <v>432618275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7376671796</v>
      </c>
      <c r="U38" s="21">
        <v>0</v>
      </c>
      <c r="V38" s="21">
        <v>239194654</v>
      </c>
      <c r="W38" s="21">
        <v>1499593557</v>
      </c>
      <c r="X38" s="21">
        <v>0</v>
      </c>
      <c r="Y38" s="21">
        <v>576737.85</v>
      </c>
      <c r="Z38" s="21">
        <v>1445986.67</v>
      </c>
      <c r="AA38" s="21">
        <v>0</v>
      </c>
      <c r="AB38" s="21">
        <v>0</v>
      </c>
      <c r="AC38" s="21">
        <v>7657714.3200000003</v>
      </c>
      <c r="AD38" s="21">
        <v>9861899.1300000008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267137.68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164355756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13402152.300000001</v>
      </c>
      <c r="BO38" s="21">
        <v>0</v>
      </c>
      <c r="BP38" s="21">
        <v>614060.74</v>
      </c>
      <c r="BQ38" s="21">
        <v>0</v>
      </c>
      <c r="BR38" s="21">
        <v>0</v>
      </c>
      <c r="BS38" s="21">
        <v>4693114.91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297056281.94</v>
      </c>
      <c r="CK38" s="21">
        <v>0</v>
      </c>
      <c r="CL38" s="21">
        <v>0</v>
      </c>
      <c r="CM38" s="22">
        <v>297056281.94</v>
      </c>
      <c r="CN38" s="21">
        <v>4516545.9400000004</v>
      </c>
      <c r="CO38" s="21">
        <v>292539736</v>
      </c>
      <c r="CP38" s="22">
        <v>0</v>
      </c>
      <c r="CQ38" s="21">
        <v>0</v>
      </c>
      <c r="CR38" s="21">
        <v>0</v>
      </c>
      <c r="CS38" s="21">
        <v>2365198.11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10290368700.25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47321016.850000001</v>
      </c>
      <c r="E39" s="21">
        <v>5529732.9400000004</v>
      </c>
      <c r="F39" s="21">
        <v>29496017.370000001</v>
      </c>
      <c r="G39" s="21">
        <v>12295266.539999999</v>
      </c>
      <c r="H39" s="21">
        <v>2391892.998253</v>
      </c>
      <c r="I39" s="21">
        <v>136281286.84</v>
      </c>
      <c r="J39" s="21">
        <v>0</v>
      </c>
      <c r="K39" s="21">
        <v>41075884.57</v>
      </c>
      <c r="L39" s="21">
        <v>0</v>
      </c>
      <c r="M39" s="21">
        <v>9162285.6899999995</v>
      </c>
      <c r="N39" s="21">
        <v>5865556.6900000004</v>
      </c>
      <c r="O39" s="21">
        <v>13951691.809132</v>
      </c>
      <c r="P39" s="21">
        <v>0</v>
      </c>
      <c r="Q39" s="21">
        <v>15039452.791817</v>
      </c>
      <c r="R39" s="21">
        <v>0</v>
      </c>
      <c r="S39" s="21">
        <v>0</v>
      </c>
      <c r="T39" s="21">
        <v>11679992513</v>
      </c>
      <c r="U39" s="21">
        <v>1239665.05</v>
      </c>
      <c r="V39" s="21">
        <v>434205418.69999999</v>
      </c>
      <c r="W39" s="21">
        <v>1587891824.3499999</v>
      </c>
      <c r="X39" s="21">
        <v>0</v>
      </c>
      <c r="Y39" s="21">
        <v>17579376.700488999</v>
      </c>
      <c r="Z39" s="21">
        <v>14071051.014154</v>
      </c>
      <c r="AA39" s="21">
        <v>0</v>
      </c>
      <c r="AB39" s="21">
        <v>0</v>
      </c>
      <c r="AC39" s="21">
        <v>656894.85479400004</v>
      </c>
      <c r="AD39" s="21">
        <v>1032650.389993</v>
      </c>
      <c r="AE39" s="21">
        <v>0</v>
      </c>
      <c r="AF39" s="21">
        <v>1553032.28</v>
      </c>
      <c r="AG39" s="21">
        <v>179823.64367399999</v>
      </c>
      <c r="AH39" s="21">
        <v>1139615.0928470001</v>
      </c>
      <c r="AI39" s="21">
        <v>0</v>
      </c>
      <c r="AJ39" s="21">
        <v>1984486.49</v>
      </c>
      <c r="AK39" s="21">
        <v>101398.76</v>
      </c>
      <c r="AL39" s="21">
        <v>0</v>
      </c>
      <c r="AM39" s="21">
        <v>941879.21</v>
      </c>
      <c r="AN39" s="21">
        <v>0</v>
      </c>
      <c r="AO39" s="21">
        <v>0</v>
      </c>
      <c r="AP39" s="21">
        <v>7875</v>
      </c>
      <c r="AQ39" s="21">
        <v>0</v>
      </c>
      <c r="AR39" s="21">
        <v>0</v>
      </c>
      <c r="AS39" s="21">
        <v>0</v>
      </c>
      <c r="AT39" s="21">
        <v>112057389.225227</v>
      </c>
      <c r="AU39" s="21">
        <v>1534342.2640740001</v>
      </c>
      <c r="AV39" s="21">
        <v>0</v>
      </c>
      <c r="AW39" s="21">
        <v>0</v>
      </c>
      <c r="AX39" s="21">
        <v>1549671.0929139999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30507049.414158002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140840.47</v>
      </c>
      <c r="BN39" s="21">
        <v>23381817.673602998</v>
      </c>
      <c r="BO39" s="21">
        <v>0</v>
      </c>
      <c r="BP39" s="21">
        <v>105326424.95081</v>
      </c>
      <c r="BQ39" s="21">
        <v>19036913.920000002</v>
      </c>
      <c r="BR39" s="21">
        <v>85463983.302380994</v>
      </c>
      <c r="BS39" s="21">
        <v>6826106.453028</v>
      </c>
      <c r="BT39" s="21">
        <v>0</v>
      </c>
      <c r="BU39" s="21">
        <v>0</v>
      </c>
      <c r="BV39" s="21">
        <v>0</v>
      </c>
      <c r="BW39" s="21">
        <v>0</v>
      </c>
      <c r="BX39" s="21">
        <v>26125</v>
      </c>
      <c r="BY39" s="21">
        <v>0</v>
      </c>
      <c r="BZ39" s="21">
        <v>0</v>
      </c>
      <c r="CA39" s="21">
        <v>19572.32</v>
      </c>
      <c r="CB39" s="21">
        <v>35853661.390000001</v>
      </c>
      <c r="CC39" s="21">
        <v>0</v>
      </c>
      <c r="CD39" s="21">
        <v>8857564.0999999996</v>
      </c>
      <c r="CE39" s="21">
        <v>0</v>
      </c>
      <c r="CF39" s="21">
        <v>0</v>
      </c>
      <c r="CG39" s="21">
        <v>0</v>
      </c>
      <c r="CH39" s="21">
        <v>-5506.2</v>
      </c>
      <c r="CI39" s="21">
        <v>0</v>
      </c>
      <c r="CJ39" s="22">
        <v>23183749.5</v>
      </c>
      <c r="CK39" s="21">
        <v>0</v>
      </c>
      <c r="CL39" s="21">
        <v>0</v>
      </c>
      <c r="CM39" s="22">
        <v>23183749.5</v>
      </c>
      <c r="CN39" s="21">
        <v>0</v>
      </c>
      <c r="CO39" s="21">
        <v>23183749.5</v>
      </c>
      <c r="CP39" s="22">
        <v>0</v>
      </c>
      <c r="CQ39" s="21">
        <v>0</v>
      </c>
      <c r="CR39" s="21">
        <v>0</v>
      </c>
      <c r="CS39" s="21">
        <v>61434284.49047</v>
      </c>
      <c r="CT39" s="21">
        <v>993990955.78999996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15522851517.93182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17883066.620000001</v>
      </c>
      <c r="E40" s="21">
        <v>1931952.44</v>
      </c>
      <c r="F40" s="21">
        <v>8864146.9900000002</v>
      </c>
      <c r="G40" s="21">
        <v>7086967.1900000004</v>
      </c>
      <c r="H40" s="21">
        <v>0</v>
      </c>
      <c r="I40" s="21">
        <v>25903612.109999999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7225411.8799999999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87105449.650000006</v>
      </c>
      <c r="W40" s="21">
        <v>449669961.61000001</v>
      </c>
      <c r="X40" s="21">
        <v>24318860.52</v>
      </c>
      <c r="Y40" s="21">
        <v>0</v>
      </c>
      <c r="Z40" s="21">
        <v>0</v>
      </c>
      <c r="AA40" s="21">
        <v>0</v>
      </c>
      <c r="AB40" s="21">
        <v>0</v>
      </c>
      <c r="AC40" s="21">
        <v>256462.57</v>
      </c>
      <c r="AD40" s="21">
        <v>338506.05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114219036.91</v>
      </c>
      <c r="AU40" s="21">
        <v>2168705.89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11355591.880000001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26875635.140000001</v>
      </c>
      <c r="BO40" s="21">
        <v>0</v>
      </c>
      <c r="BP40" s="21">
        <v>1479522.87</v>
      </c>
      <c r="BQ40" s="21">
        <v>0</v>
      </c>
      <c r="BR40" s="21">
        <v>2815227.75</v>
      </c>
      <c r="BS40" s="21">
        <v>863778.95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3792679.68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776271510.07999992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24434756.289999858</v>
      </c>
      <c r="E41" s="21">
        <v>6560284.3399999244</v>
      </c>
      <c r="F41" s="21">
        <v>7949918.5099999672</v>
      </c>
      <c r="G41" s="21">
        <v>9924553.4399999678</v>
      </c>
      <c r="H41" s="21">
        <v>0</v>
      </c>
      <c r="I41" s="21">
        <v>69017754.539999396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3959647.2699999944</v>
      </c>
      <c r="P41" s="21">
        <v>0</v>
      </c>
      <c r="Q41" s="21">
        <v>722619.26000000013</v>
      </c>
      <c r="R41" s="21">
        <v>0</v>
      </c>
      <c r="S41" s="21">
        <v>0</v>
      </c>
      <c r="T41" s="21">
        <v>2857958677.4000335</v>
      </c>
      <c r="U41" s="21">
        <v>0</v>
      </c>
      <c r="V41" s="21">
        <v>206403523.90999675</v>
      </c>
      <c r="W41" s="21">
        <v>1739231066.050009</v>
      </c>
      <c r="X41" s="21">
        <v>0</v>
      </c>
      <c r="Y41" s="21">
        <v>3479337.2300000018</v>
      </c>
      <c r="Z41" s="21">
        <v>2702205.9399996628</v>
      </c>
      <c r="AA41" s="21">
        <v>0</v>
      </c>
      <c r="AB41" s="21">
        <v>0</v>
      </c>
      <c r="AC41" s="21">
        <v>2252977.4199999776</v>
      </c>
      <c r="AD41" s="21">
        <v>1454814.3499999666</v>
      </c>
      <c r="AE41" s="21">
        <v>0</v>
      </c>
      <c r="AF41" s="21">
        <v>0</v>
      </c>
      <c r="AG41" s="21">
        <v>54927.310000000056</v>
      </c>
      <c r="AH41" s="21">
        <v>0</v>
      </c>
      <c r="AI41" s="21">
        <v>0</v>
      </c>
      <c r="AJ41" s="21">
        <v>0</v>
      </c>
      <c r="AK41" s="21">
        <v>31410</v>
      </c>
      <c r="AL41" s="21">
        <v>0</v>
      </c>
      <c r="AM41" s="21">
        <v>0</v>
      </c>
      <c r="AN41" s="21">
        <v>0</v>
      </c>
      <c r="AO41" s="21">
        <v>0</v>
      </c>
      <c r="AP41" s="21">
        <v>179354.69000000018</v>
      </c>
      <c r="AQ41" s="21">
        <v>0</v>
      </c>
      <c r="AR41" s="21">
        <v>0</v>
      </c>
      <c r="AS41" s="21">
        <v>0</v>
      </c>
      <c r="AT41" s="21">
        <v>284629490.17999828</v>
      </c>
      <c r="AU41" s="21">
        <v>21973177.120000046</v>
      </c>
      <c r="AV41" s="21">
        <v>3960478.0599997989</v>
      </c>
      <c r="AW41" s="21">
        <v>0</v>
      </c>
      <c r="AX41" s="21">
        <v>4050115.2999997726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54709566.729996271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7617.6599999999398</v>
      </c>
      <c r="BM41" s="21">
        <v>0</v>
      </c>
      <c r="BN41" s="21">
        <v>17460175.459999125</v>
      </c>
      <c r="BO41" s="21">
        <v>0</v>
      </c>
      <c r="BP41" s="21">
        <v>10129675.610000031</v>
      </c>
      <c r="BQ41" s="21">
        <v>0</v>
      </c>
      <c r="BR41" s="21">
        <v>322777.26999999996</v>
      </c>
      <c r="BS41" s="21">
        <v>3484565.2199999592</v>
      </c>
      <c r="BT41" s="21">
        <v>0</v>
      </c>
      <c r="BU41" s="21">
        <v>0</v>
      </c>
      <c r="BV41" s="21">
        <v>0</v>
      </c>
      <c r="BW41" s="21">
        <v>0</v>
      </c>
      <c r="BX41" s="21">
        <v>7837.47</v>
      </c>
      <c r="BY41" s="21">
        <v>0</v>
      </c>
      <c r="BZ41" s="21">
        <v>0</v>
      </c>
      <c r="CA41" s="21">
        <v>3872635.25</v>
      </c>
      <c r="CB41" s="21">
        <v>496632016.70000088</v>
      </c>
      <c r="CC41" s="21">
        <v>0</v>
      </c>
      <c r="CD41" s="21">
        <v>5471379.4799999986</v>
      </c>
      <c r="CE41" s="21">
        <v>0</v>
      </c>
      <c r="CF41" s="21">
        <v>0</v>
      </c>
      <c r="CG41" s="21">
        <v>266280</v>
      </c>
      <c r="CH41" s="21">
        <v>148199.01</v>
      </c>
      <c r="CI41" s="21">
        <v>0</v>
      </c>
      <c r="CJ41" s="22">
        <v>186375770.40000001</v>
      </c>
      <c r="CK41" s="21">
        <v>0</v>
      </c>
      <c r="CL41" s="21">
        <v>0</v>
      </c>
      <c r="CM41" s="22">
        <v>186006279.86000001</v>
      </c>
      <c r="CN41" s="21">
        <v>0</v>
      </c>
      <c r="CO41" s="21">
        <v>186006279.86000001</v>
      </c>
      <c r="CP41" s="22">
        <v>369490.54</v>
      </c>
      <c r="CQ41" s="21">
        <v>0</v>
      </c>
      <c r="CR41" s="21">
        <v>369490.54</v>
      </c>
      <c r="CS41" s="21">
        <v>140890.69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6005525719.2700319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12724328.979999907</v>
      </c>
      <c r="E42" s="21">
        <v>6817205.769999925</v>
      </c>
      <c r="F42" s="21">
        <v>0</v>
      </c>
      <c r="G42" s="21">
        <v>5907123.2099999823</v>
      </c>
      <c r="H42" s="21">
        <v>86.02</v>
      </c>
      <c r="I42" s="21">
        <v>61840328.819998331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20808661.540000122</v>
      </c>
      <c r="P42" s="21">
        <v>0</v>
      </c>
      <c r="Q42" s="21">
        <v>1326414.6099999999</v>
      </c>
      <c r="R42" s="21">
        <v>0</v>
      </c>
      <c r="S42" s="21">
        <v>0</v>
      </c>
      <c r="T42" s="21">
        <v>1257259742.2161334</v>
      </c>
      <c r="U42" s="21">
        <v>37571653.439999461</v>
      </c>
      <c r="V42" s="21">
        <v>292856765.63028282</v>
      </c>
      <c r="W42" s="21">
        <v>970718054.51996768</v>
      </c>
      <c r="X42" s="21">
        <v>0</v>
      </c>
      <c r="Y42" s="21">
        <v>647093.28999999992</v>
      </c>
      <c r="Z42" s="21">
        <v>2338441.6799999927</v>
      </c>
      <c r="AA42" s="21">
        <v>0</v>
      </c>
      <c r="AB42" s="21">
        <v>0</v>
      </c>
      <c r="AC42" s="21">
        <v>1531287.9099999897</v>
      </c>
      <c r="AD42" s="21">
        <v>1578479.3299999984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53823.519999999997</v>
      </c>
      <c r="AQ42" s="21">
        <v>0</v>
      </c>
      <c r="AR42" s="21">
        <v>0</v>
      </c>
      <c r="AS42" s="21">
        <v>0</v>
      </c>
      <c r="AT42" s="21">
        <v>60045852.790000021</v>
      </c>
      <c r="AU42" s="21">
        <v>1060377.1700000048</v>
      </c>
      <c r="AV42" s="21">
        <v>915415.2000000038</v>
      </c>
      <c r="AW42" s="21">
        <v>0</v>
      </c>
      <c r="AX42" s="21">
        <v>917933.67000000342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29304875.119990624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83684845.190004423</v>
      </c>
      <c r="BO42" s="21">
        <v>0</v>
      </c>
      <c r="BP42" s="21">
        <v>1000451.8299999986</v>
      </c>
      <c r="BQ42" s="21">
        <v>0</v>
      </c>
      <c r="BR42" s="21">
        <v>16270.64</v>
      </c>
      <c r="BS42" s="21">
        <v>1011876.6600000012</v>
      </c>
      <c r="BT42" s="21">
        <v>0</v>
      </c>
      <c r="BU42" s="21">
        <v>0</v>
      </c>
      <c r="BV42" s="21">
        <v>0</v>
      </c>
      <c r="BW42" s="21">
        <v>0</v>
      </c>
      <c r="BX42" s="21">
        <v>-269.29000000000002</v>
      </c>
      <c r="BY42" s="21">
        <v>0</v>
      </c>
      <c r="BZ42" s="21">
        <v>0</v>
      </c>
      <c r="CA42" s="21">
        <v>966474.63</v>
      </c>
      <c r="CB42" s="21">
        <v>156776544.99000019</v>
      </c>
      <c r="CC42" s="21">
        <v>0</v>
      </c>
      <c r="CD42" s="21">
        <v>7508229.4100000029</v>
      </c>
      <c r="CE42" s="21">
        <v>0</v>
      </c>
      <c r="CF42" s="21">
        <v>0</v>
      </c>
      <c r="CG42" s="21">
        <v>0</v>
      </c>
      <c r="CH42" s="21">
        <v>120316.26000000001</v>
      </c>
      <c r="CI42" s="21">
        <v>0</v>
      </c>
      <c r="CJ42" s="22">
        <v>105145320.0699999</v>
      </c>
      <c r="CK42" s="21">
        <v>0</v>
      </c>
      <c r="CL42" s="21">
        <v>5450094</v>
      </c>
      <c r="CM42" s="22">
        <v>99695226.069999903</v>
      </c>
      <c r="CN42" s="21">
        <v>1499986.8599999992</v>
      </c>
      <c r="CO42" s="21">
        <v>98195239.209999904</v>
      </c>
      <c r="CP42" s="22">
        <v>0</v>
      </c>
      <c r="CQ42" s="21">
        <v>0</v>
      </c>
      <c r="CR42" s="21">
        <v>0</v>
      </c>
      <c r="CS42" s="21">
        <v>7813341.6099999547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3117543017.4563761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-9815.0499999999993</v>
      </c>
      <c r="E43" s="21">
        <v>0</v>
      </c>
      <c r="F43" s="21">
        <v>-9815.0499999999993</v>
      </c>
      <c r="G43" s="21">
        <v>0</v>
      </c>
      <c r="H43" s="21">
        <v>0</v>
      </c>
      <c r="I43" s="21">
        <v>0</v>
      </c>
      <c r="J43" s="21">
        <v>0</v>
      </c>
      <c r="K43" s="21">
        <v>-1006276.71</v>
      </c>
      <c r="L43" s="21">
        <v>0</v>
      </c>
      <c r="M43" s="21">
        <v>0</v>
      </c>
      <c r="N43" s="21">
        <v>0</v>
      </c>
      <c r="O43" s="21">
        <v>-153964.91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-3901.2599999999998</v>
      </c>
      <c r="W43" s="21">
        <v>-139272.04</v>
      </c>
      <c r="X43" s="21">
        <v>0</v>
      </c>
      <c r="Y43" s="21">
        <v>0</v>
      </c>
      <c r="Z43" s="21">
        <v>-130248.35</v>
      </c>
      <c r="AA43" s="21">
        <v>0</v>
      </c>
      <c r="AB43" s="21">
        <v>0</v>
      </c>
      <c r="AC43" s="21">
        <v>-31.64</v>
      </c>
      <c r="AD43" s="21">
        <v>-54.97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-48183.09</v>
      </c>
      <c r="AU43" s="21">
        <v>-35.6</v>
      </c>
      <c r="AV43" s="21">
        <v>-3.56</v>
      </c>
      <c r="AW43" s="21">
        <v>0</v>
      </c>
      <c r="AX43" s="21">
        <v>-3.56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-530.87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-26.37</v>
      </c>
      <c r="BM43" s="21">
        <v>0</v>
      </c>
      <c r="BN43" s="21">
        <v>-102.16</v>
      </c>
      <c r="BO43" s="21">
        <v>0</v>
      </c>
      <c r="BP43" s="21">
        <v>-1157187.3899999999</v>
      </c>
      <c r="BQ43" s="21">
        <v>0</v>
      </c>
      <c r="BR43" s="21">
        <v>-161541.48000000001</v>
      </c>
      <c r="BS43" s="21">
        <v>-40.76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-2811219.77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494235.37</v>
      </c>
      <c r="E44" s="21">
        <v>45683.129999999976</v>
      </c>
      <c r="F44" s="21">
        <v>0</v>
      </c>
      <c r="G44" s="21">
        <v>448552.24000000005</v>
      </c>
      <c r="H44" s="21">
        <v>1500.75</v>
      </c>
      <c r="I44" s="21">
        <v>1634928.7900000014</v>
      </c>
      <c r="J44" s="21">
        <v>0</v>
      </c>
      <c r="K44" s="21">
        <v>952.5</v>
      </c>
      <c r="L44" s="21">
        <v>0</v>
      </c>
      <c r="M44" s="21">
        <v>0</v>
      </c>
      <c r="N44" s="21">
        <v>0</v>
      </c>
      <c r="O44" s="21">
        <v>4427001.6099999985</v>
      </c>
      <c r="P44" s="21">
        <v>0</v>
      </c>
      <c r="Q44" s="21">
        <v>258294.89</v>
      </c>
      <c r="R44" s="21">
        <v>0</v>
      </c>
      <c r="S44" s="21">
        <v>0</v>
      </c>
      <c r="T44" s="21">
        <v>0</v>
      </c>
      <c r="U44" s="21">
        <v>0</v>
      </c>
      <c r="V44" s="21">
        <v>3437701.4499999946</v>
      </c>
      <c r="W44" s="21">
        <v>15398474.140000271</v>
      </c>
      <c r="X44" s="21">
        <v>0</v>
      </c>
      <c r="Y44" s="21">
        <v>665375.49999999988</v>
      </c>
      <c r="Z44" s="21">
        <v>299040.82000000012</v>
      </c>
      <c r="AA44" s="21">
        <v>0</v>
      </c>
      <c r="AB44" s="21">
        <v>0</v>
      </c>
      <c r="AC44" s="21">
        <v>5904.5200000000041</v>
      </c>
      <c r="AD44" s="21">
        <v>8330.36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117700.20000000001</v>
      </c>
      <c r="AN44" s="21">
        <v>0</v>
      </c>
      <c r="AO44" s="21">
        <v>0</v>
      </c>
      <c r="AP44" s="21">
        <v>203.43999999999994</v>
      </c>
      <c r="AQ44" s="21">
        <v>0</v>
      </c>
      <c r="AR44" s="21">
        <v>0</v>
      </c>
      <c r="AS44" s="21">
        <v>0</v>
      </c>
      <c r="AT44" s="21">
        <v>4823792.0399999991</v>
      </c>
      <c r="AU44" s="21">
        <v>154319.12000000002</v>
      </c>
      <c r="AV44" s="21">
        <v>26347.059999999998</v>
      </c>
      <c r="AW44" s="21">
        <v>0</v>
      </c>
      <c r="AX44" s="21">
        <v>10845.930000000002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537202.38999999629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360.09</v>
      </c>
      <c r="BM44" s="21">
        <v>0</v>
      </c>
      <c r="BN44" s="21">
        <v>744733.91000000085</v>
      </c>
      <c r="BO44" s="21">
        <v>0</v>
      </c>
      <c r="BP44" s="21">
        <v>220475.13</v>
      </c>
      <c r="BQ44" s="21">
        <v>152126.26999999999</v>
      </c>
      <c r="BR44" s="21">
        <v>226601.59000000005</v>
      </c>
      <c r="BS44" s="21">
        <v>14031.720000000001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761390.42000000016</v>
      </c>
      <c r="CK44" s="21">
        <v>0</v>
      </c>
      <c r="CL44" s="21">
        <v>0</v>
      </c>
      <c r="CM44" s="22">
        <v>761390.42000000016</v>
      </c>
      <c r="CN44" s="21">
        <v>91103.2</v>
      </c>
      <c r="CO44" s="21">
        <v>670287.2200000002</v>
      </c>
      <c r="CP44" s="22">
        <v>0</v>
      </c>
      <c r="CQ44" s="21">
        <v>0</v>
      </c>
      <c r="CR44" s="21">
        <v>0</v>
      </c>
      <c r="CS44" s="21">
        <v>919092.37000000093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35340962.380000256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12006712.800000001</v>
      </c>
      <c r="E45" s="21">
        <v>12006712.800000001</v>
      </c>
      <c r="F45" s="21">
        <v>0</v>
      </c>
      <c r="G45" s="21">
        <v>0</v>
      </c>
      <c r="H45" s="21">
        <v>0</v>
      </c>
      <c r="I45" s="21">
        <v>257928185.83000001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10523138107.77</v>
      </c>
      <c r="U45" s="21">
        <v>0</v>
      </c>
      <c r="V45" s="21">
        <v>206385018.56999999</v>
      </c>
      <c r="W45" s="21">
        <v>3734223588.1100001</v>
      </c>
      <c r="X45" s="21">
        <v>0</v>
      </c>
      <c r="Y45" s="21">
        <v>0</v>
      </c>
      <c r="Z45" s="21">
        <v>8631996.2329999991</v>
      </c>
      <c r="AA45" s="21">
        <v>0</v>
      </c>
      <c r="AB45" s="21">
        <v>0</v>
      </c>
      <c r="AC45" s="21">
        <v>104010.42</v>
      </c>
      <c r="AD45" s="21">
        <v>1636218.84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83382145.620000005</v>
      </c>
      <c r="AU45" s="21">
        <v>486626.33</v>
      </c>
      <c r="AV45" s="21">
        <v>1456063.89</v>
      </c>
      <c r="AW45" s="21">
        <v>0</v>
      </c>
      <c r="AX45" s="21">
        <v>696079.92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556697272.44000006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486626.33</v>
      </c>
      <c r="BM45" s="21">
        <v>0</v>
      </c>
      <c r="BN45" s="21">
        <v>555217230.5200001</v>
      </c>
      <c r="BO45" s="21">
        <v>0</v>
      </c>
      <c r="BP45" s="21">
        <v>56765.25</v>
      </c>
      <c r="BQ45" s="21">
        <v>0</v>
      </c>
      <c r="BR45" s="21">
        <v>0</v>
      </c>
      <c r="BS45" s="21">
        <v>9283.5300000000007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297429592.02999997</v>
      </c>
      <c r="CK45" s="21">
        <v>0</v>
      </c>
      <c r="CL45" s="21">
        <v>47161260.079999998</v>
      </c>
      <c r="CM45" s="22">
        <v>250268331.94999999</v>
      </c>
      <c r="CN45" s="21">
        <v>656956.16000000003</v>
      </c>
      <c r="CO45" s="21">
        <v>249611375.78999999</v>
      </c>
      <c r="CP45" s="22">
        <v>0</v>
      </c>
      <c r="CQ45" s="21">
        <v>0</v>
      </c>
      <c r="CR45" s="21">
        <v>0</v>
      </c>
      <c r="CS45" s="21">
        <v>118559322.47499999</v>
      </c>
      <c r="CT45" s="21">
        <v>0</v>
      </c>
      <c r="CU45" s="21">
        <v>157488.15000000002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16358688335.058002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-37874.379999999997</v>
      </c>
      <c r="E46" s="21">
        <v>-11999.58</v>
      </c>
      <c r="F46" s="21">
        <v>-25874.799999999999</v>
      </c>
      <c r="G46" s="21">
        <v>0</v>
      </c>
      <c r="H46" s="21">
        <v>0</v>
      </c>
      <c r="I46" s="21">
        <v>194.18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-374109.28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-569549.9</v>
      </c>
      <c r="W46" s="21">
        <v>-3505073.45</v>
      </c>
      <c r="X46" s="21">
        <v>0</v>
      </c>
      <c r="Y46" s="21">
        <v>-32958.03</v>
      </c>
      <c r="Z46" s="21">
        <v>-50343.29</v>
      </c>
      <c r="AA46" s="21">
        <v>-158.19</v>
      </c>
      <c r="AB46" s="21">
        <v>-1370.24</v>
      </c>
      <c r="AC46" s="21">
        <v>-8516.2099999999991</v>
      </c>
      <c r="AD46" s="21">
        <v>-18244.59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-781.6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-318903.84999999998</v>
      </c>
      <c r="AU46" s="21">
        <v>-5510.02</v>
      </c>
      <c r="AV46" s="21">
        <v>-15445.5</v>
      </c>
      <c r="AW46" s="21">
        <v>0</v>
      </c>
      <c r="AX46" s="21">
        <v>-5148.5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-23354.13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-59989.96</v>
      </c>
      <c r="BO46" s="21">
        <v>0</v>
      </c>
      <c r="BP46" s="21">
        <v>-4635.87</v>
      </c>
      <c r="BQ46" s="21">
        <v>0</v>
      </c>
      <c r="BR46" s="21">
        <v>-1030721.68</v>
      </c>
      <c r="BS46" s="21">
        <v>-53254.96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-51522.69</v>
      </c>
      <c r="CC46" s="21">
        <v>0</v>
      </c>
      <c r="CD46" s="21">
        <v>-565.19000000000005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-1372168.5100000019</v>
      </c>
      <c r="CK46" s="21">
        <v>-31303.17</v>
      </c>
      <c r="CL46" s="21">
        <v>0</v>
      </c>
      <c r="CM46" s="22">
        <v>-1095062.340000001</v>
      </c>
      <c r="CN46" s="21">
        <v>-12278.0000000009</v>
      </c>
      <c r="CO46" s="21">
        <v>-1082784.3400000001</v>
      </c>
      <c r="CP46" s="22">
        <v>-245803.00000000099</v>
      </c>
      <c r="CQ46" s="21">
        <v>0</v>
      </c>
      <c r="CR46" s="21">
        <v>-245803.00000000099</v>
      </c>
      <c r="CS46" s="21">
        <v>-508.98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-7540514.820000004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173886</v>
      </c>
      <c r="E47" s="21">
        <v>0</v>
      </c>
      <c r="F47" s="21">
        <v>135419</v>
      </c>
      <c r="G47" s="21">
        <v>38467</v>
      </c>
      <c r="H47" s="21">
        <v>0</v>
      </c>
      <c r="I47" s="21">
        <v>6935796.0800000001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3154919491.9797397</v>
      </c>
      <c r="U47" s="21">
        <v>0</v>
      </c>
      <c r="V47" s="21">
        <v>5396264.3700000625</v>
      </c>
      <c r="W47" s="21">
        <v>5631645.3399999943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21110.65</v>
      </c>
      <c r="AD47" s="21">
        <v>24196.229999999996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195511.54</v>
      </c>
      <c r="AU47" s="21">
        <v>13157.119999999988</v>
      </c>
      <c r="AV47" s="21">
        <v>0</v>
      </c>
      <c r="AW47" s="21">
        <v>0</v>
      </c>
      <c r="AX47" s="21">
        <v>8207.1200000000026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6550094.1099999957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50689470.969997354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176919.39999999991</v>
      </c>
      <c r="CJ47" s="22">
        <v>-85903.369999999937</v>
      </c>
      <c r="CK47" s="21">
        <v>0</v>
      </c>
      <c r="CL47" s="21">
        <v>387772</v>
      </c>
      <c r="CM47" s="22">
        <v>0</v>
      </c>
      <c r="CN47" s="21">
        <v>0</v>
      </c>
      <c r="CO47" s="21">
        <v>0</v>
      </c>
      <c r="CP47" s="22">
        <v>-473675.36999999994</v>
      </c>
      <c r="CQ47" s="21">
        <v>0</v>
      </c>
      <c r="CR47" s="21">
        <v>-473675.36999999994</v>
      </c>
      <c r="CS47" s="21">
        <v>49849886.919995949</v>
      </c>
      <c r="CT47" s="21">
        <v>3681710.1699995771</v>
      </c>
      <c r="CU47" s="21">
        <v>36744.39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3284218189.0197325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2703.14</v>
      </c>
      <c r="W48" s="21">
        <v>25687.629999999994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71.09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10.01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27695.66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56167.529999999992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1654329.99</v>
      </c>
      <c r="E49" s="21">
        <v>35253.03</v>
      </c>
      <c r="F49" s="21">
        <v>1619076.96</v>
      </c>
      <c r="G49" s="21">
        <v>0</v>
      </c>
      <c r="H49" s="21">
        <v>0</v>
      </c>
      <c r="I49" s="21">
        <v>49402279.969999999</v>
      </c>
      <c r="J49" s="21">
        <v>0</v>
      </c>
      <c r="K49" s="21">
        <v>22764165.399999999</v>
      </c>
      <c r="L49" s="21">
        <v>0</v>
      </c>
      <c r="M49" s="21">
        <v>0</v>
      </c>
      <c r="N49" s="21">
        <v>0</v>
      </c>
      <c r="O49" s="21">
        <v>1199785.1499999999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12792384.23</v>
      </c>
      <c r="X49" s="21">
        <v>0</v>
      </c>
      <c r="Y49" s="21">
        <v>960024.34</v>
      </c>
      <c r="Z49" s="21">
        <v>3253434.1</v>
      </c>
      <c r="AA49" s="21">
        <v>0</v>
      </c>
      <c r="AB49" s="21">
        <v>0</v>
      </c>
      <c r="AC49" s="21">
        <v>37635.08</v>
      </c>
      <c r="AD49" s="21">
        <v>23629.25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51982520.93</v>
      </c>
      <c r="AN49" s="21">
        <v>0</v>
      </c>
      <c r="AO49" s="21">
        <v>0</v>
      </c>
      <c r="AP49" s="21">
        <v>3156.17</v>
      </c>
      <c r="AQ49" s="21">
        <v>0</v>
      </c>
      <c r="AR49" s="21">
        <v>0</v>
      </c>
      <c r="AS49" s="21">
        <v>0</v>
      </c>
      <c r="AT49" s="21">
        <v>601951.35</v>
      </c>
      <c r="AU49" s="21">
        <v>2660.96</v>
      </c>
      <c r="AV49" s="21">
        <v>2660.96</v>
      </c>
      <c r="AW49" s="21">
        <v>0</v>
      </c>
      <c r="AX49" s="21">
        <v>1226.5999999999999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1692580.97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2151527.44</v>
      </c>
      <c r="BN49" s="21">
        <v>322193.46000000002</v>
      </c>
      <c r="BO49" s="21">
        <v>0</v>
      </c>
      <c r="BP49" s="21">
        <v>4274.04</v>
      </c>
      <c r="BQ49" s="21">
        <v>0</v>
      </c>
      <c r="BR49" s="21">
        <v>0</v>
      </c>
      <c r="BS49" s="21">
        <v>748520.3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170465.22</v>
      </c>
      <c r="CF49" s="21">
        <v>0</v>
      </c>
      <c r="CG49" s="21">
        <v>0</v>
      </c>
      <c r="CH49" s="21">
        <v>0</v>
      </c>
      <c r="CI49" s="21">
        <v>0</v>
      </c>
      <c r="CJ49" s="22">
        <v>283000</v>
      </c>
      <c r="CK49" s="21">
        <v>0</v>
      </c>
      <c r="CL49" s="21">
        <v>0</v>
      </c>
      <c r="CM49" s="22">
        <v>283000</v>
      </c>
      <c r="CN49" s="21">
        <v>283000</v>
      </c>
      <c r="CO49" s="21">
        <v>0</v>
      </c>
      <c r="CP49" s="22">
        <v>0</v>
      </c>
      <c r="CQ49" s="21">
        <v>0</v>
      </c>
      <c r="CR49" s="21">
        <v>0</v>
      </c>
      <c r="CS49" s="21">
        <v>80541.2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150134947.10999998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25440.63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29254224.23</v>
      </c>
      <c r="BE50" s="21">
        <v>10985969.539999999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76846507.329999998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345275550.49000001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135255243.02000001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597642935.24000001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9515091671.985157</v>
      </c>
      <c r="CK53" s="21">
        <v>224999</v>
      </c>
      <c r="CL53" s="21">
        <v>1381225.38</v>
      </c>
      <c r="CM53" s="22">
        <v>3513727633.1390018</v>
      </c>
      <c r="CN53" s="21">
        <v>187082917.83582637</v>
      </c>
      <c r="CO53" s="21">
        <v>3326644715.3031754</v>
      </c>
      <c r="CP53" s="22">
        <v>5999757814.4661551</v>
      </c>
      <c r="CQ53" s="21">
        <v>944015204.6299994</v>
      </c>
      <c r="CR53" s="21">
        <v>5055742609.8361559</v>
      </c>
      <c r="CS53" s="21">
        <v>3751614.31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9518843286.2951546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160181328.13999999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160181328.13999999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7562008.8200000338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417897708.5</v>
      </c>
      <c r="CK55" s="21">
        <v>144700.37</v>
      </c>
      <c r="CL55" s="21">
        <v>55287567.210000001</v>
      </c>
      <c r="CM55" s="22">
        <v>75012650.109999999</v>
      </c>
      <c r="CN55" s="21">
        <v>1477363.97</v>
      </c>
      <c r="CO55" s="21">
        <v>73535286.140000001</v>
      </c>
      <c r="CP55" s="22">
        <v>287452790.81</v>
      </c>
      <c r="CQ55" s="21">
        <v>49940994.010000005</v>
      </c>
      <c r="CR55" s="21">
        <v>237511796.79999998</v>
      </c>
      <c r="CS55" s="21">
        <v>196689774.57999998</v>
      </c>
      <c r="CT55" s="21">
        <v>0</v>
      </c>
      <c r="CU55" s="21">
        <v>0</v>
      </c>
      <c r="CV55" s="21">
        <v>0</v>
      </c>
      <c r="CW55" s="21">
        <v>49335.439999999944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622198827.34000015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1466506.9999999995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48906697.969999999</v>
      </c>
      <c r="CK56" s="21">
        <v>0</v>
      </c>
      <c r="CL56" s="21">
        <v>0</v>
      </c>
      <c r="CM56" s="22">
        <v>48906697.969999999</v>
      </c>
      <c r="CN56" s="21">
        <v>0</v>
      </c>
      <c r="CO56" s="21">
        <v>48906697.969999999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184486190.70992237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234859395.67992237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97606187.470000014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97606187.470000014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5782146377.3999996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5782146377.3999996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133093.78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498618698.21999043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498751791.9999904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2121.6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1827146458.8700032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1827148580.4700031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-6663.7400000000043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11127958.709999993</v>
      </c>
      <c r="CW62" s="21">
        <v>3733708840.5700006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3744830135.5400004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32941773.2099999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32941773.2099999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269664.31000000215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2910938133.1449728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2911207797.4549727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7897397.04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204282892.30000001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212180289.34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1765094.57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11859682.140000001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13624776.710000001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1018.9</v>
      </c>
      <c r="BE67" s="21">
        <v>597333.76000000001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2489.7600000000002</v>
      </c>
      <c r="CK67" s="21">
        <v>0</v>
      </c>
      <c r="CL67" s="21">
        <v>0</v>
      </c>
      <c r="CM67" s="22">
        <v>2489.7600000000002</v>
      </c>
      <c r="CN67" s="21">
        <v>0</v>
      </c>
      <c r="CO67" s="21">
        <v>2489.7600000000002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28401658.619999997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29002501.039999995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26145817.061687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5503</v>
      </c>
      <c r="CK68" s="21">
        <v>0</v>
      </c>
      <c r="CL68" s="21">
        <v>0</v>
      </c>
      <c r="CM68" s="22">
        <v>5503</v>
      </c>
      <c r="CN68" s="21">
        <v>0</v>
      </c>
      <c r="CO68" s="21">
        <v>5503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529170208.28868997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555321528.35037696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8334439.3299999945</v>
      </c>
      <c r="CK69" s="21">
        <v>0</v>
      </c>
      <c r="CL69" s="21">
        <v>0</v>
      </c>
      <c r="CM69" s="22">
        <v>8334439.3299999945</v>
      </c>
      <c r="CN69" s="21">
        <v>141708.82</v>
      </c>
      <c r="CO69" s="21">
        <v>8192730.5099999942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32955466.420000013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41289905.75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1446676.48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50428171.42999991</v>
      </c>
      <c r="CK70" s="21">
        <v>0</v>
      </c>
      <c r="CL70" s="21">
        <v>36.38999999999578</v>
      </c>
      <c r="CM70" s="22">
        <v>48259775.969999909</v>
      </c>
      <c r="CN70" s="21">
        <v>142261.01</v>
      </c>
      <c r="CO70" s="21">
        <v>48117514.959999911</v>
      </c>
      <c r="CP70" s="22">
        <v>2168359.0700000003</v>
      </c>
      <c r="CQ70" s="21">
        <v>1137035.92</v>
      </c>
      <c r="CR70" s="21">
        <v>1031323.1500000005</v>
      </c>
      <c r="CS70" s="21">
        <v>13484.899999999998</v>
      </c>
      <c r="CT70" s="21">
        <v>0</v>
      </c>
      <c r="CU70" s="21">
        <v>0</v>
      </c>
      <c r="CV70" s="21">
        <v>0</v>
      </c>
      <c r="CW70" s="21">
        <v>26223412.6499997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78111745.459999636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53315425.117940001</v>
      </c>
      <c r="BE71" s="21">
        <v>28407262.050000001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6000554.0900000017</v>
      </c>
      <c r="CK71" s="21">
        <v>0</v>
      </c>
      <c r="CL71" s="21">
        <v>0</v>
      </c>
      <c r="CM71" s="22">
        <v>6000554.0900000017</v>
      </c>
      <c r="CN71" s="21">
        <v>677744.09000000008</v>
      </c>
      <c r="CO71" s="21">
        <v>5322810.0000000019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15906641.90237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103629883.16031002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1125128.5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1764507769.9199984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1765632898.4199984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26018823666.796288</v>
      </c>
      <c r="E73" s="56">
        <v>6163116705.2488222</v>
      </c>
      <c r="F73" s="56">
        <v>10921414534.023794</v>
      </c>
      <c r="G73" s="56">
        <v>8934292427.523674</v>
      </c>
      <c r="H73" s="56">
        <v>656890974.53968549</v>
      </c>
      <c r="I73" s="56">
        <v>9091184668.9816799</v>
      </c>
      <c r="J73" s="56">
        <v>125508961.36999981</v>
      </c>
      <c r="K73" s="56">
        <v>143716857.40999997</v>
      </c>
      <c r="L73" s="56">
        <v>64724787.689999983</v>
      </c>
      <c r="M73" s="56">
        <v>9162285.6899999995</v>
      </c>
      <c r="N73" s="56">
        <v>31867677.690000001</v>
      </c>
      <c r="O73" s="56">
        <v>4854125009.555192</v>
      </c>
      <c r="P73" s="56">
        <v>636903.49</v>
      </c>
      <c r="Q73" s="56">
        <v>2368360822.2771792</v>
      </c>
      <c r="R73" s="56">
        <v>0</v>
      </c>
      <c r="S73" s="56">
        <v>0</v>
      </c>
      <c r="T73" s="56">
        <v>144197442270.82224</v>
      </c>
      <c r="U73" s="56">
        <v>1584391105.6828136</v>
      </c>
      <c r="V73" s="56">
        <v>11314437948.400949</v>
      </c>
      <c r="W73" s="56">
        <v>77588676601.829742</v>
      </c>
      <c r="X73" s="56">
        <v>123930557.13032469</v>
      </c>
      <c r="Y73" s="56">
        <v>1590316005.2000506</v>
      </c>
      <c r="Z73" s="56">
        <v>1523914675.3688819</v>
      </c>
      <c r="AA73" s="56">
        <v>1170742.21</v>
      </c>
      <c r="AB73" s="56">
        <v>1429.76</v>
      </c>
      <c r="AC73" s="56">
        <v>187648536.26198673</v>
      </c>
      <c r="AD73" s="56">
        <v>461131226.31100589</v>
      </c>
      <c r="AE73" s="56">
        <v>20536358.609999999</v>
      </c>
      <c r="AF73" s="56">
        <v>259217426.47043338</v>
      </c>
      <c r="AG73" s="56">
        <v>194830863.74787208</v>
      </c>
      <c r="AH73" s="56">
        <v>219814429.39704481</v>
      </c>
      <c r="AI73" s="56">
        <v>30819307.949999996</v>
      </c>
      <c r="AJ73" s="56">
        <v>132599853.19999997</v>
      </c>
      <c r="AK73" s="56">
        <v>38070548.813203469</v>
      </c>
      <c r="AL73" s="56">
        <v>0</v>
      </c>
      <c r="AM73" s="56">
        <v>919892863.28397012</v>
      </c>
      <c r="AN73" s="56">
        <v>20756356.132299002</v>
      </c>
      <c r="AO73" s="56">
        <v>131593137.286531</v>
      </c>
      <c r="AP73" s="56">
        <v>55619701.606634334</v>
      </c>
      <c r="AQ73" s="56">
        <v>0</v>
      </c>
      <c r="AR73" s="56">
        <v>0</v>
      </c>
      <c r="AS73" s="56">
        <v>0</v>
      </c>
      <c r="AT73" s="56">
        <v>10313636687.604931</v>
      </c>
      <c r="AU73" s="56">
        <v>327828653.59644622</v>
      </c>
      <c r="AV73" s="56">
        <v>143017889.41300526</v>
      </c>
      <c r="AW73" s="56">
        <v>0</v>
      </c>
      <c r="AX73" s="56">
        <v>92832314.629679561</v>
      </c>
      <c r="AY73" s="56">
        <v>0</v>
      </c>
      <c r="AZ73" s="56">
        <v>0</v>
      </c>
      <c r="BA73" s="56">
        <v>0</v>
      </c>
      <c r="BB73" s="56">
        <v>45754.06</v>
      </c>
      <c r="BC73" s="56">
        <v>-9.3132257461547852E-10</v>
      </c>
      <c r="BD73" s="56">
        <v>3558007445.1386147</v>
      </c>
      <c r="BE73" s="56">
        <v>34431810.109523818</v>
      </c>
      <c r="BF73" s="56">
        <v>0</v>
      </c>
      <c r="BG73" s="56">
        <v>0</v>
      </c>
      <c r="BH73" s="56">
        <v>2882332.3</v>
      </c>
      <c r="BI73" s="56">
        <v>228000397.17586595</v>
      </c>
      <c r="BJ73" s="56">
        <v>18814402.893002998</v>
      </c>
      <c r="BK73" s="56">
        <v>949230.43999999797</v>
      </c>
      <c r="BL73" s="56">
        <v>3302045.2584689995</v>
      </c>
      <c r="BM73" s="56">
        <v>234937761.95238167</v>
      </c>
      <c r="BN73" s="56">
        <v>2998658720.9856448</v>
      </c>
      <c r="BO73" s="56">
        <v>0</v>
      </c>
      <c r="BP73" s="56">
        <v>5162589928.1354256</v>
      </c>
      <c r="BQ73" s="56">
        <v>568585801.52148902</v>
      </c>
      <c r="BR73" s="56">
        <v>2452415617.2250113</v>
      </c>
      <c r="BS73" s="56">
        <v>2445707817.6533213</v>
      </c>
      <c r="BT73" s="56">
        <v>0</v>
      </c>
      <c r="BU73" s="56">
        <v>0</v>
      </c>
      <c r="BV73" s="56">
        <v>582274712.11223304</v>
      </c>
      <c r="BW73" s="56">
        <v>0</v>
      </c>
      <c r="BX73" s="56">
        <v>1638547.0800000045</v>
      </c>
      <c r="BY73" s="56">
        <v>0</v>
      </c>
      <c r="BZ73" s="56">
        <v>0</v>
      </c>
      <c r="CA73" s="56">
        <v>105712959.64000006</v>
      </c>
      <c r="CB73" s="56">
        <v>10040196292.060001</v>
      </c>
      <c r="CC73" s="56">
        <v>74901824.290000081</v>
      </c>
      <c r="CD73" s="56">
        <v>471248342.33999854</v>
      </c>
      <c r="CE73" s="56">
        <v>4328866.6499999892</v>
      </c>
      <c r="CF73" s="56">
        <v>0</v>
      </c>
      <c r="CG73" s="56">
        <v>53421641.849999994</v>
      </c>
      <c r="CH73" s="56">
        <v>15105523.199999951</v>
      </c>
      <c r="CI73" s="56">
        <v>285402426.49000001</v>
      </c>
      <c r="CJ73" s="56">
        <v>80696493382.808563</v>
      </c>
      <c r="CK73" s="56">
        <v>62857686.319995165</v>
      </c>
      <c r="CL73" s="56">
        <v>191795157.75</v>
      </c>
      <c r="CM73" s="56">
        <v>36224584341.70874</v>
      </c>
      <c r="CN73" s="56">
        <v>4715268399.7368822</v>
      </c>
      <c r="CO73" s="56">
        <v>31509315941.971859</v>
      </c>
      <c r="CP73" s="56">
        <v>44217256197.029831</v>
      </c>
      <c r="CQ73" s="56">
        <v>14602614974.93923</v>
      </c>
      <c r="CR73" s="56">
        <v>29614641222.090599</v>
      </c>
      <c r="CS73" s="56">
        <v>1046104734.4592743</v>
      </c>
      <c r="CT73" s="56">
        <v>1886279632.0499997</v>
      </c>
      <c r="CU73" s="56">
        <v>545407.98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407812113464.06891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101123289.43962704</v>
      </c>
      <c r="BE74" s="56">
        <v>29004595.810000002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531575564.07999992</v>
      </c>
      <c r="CK74" s="56">
        <v>144700.37</v>
      </c>
      <c r="CL74" s="56">
        <v>55287603.600000001</v>
      </c>
      <c r="CM74" s="56">
        <v>186522110.2299999</v>
      </c>
      <c r="CN74" s="56">
        <v>2439077.89</v>
      </c>
      <c r="CO74" s="56">
        <v>184083032.33999991</v>
      </c>
      <c r="CP74" s="56">
        <v>289621149.88</v>
      </c>
      <c r="CQ74" s="56">
        <v>51078029.930000007</v>
      </c>
      <c r="CR74" s="56">
        <v>238543119.94999999</v>
      </c>
      <c r="CS74" s="56">
        <v>196703259.47999999</v>
      </c>
      <c r="CT74" s="56">
        <v>0</v>
      </c>
      <c r="CU74" s="56">
        <v>0</v>
      </c>
      <c r="CV74" s="56">
        <v>11127958.709999993</v>
      </c>
      <c r="CW74" s="56">
        <v>17841131055.415947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18710665722.935574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26018823666.796288</v>
      </c>
      <c r="E75" s="56">
        <v>6163116705.2488222</v>
      </c>
      <c r="F75" s="56">
        <v>10921414534.023794</v>
      </c>
      <c r="G75" s="56">
        <v>8934292427.523674</v>
      </c>
      <c r="H75" s="56">
        <v>656890974.53968549</v>
      </c>
      <c r="I75" s="56">
        <v>9091184668.9816799</v>
      </c>
      <c r="J75" s="56">
        <v>125508961.36999981</v>
      </c>
      <c r="K75" s="56">
        <v>143716857.40999997</v>
      </c>
      <c r="L75" s="56">
        <v>64724787.689999983</v>
      </c>
      <c r="M75" s="56">
        <v>9162285.6899999995</v>
      </c>
      <c r="N75" s="56">
        <v>31867677.690000001</v>
      </c>
      <c r="O75" s="56">
        <v>4854125009.555192</v>
      </c>
      <c r="P75" s="56">
        <v>636903.49</v>
      </c>
      <c r="Q75" s="56">
        <v>2368360822.2771792</v>
      </c>
      <c r="R75" s="56">
        <v>0</v>
      </c>
      <c r="S75" s="56">
        <v>0</v>
      </c>
      <c r="T75" s="56">
        <v>144197442270.82224</v>
      </c>
      <c r="U75" s="56">
        <v>1584391105.6828136</v>
      </c>
      <c r="V75" s="56">
        <v>11314437948.400949</v>
      </c>
      <c r="W75" s="56">
        <v>77588676601.829742</v>
      </c>
      <c r="X75" s="56">
        <v>123930557.13032469</v>
      </c>
      <c r="Y75" s="56">
        <v>1590316005.2000506</v>
      </c>
      <c r="Z75" s="56">
        <v>1523914675.3688819</v>
      </c>
      <c r="AA75" s="56">
        <v>1170742.21</v>
      </c>
      <c r="AB75" s="56">
        <v>1429.76</v>
      </c>
      <c r="AC75" s="56">
        <v>187648536.26198673</v>
      </c>
      <c r="AD75" s="56">
        <v>461131226.31100589</v>
      </c>
      <c r="AE75" s="56">
        <v>20536358.609999999</v>
      </c>
      <c r="AF75" s="56">
        <v>259217426.47043338</v>
      </c>
      <c r="AG75" s="56">
        <v>194830863.74787208</v>
      </c>
      <c r="AH75" s="56">
        <v>219814429.39704481</v>
      </c>
      <c r="AI75" s="56">
        <v>30819307.949999996</v>
      </c>
      <c r="AJ75" s="56">
        <v>132599853.19999997</v>
      </c>
      <c r="AK75" s="56">
        <v>38070548.813203469</v>
      </c>
      <c r="AL75" s="56">
        <v>0</v>
      </c>
      <c r="AM75" s="56">
        <v>919892863.28397012</v>
      </c>
      <c r="AN75" s="56">
        <v>20756356.132299002</v>
      </c>
      <c r="AO75" s="56">
        <v>131593137.286531</v>
      </c>
      <c r="AP75" s="56">
        <v>55619701.606634334</v>
      </c>
      <c r="AQ75" s="56">
        <v>0</v>
      </c>
      <c r="AR75" s="56">
        <v>0</v>
      </c>
      <c r="AS75" s="56">
        <v>0</v>
      </c>
      <c r="AT75" s="56">
        <v>10313636687.604931</v>
      </c>
      <c r="AU75" s="56">
        <v>327828653.59644622</v>
      </c>
      <c r="AV75" s="56">
        <v>143017889.41300526</v>
      </c>
      <c r="AW75" s="56">
        <v>0</v>
      </c>
      <c r="AX75" s="56">
        <v>92832314.629679561</v>
      </c>
      <c r="AY75" s="56">
        <v>0</v>
      </c>
      <c r="AZ75" s="56">
        <v>0</v>
      </c>
      <c r="BA75" s="56">
        <v>0</v>
      </c>
      <c r="BB75" s="56">
        <v>45754.06</v>
      </c>
      <c r="BC75" s="56">
        <v>-9.3132257461547852E-10</v>
      </c>
      <c r="BD75" s="56">
        <v>3659130734.5782418</v>
      </c>
      <c r="BE75" s="56">
        <v>63436405.91952382</v>
      </c>
      <c r="BF75" s="56">
        <v>0</v>
      </c>
      <c r="BG75" s="56">
        <v>0</v>
      </c>
      <c r="BH75" s="56">
        <v>2882332.3</v>
      </c>
      <c r="BI75" s="56">
        <v>228000397.17586595</v>
      </c>
      <c r="BJ75" s="56">
        <v>18814402.893002998</v>
      </c>
      <c r="BK75" s="56">
        <v>949230.43999999797</v>
      </c>
      <c r="BL75" s="56">
        <v>3302045.2584689995</v>
      </c>
      <c r="BM75" s="56">
        <v>234937761.95238167</v>
      </c>
      <c r="BN75" s="56">
        <v>2998658720.9856448</v>
      </c>
      <c r="BO75" s="56">
        <v>0</v>
      </c>
      <c r="BP75" s="56">
        <v>5162589928.1354256</v>
      </c>
      <c r="BQ75" s="56">
        <v>568585801.52148902</v>
      </c>
      <c r="BR75" s="56">
        <v>2452415617.2250113</v>
      </c>
      <c r="BS75" s="56">
        <v>2445707817.6533213</v>
      </c>
      <c r="BT75" s="56">
        <v>0</v>
      </c>
      <c r="BU75" s="56">
        <v>0</v>
      </c>
      <c r="BV75" s="56">
        <v>582274712.11223304</v>
      </c>
      <c r="BW75" s="56">
        <v>0</v>
      </c>
      <c r="BX75" s="56">
        <v>1638547.0800000045</v>
      </c>
      <c r="BY75" s="56">
        <v>0</v>
      </c>
      <c r="BZ75" s="56">
        <v>0</v>
      </c>
      <c r="CA75" s="56">
        <v>105712959.64000006</v>
      </c>
      <c r="CB75" s="56">
        <v>10040196292.060001</v>
      </c>
      <c r="CC75" s="56">
        <v>74901824.290000081</v>
      </c>
      <c r="CD75" s="56">
        <v>471248342.33999854</v>
      </c>
      <c r="CE75" s="56">
        <v>4328866.6499999892</v>
      </c>
      <c r="CF75" s="56">
        <v>0</v>
      </c>
      <c r="CG75" s="56">
        <v>53421641.849999994</v>
      </c>
      <c r="CH75" s="56">
        <v>15105523.199999951</v>
      </c>
      <c r="CI75" s="56">
        <v>285402426.49000001</v>
      </c>
      <c r="CJ75" s="56">
        <v>81228068946.888565</v>
      </c>
      <c r="CK75" s="56">
        <v>63002386.689995162</v>
      </c>
      <c r="CL75" s="56">
        <v>247082761.34999999</v>
      </c>
      <c r="CM75" s="56">
        <v>36411106451.938744</v>
      </c>
      <c r="CN75" s="56">
        <v>4717707477.6268826</v>
      </c>
      <c r="CO75" s="56">
        <v>31693398974.311859</v>
      </c>
      <c r="CP75" s="56">
        <v>44506877346.909828</v>
      </c>
      <c r="CQ75" s="56">
        <v>14653693004.86923</v>
      </c>
      <c r="CR75" s="56">
        <v>29853184342.0406</v>
      </c>
      <c r="CS75" s="56">
        <v>1242807993.9392743</v>
      </c>
      <c r="CT75" s="56">
        <v>1886279632.0499997</v>
      </c>
      <c r="CU75" s="56">
        <v>545407.98</v>
      </c>
      <c r="CV75" s="56">
        <v>11127958.709999993</v>
      </c>
      <c r="CW75" s="56">
        <v>17841131055.415947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426522779187.00446</v>
      </c>
    </row>
    <row r="116" spans="3:3" x14ac:dyDescent="0.25">
      <c r="C116" s="3"/>
    </row>
    <row r="135" spans="1:3" x14ac:dyDescent="0.25">
      <c r="C135" s="3"/>
    </row>
    <row r="136" spans="1:3" x14ac:dyDescent="0.25">
      <c r="C136" s="3"/>
    </row>
    <row r="137" spans="1:3" x14ac:dyDescent="0.25">
      <c r="A137" s="3"/>
      <c r="B137" s="3"/>
      <c r="C137" s="3"/>
    </row>
    <row r="138" spans="1:3" x14ac:dyDescent="0.25">
      <c r="A138" s="3"/>
      <c r="B138" s="3"/>
      <c r="C138" s="3"/>
    </row>
    <row r="139" spans="1:3" x14ac:dyDescent="0.25">
      <c r="A139" s="3"/>
      <c r="B139" s="3"/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</sheetData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5CA7-81AB-475F-8478-AFDFA35DC488}">
  <dimension ref="A1:DM141"/>
  <sheetViews>
    <sheetView showGridLines="0" zoomScale="80" zoomScaleNormal="80" workbookViewId="0">
      <pane xSplit="3" ySplit="6" topLeftCell="D7" activePane="bottomRight" state="frozen"/>
      <selection activeCell="DC48" sqref="DC48"/>
      <selection pane="topRight" activeCell="DC48" sqref="DC48"/>
      <selection pane="bottomLeft" activeCell="DC48" sqref="DC48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10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0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1066712918.8900009</v>
      </c>
      <c r="E8" s="21">
        <v>619193604.450001</v>
      </c>
      <c r="F8" s="21">
        <v>321416641.58999997</v>
      </c>
      <c r="G8" s="21">
        <v>126102672.84999999</v>
      </c>
      <c r="H8" s="21">
        <v>35012319.960000001</v>
      </c>
      <c r="I8" s="21">
        <v>239756391.22999999</v>
      </c>
      <c r="J8" s="21">
        <v>16799337.100000001</v>
      </c>
      <c r="K8" s="21">
        <v>0</v>
      </c>
      <c r="L8" s="21">
        <v>0</v>
      </c>
      <c r="M8" s="21">
        <v>0</v>
      </c>
      <c r="N8" s="21">
        <v>116978.09</v>
      </c>
      <c r="O8" s="21">
        <v>4971887.46</v>
      </c>
      <c r="P8" s="21">
        <v>0</v>
      </c>
      <c r="Q8" s="21">
        <v>32571577.059999999</v>
      </c>
      <c r="R8" s="21">
        <v>0</v>
      </c>
      <c r="S8" s="21">
        <v>0</v>
      </c>
      <c r="T8" s="21">
        <v>67400424.620000005</v>
      </c>
      <c r="U8" s="21">
        <v>0</v>
      </c>
      <c r="V8" s="21">
        <v>47926433.969999999</v>
      </c>
      <c r="W8" s="21">
        <v>210571333.70999998</v>
      </c>
      <c r="X8" s="21">
        <v>1000</v>
      </c>
      <c r="Y8" s="21">
        <v>5758840.4100000001</v>
      </c>
      <c r="Z8" s="21">
        <v>22902294.370000001</v>
      </c>
      <c r="AA8" s="21">
        <v>5884.01</v>
      </c>
      <c r="AB8" s="21">
        <v>0</v>
      </c>
      <c r="AC8" s="21">
        <v>39807809.609999999</v>
      </c>
      <c r="AD8" s="21">
        <v>308874186.24000001</v>
      </c>
      <c r="AE8" s="21">
        <v>0</v>
      </c>
      <c r="AF8" s="21">
        <v>357523.78</v>
      </c>
      <c r="AG8" s="21">
        <v>19162419.5</v>
      </c>
      <c r="AH8" s="21">
        <v>19704137.100000001</v>
      </c>
      <c r="AI8" s="21">
        <v>0</v>
      </c>
      <c r="AJ8" s="21">
        <v>17244</v>
      </c>
      <c r="AK8" s="21">
        <v>29159.45</v>
      </c>
      <c r="AL8" s="21">
        <v>0</v>
      </c>
      <c r="AM8" s="21">
        <v>20343918.530000001</v>
      </c>
      <c r="AN8" s="21">
        <v>0</v>
      </c>
      <c r="AO8" s="21">
        <v>0</v>
      </c>
      <c r="AP8" s="21">
        <v>808789.95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274433756.38</v>
      </c>
      <c r="BC8" s="21">
        <v>0</v>
      </c>
      <c r="BD8" s="21">
        <v>24215637.129999999</v>
      </c>
      <c r="BE8" s="21">
        <v>0</v>
      </c>
      <c r="BF8" s="21">
        <v>0</v>
      </c>
      <c r="BG8" s="21">
        <v>0</v>
      </c>
      <c r="BH8" s="21">
        <v>0</v>
      </c>
      <c r="BI8" s="21">
        <v>7243338.7999999998</v>
      </c>
      <c r="BJ8" s="21">
        <v>0</v>
      </c>
      <c r="BK8" s="21">
        <v>0</v>
      </c>
      <c r="BL8" s="21">
        <v>0</v>
      </c>
      <c r="BM8" s="21">
        <v>3238010.16</v>
      </c>
      <c r="BN8" s="21">
        <v>3907075.66</v>
      </c>
      <c r="BO8" s="21">
        <v>0</v>
      </c>
      <c r="BP8" s="21">
        <v>44139878.090000004</v>
      </c>
      <c r="BQ8" s="21">
        <v>1584186.45</v>
      </c>
      <c r="BR8" s="21">
        <v>174572974.83999959</v>
      </c>
      <c r="BS8" s="21">
        <v>67880638.909999996</v>
      </c>
      <c r="BT8" s="21">
        <v>0</v>
      </c>
      <c r="BU8" s="21">
        <v>0</v>
      </c>
      <c r="BV8" s="21">
        <v>3440126.35</v>
      </c>
      <c r="BW8" s="21">
        <v>0</v>
      </c>
      <c r="BX8" s="21">
        <v>0</v>
      </c>
      <c r="BY8" s="21">
        <v>0</v>
      </c>
      <c r="BZ8" s="21">
        <v>0</v>
      </c>
      <c r="CA8" s="21">
        <v>434899.09</v>
      </c>
      <c r="CB8" s="21">
        <v>10412890.23</v>
      </c>
      <c r="CC8" s="21">
        <v>0</v>
      </c>
      <c r="CD8" s="21">
        <v>0</v>
      </c>
      <c r="CE8" s="21">
        <v>100652.14</v>
      </c>
      <c r="CF8" s="21">
        <v>0</v>
      </c>
      <c r="CG8" s="21">
        <v>0</v>
      </c>
      <c r="CH8" s="21">
        <v>0</v>
      </c>
      <c r="CI8" s="21">
        <v>266988940.37</v>
      </c>
      <c r="CJ8" s="22">
        <v>472052601.94999993</v>
      </c>
      <c r="CK8" s="21">
        <v>2558464.7799999998</v>
      </c>
      <c r="CL8" s="21">
        <v>0</v>
      </c>
      <c r="CM8" s="22">
        <v>295282179.16999996</v>
      </c>
      <c r="CN8" s="21">
        <v>115117503.38999999</v>
      </c>
      <c r="CO8" s="21">
        <v>180164675.77999997</v>
      </c>
      <c r="CP8" s="22">
        <v>174211957.99999997</v>
      </c>
      <c r="CQ8" s="21">
        <v>-5175504.709999999</v>
      </c>
      <c r="CR8" s="21">
        <v>179387462.70999998</v>
      </c>
      <c r="CS8" s="21">
        <v>25440170.629999999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3539698586.2200003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655404070.27999997</v>
      </c>
      <c r="E9" s="21">
        <v>317203483.06</v>
      </c>
      <c r="F9" s="21">
        <v>279929321.50999999</v>
      </c>
      <c r="G9" s="21">
        <v>58271265.710000008</v>
      </c>
      <c r="H9" s="21">
        <v>19561267.150000002</v>
      </c>
      <c r="I9" s="21">
        <v>260929477.07999998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6854644.2700000005</v>
      </c>
      <c r="P9" s="21">
        <v>0</v>
      </c>
      <c r="Q9" s="21">
        <v>3317841.68</v>
      </c>
      <c r="R9" s="21">
        <v>0</v>
      </c>
      <c r="S9" s="21">
        <v>0</v>
      </c>
      <c r="T9" s="21">
        <v>98815529.920000002</v>
      </c>
      <c r="U9" s="21">
        <v>56844.53</v>
      </c>
      <c r="V9" s="21">
        <v>48575417.079999991</v>
      </c>
      <c r="W9" s="21">
        <v>350959955.50000006</v>
      </c>
      <c r="X9" s="21">
        <v>49821.1</v>
      </c>
      <c r="Y9" s="21">
        <v>6158257.3900000006</v>
      </c>
      <c r="Z9" s="21">
        <v>3367548.379999999</v>
      </c>
      <c r="AA9" s="21">
        <v>19101.04</v>
      </c>
      <c r="AB9" s="21">
        <v>0</v>
      </c>
      <c r="AC9" s="21">
        <v>69155.25</v>
      </c>
      <c r="AD9" s="21">
        <v>183214570.41999999</v>
      </c>
      <c r="AE9" s="21">
        <v>0</v>
      </c>
      <c r="AF9" s="21">
        <v>118581.84</v>
      </c>
      <c r="AG9" s="21">
        <v>0</v>
      </c>
      <c r="AH9" s="21">
        <v>-33505.99</v>
      </c>
      <c r="AI9" s="21">
        <v>0</v>
      </c>
      <c r="AJ9" s="21">
        <v>427924.19</v>
      </c>
      <c r="AK9" s="21">
        <v>5956.3199999999988</v>
      </c>
      <c r="AL9" s="21">
        <v>0</v>
      </c>
      <c r="AM9" s="21">
        <v>71974.63</v>
      </c>
      <c r="AN9" s="21">
        <v>36194.21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216446200.44260302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182051.95999999996</v>
      </c>
      <c r="BO9" s="21">
        <v>0</v>
      </c>
      <c r="BP9" s="21">
        <v>49656363.970000006</v>
      </c>
      <c r="BQ9" s="21">
        <v>4150845.1100000008</v>
      </c>
      <c r="BR9" s="21">
        <v>22255356.940000001</v>
      </c>
      <c r="BS9" s="21">
        <v>18800766.250000004</v>
      </c>
      <c r="BT9" s="21">
        <v>0</v>
      </c>
      <c r="BU9" s="21">
        <v>0</v>
      </c>
      <c r="BV9" s="21">
        <v>1558034.94</v>
      </c>
      <c r="BW9" s="21">
        <v>0</v>
      </c>
      <c r="BX9" s="21">
        <v>0</v>
      </c>
      <c r="BY9" s="21">
        <v>0</v>
      </c>
      <c r="BZ9" s="21">
        <v>0</v>
      </c>
      <c r="CA9" s="21">
        <v>2130912.84</v>
      </c>
      <c r="CB9" s="21">
        <v>1415325.5999999999</v>
      </c>
      <c r="CC9" s="21">
        <v>29595281.509999998</v>
      </c>
      <c r="CD9" s="21">
        <v>59092007.090000004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2698521908.9399109</v>
      </c>
      <c r="CK9" s="21">
        <v>0</v>
      </c>
      <c r="CL9" s="21">
        <v>188240.58999999997</v>
      </c>
      <c r="CM9" s="22">
        <v>1248791179.3599124</v>
      </c>
      <c r="CN9" s="21">
        <v>338293059.5999167</v>
      </c>
      <c r="CO9" s="21">
        <v>910498119.75999558</v>
      </c>
      <c r="CP9" s="22">
        <v>1449542488.9899988</v>
      </c>
      <c r="CQ9" s="21">
        <v>539641006.57000172</v>
      </c>
      <c r="CR9" s="21">
        <v>909901482.41999698</v>
      </c>
      <c r="CS9" s="21">
        <v>30727066.409999996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4772512748.2725115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2635073242.599999</v>
      </c>
      <c r="E10" s="21">
        <v>816104179.33999896</v>
      </c>
      <c r="F10" s="21">
        <v>737790144.11000001</v>
      </c>
      <c r="G10" s="21">
        <v>1081178919.1500001</v>
      </c>
      <c r="H10" s="21">
        <v>25254088.199999999</v>
      </c>
      <c r="I10" s="21">
        <v>483130791.65000302</v>
      </c>
      <c r="J10" s="21">
        <v>121689.83</v>
      </c>
      <c r="K10" s="21">
        <v>5245061.9000000004</v>
      </c>
      <c r="L10" s="21">
        <v>0</v>
      </c>
      <c r="M10" s="21">
        <v>0</v>
      </c>
      <c r="N10" s="21">
        <v>1771042.16</v>
      </c>
      <c r="O10" s="21">
        <v>58077732.980000205</v>
      </c>
      <c r="P10" s="21">
        <v>0</v>
      </c>
      <c r="Q10" s="21">
        <v>47900474.130000003</v>
      </c>
      <c r="R10" s="21">
        <v>0</v>
      </c>
      <c r="S10" s="21">
        <v>0</v>
      </c>
      <c r="T10" s="21">
        <v>654548299.98000896</v>
      </c>
      <c r="U10" s="21">
        <v>10725401</v>
      </c>
      <c r="V10" s="21">
        <v>168874110.22000101</v>
      </c>
      <c r="W10" s="21">
        <v>1583164886.23002</v>
      </c>
      <c r="X10" s="21">
        <v>1608463.99</v>
      </c>
      <c r="Y10" s="21">
        <v>40753695.32</v>
      </c>
      <c r="Z10" s="21">
        <v>22620364.580015797</v>
      </c>
      <c r="AA10" s="21">
        <v>43364.83</v>
      </c>
      <c r="AB10" s="21">
        <v>0</v>
      </c>
      <c r="AC10" s="21">
        <v>30598466.219989702</v>
      </c>
      <c r="AD10" s="21">
        <v>29557468.3399918</v>
      </c>
      <c r="AE10" s="21">
        <v>0</v>
      </c>
      <c r="AF10" s="21">
        <v>3238373.02</v>
      </c>
      <c r="AG10" s="21">
        <v>7262572.0300000003</v>
      </c>
      <c r="AH10" s="21">
        <v>4838167.5</v>
      </c>
      <c r="AI10" s="21">
        <v>607081.16</v>
      </c>
      <c r="AJ10" s="21">
        <v>4742722.03</v>
      </c>
      <c r="AK10" s="21">
        <v>1249528.3799999999</v>
      </c>
      <c r="AL10" s="21">
        <v>0</v>
      </c>
      <c r="AM10" s="21">
        <v>18724946.620000001</v>
      </c>
      <c r="AN10" s="21">
        <v>0</v>
      </c>
      <c r="AO10" s="21">
        <v>0</v>
      </c>
      <c r="AP10" s="21">
        <v>203108.71999999997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577338655.5694139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3710140.39</v>
      </c>
      <c r="BN10" s="21">
        <v>111355738.13999601</v>
      </c>
      <c r="BO10" s="21">
        <v>0</v>
      </c>
      <c r="BP10" s="21">
        <v>86438964.190005392</v>
      </c>
      <c r="BQ10" s="21">
        <v>2972424.88</v>
      </c>
      <c r="BR10" s="21">
        <v>109364298.28</v>
      </c>
      <c r="BS10" s="21">
        <v>39015178.090000905</v>
      </c>
      <c r="BT10" s="21">
        <v>0</v>
      </c>
      <c r="BU10" s="21">
        <v>0</v>
      </c>
      <c r="BV10" s="21">
        <v>1942618.3</v>
      </c>
      <c r="BW10" s="21">
        <v>0</v>
      </c>
      <c r="BX10" s="21">
        <v>325654.59000000003</v>
      </c>
      <c r="BY10" s="21">
        <v>0</v>
      </c>
      <c r="BZ10" s="21">
        <v>0</v>
      </c>
      <c r="CA10" s="21">
        <v>20654104.219999999</v>
      </c>
      <c r="CB10" s="21">
        <v>908770467.52999604</v>
      </c>
      <c r="CC10" s="21">
        <v>159725793.37</v>
      </c>
      <c r="CD10" s="21">
        <v>217190465.21000001</v>
      </c>
      <c r="CE10" s="21">
        <v>0</v>
      </c>
      <c r="CF10" s="21">
        <v>0</v>
      </c>
      <c r="CG10" s="21">
        <v>72418.5</v>
      </c>
      <c r="CH10" s="21">
        <v>8208822.2199999997</v>
      </c>
      <c r="CI10" s="21">
        <v>193627.58</v>
      </c>
      <c r="CJ10" s="22">
        <v>1893855873.54</v>
      </c>
      <c r="CK10" s="21">
        <v>4937332</v>
      </c>
      <c r="CL10" s="21">
        <v>280228</v>
      </c>
      <c r="CM10" s="22">
        <v>890657403.70999992</v>
      </c>
      <c r="CN10" s="21">
        <v>392085626.85852277</v>
      </c>
      <c r="CO10" s="21">
        <v>498571776.85147715</v>
      </c>
      <c r="CP10" s="22">
        <v>997980909.82999992</v>
      </c>
      <c r="CQ10" s="21">
        <v>347221707.56577659</v>
      </c>
      <c r="CR10" s="21">
        <v>650759202.26422334</v>
      </c>
      <c r="CS10" s="21">
        <v>37365186.920000397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10018435575.139441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2">
        <v>0</v>
      </c>
      <c r="CK11" s="21">
        <v>0</v>
      </c>
      <c r="CL11" s="21">
        <v>0</v>
      </c>
      <c r="CM11" s="22">
        <v>0</v>
      </c>
      <c r="CN11" s="21">
        <v>0</v>
      </c>
      <c r="CO11" s="21">
        <v>0</v>
      </c>
      <c r="CP11" s="22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0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0</v>
      </c>
      <c r="CK13" s="21">
        <v>0</v>
      </c>
      <c r="CL13" s="21">
        <v>0</v>
      </c>
      <c r="CM13" s="22">
        <v>0</v>
      </c>
      <c r="CN13" s="21">
        <v>0</v>
      </c>
      <c r="CO13" s="21">
        <v>0</v>
      </c>
      <c r="CP13" s="22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0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601416219.30000007</v>
      </c>
      <c r="E14" s="21">
        <v>141218153.55000004</v>
      </c>
      <c r="F14" s="21">
        <v>280472320.52000004</v>
      </c>
      <c r="G14" s="21">
        <v>179725745.23000002</v>
      </c>
      <c r="H14" s="21">
        <v>16289773.99</v>
      </c>
      <c r="I14" s="21">
        <v>24199805.860000003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8209607.0100000007</v>
      </c>
      <c r="P14" s="21">
        <v>0</v>
      </c>
      <c r="Q14" s="21">
        <v>22469600.100000001</v>
      </c>
      <c r="R14" s="21">
        <v>0</v>
      </c>
      <c r="S14" s="21">
        <v>0</v>
      </c>
      <c r="T14" s="21">
        <v>44671619.340000011</v>
      </c>
      <c r="U14" s="21">
        <v>75766.710000000006</v>
      </c>
      <c r="V14" s="21">
        <v>33378688.33999991</v>
      </c>
      <c r="W14" s="21">
        <v>419885821.28999972</v>
      </c>
      <c r="X14" s="21">
        <v>0</v>
      </c>
      <c r="Y14" s="21">
        <v>5640769.04</v>
      </c>
      <c r="Z14" s="21">
        <v>16106121.149999997</v>
      </c>
      <c r="AA14" s="21">
        <v>-1.77</v>
      </c>
      <c r="AB14" s="21">
        <v>0</v>
      </c>
      <c r="AC14" s="21">
        <v>4868400.6399999987</v>
      </c>
      <c r="AD14" s="21">
        <v>82432839.510000572</v>
      </c>
      <c r="AE14" s="21">
        <v>0</v>
      </c>
      <c r="AF14" s="21">
        <v>151582.83000000002</v>
      </c>
      <c r="AG14" s="21">
        <v>6095199.3300000001</v>
      </c>
      <c r="AH14" s="21">
        <v>0</v>
      </c>
      <c r="AI14" s="21">
        <v>0</v>
      </c>
      <c r="AJ14" s="21">
        <v>26075</v>
      </c>
      <c r="AK14" s="21">
        <v>55263.539999999994</v>
      </c>
      <c r="AL14" s="21">
        <v>0</v>
      </c>
      <c r="AM14" s="21">
        <v>36059.199999999997</v>
      </c>
      <c r="AN14" s="21">
        <v>0</v>
      </c>
      <c r="AO14" s="21">
        <v>0</v>
      </c>
      <c r="AP14" s="21">
        <v>1412093.0200000003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301174950.66000485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563592.49</v>
      </c>
      <c r="BN14" s="21">
        <v>5490832.2300000051</v>
      </c>
      <c r="BO14" s="21">
        <v>0</v>
      </c>
      <c r="BP14" s="21">
        <v>25193703.84</v>
      </c>
      <c r="BQ14" s="21">
        <v>718867.40999999992</v>
      </c>
      <c r="BR14" s="21">
        <v>31371234.120000001</v>
      </c>
      <c r="BS14" s="21">
        <v>174269175.64000005</v>
      </c>
      <c r="BT14" s="21">
        <v>0</v>
      </c>
      <c r="BU14" s="21">
        <v>0</v>
      </c>
      <c r="BV14" s="21">
        <v>6553905.5200000005</v>
      </c>
      <c r="BW14" s="21">
        <v>0</v>
      </c>
      <c r="BX14" s="21">
        <v>7837.47</v>
      </c>
      <c r="BY14" s="21">
        <v>0</v>
      </c>
      <c r="BZ14" s="21">
        <v>0</v>
      </c>
      <c r="CA14" s="21">
        <v>2059684.66</v>
      </c>
      <c r="CB14" s="21">
        <v>240190306.47000003</v>
      </c>
      <c r="CC14" s="21">
        <v>0</v>
      </c>
      <c r="CD14" s="21">
        <v>431007.12</v>
      </c>
      <c r="CE14" s="21">
        <v>9991.7999999999993</v>
      </c>
      <c r="CF14" s="21">
        <v>0</v>
      </c>
      <c r="CG14" s="21">
        <v>0</v>
      </c>
      <c r="CH14" s="21">
        <v>52572.509999999995</v>
      </c>
      <c r="CI14" s="21">
        <v>61200</v>
      </c>
      <c r="CJ14" s="22">
        <v>339259212.16999996</v>
      </c>
      <c r="CK14" s="21">
        <v>3049876.6599999294</v>
      </c>
      <c r="CL14" s="21">
        <v>0</v>
      </c>
      <c r="CM14" s="22">
        <v>327007557.32000005</v>
      </c>
      <c r="CN14" s="21">
        <v>214765202.20000002</v>
      </c>
      <c r="CO14" s="21">
        <v>112242355.12</v>
      </c>
      <c r="CP14" s="22">
        <v>9201778.1900000013</v>
      </c>
      <c r="CQ14" s="21">
        <v>1851405.2200000011</v>
      </c>
      <c r="CR14" s="21">
        <v>7350372.9700000007</v>
      </c>
      <c r="CS14" s="21">
        <v>1039573.2699999999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2415868950.8100052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3817881.9109634589</v>
      </c>
      <c r="AA15" s="21">
        <v>0</v>
      </c>
      <c r="AB15" s="21">
        <v>0</v>
      </c>
      <c r="AC15" s="21">
        <v>0</v>
      </c>
      <c r="AD15" s="21">
        <v>3978271.4293552828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48037033.872632943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1456641.5668778261</v>
      </c>
      <c r="BM15" s="21">
        <v>451062</v>
      </c>
      <c r="BN15" s="21">
        <v>683568.24134656286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58424459.02117607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200359.12</v>
      </c>
      <c r="BJ16" s="21">
        <v>3317476.1494420003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3517835.2694420004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75988</v>
      </c>
      <c r="E17" s="21">
        <v>14094</v>
      </c>
      <c r="F17" s="21">
        <v>22921</v>
      </c>
      <c r="G17" s="21">
        <v>38973</v>
      </c>
      <c r="H17" s="21">
        <v>164808</v>
      </c>
      <c r="I17" s="21">
        <v>6088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38095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4315</v>
      </c>
      <c r="Z17" s="21">
        <v>4399</v>
      </c>
      <c r="AA17" s="21">
        <v>0</v>
      </c>
      <c r="AB17" s="21">
        <v>0</v>
      </c>
      <c r="AC17" s="21">
        <v>1294</v>
      </c>
      <c r="AD17" s="21">
        <v>979.77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1079</v>
      </c>
      <c r="AQ17" s="21">
        <v>0</v>
      </c>
      <c r="AR17" s="21">
        <v>0</v>
      </c>
      <c r="AS17" s="21">
        <v>0</v>
      </c>
      <c r="AT17" s="21">
        <v>4975349</v>
      </c>
      <c r="AU17" s="21">
        <v>1641</v>
      </c>
      <c r="AV17" s="21">
        <v>1631</v>
      </c>
      <c r="AW17" s="21">
        <v>0</v>
      </c>
      <c r="AX17" s="21">
        <v>1641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144895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49020</v>
      </c>
      <c r="BO17" s="21">
        <v>0</v>
      </c>
      <c r="BP17" s="21">
        <v>52540</v>
      </c>
      <c r="BQ17" s="21">
        <v>0</v>
      </c>
      <c r="BR17" s="21">
        <v>0</v>
      </c>
      <c r="BS17" s="21">
        <v>99079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1613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5624454.7699999996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0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4454336.338072001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4454336.338072001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3501085123.46</v>
      </c>
      <c r="E20" s="21">
        <v>1795936520.49</v>
      </c>
      <c r="F20" s="21">
        <v>1138689504.5899999</v>
      </c>
      <c r="G20" s="21">
        <v>566459098.38</v>
      </c>
      <c r="H20" s="21">
        <v>0</v>
      </c>
      <c r="I20" s="21">
        <v>445944407.39999998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35138706.770000003</v>
      </c>
      <c r="P20" s="21">
        <v>269987.65999999997</v>
      </c>
      <c r="Q20" s="21">
        <v>38253295.640000001</v>
      </c>
      <c r="R20" s="21">
        <v>0</v>
      </c>
      <c r="S20" s="21">
        <v>0</v>
      </c>
      <c r="T20" s="21">
        <v>522141075.76999998</v>
      </c>
      <c r="U20" s="21">
        <v>673629.12000000011</v>
      </c>
      <c r="V20" s="21">
        <v>208456690.80000001</v>
      </c>
      <c r="W20" s="21">
        <v>1133945072.3499999</v>
      </c>
      <c r="X20" s="21">
        <v>248346.27000000002</v>
      </c>
      <c r="Y20" s="21">
        <v>145839386.80000001</v>
      </c>
      <c r="Z20" s="21">
        <v>108923639.80000001</v>
      </c>
      <c r="AA20" s="21">
        <v>0</v>
      </c>
      <c r="AB20" s="21">
        <v>114286</v>
      </c>
      <c r="AC20" s="21">
        <v>83589248.359999985</v>
      </c>
      <c r="AD20" s="21">
        <v>765311172.00999999</v>
      </c>
      <c r="AE20" s="21">
        <v>0</v>
      </c>
      <c r="AF20" s="21">
        <v>2198527.48</v>
      </c>
      <c r="AG20" s="21">
        <v>6281628.5199999996</v>
      </c>
      <c r="AH20" s="21">
        <v>2126859.0699999998</v>
      </c>
      <c r="AI20" s="21">
        <v>144912.43</v>
      </c>
      <c r="AJ20" s="21">
        <v>135057.13</v>
      </c>
      <c r="AK20" s="21">
        <v>0</v>
      </c>
      <c r="AL20" s="21">
        <v>0</v>
      </c>
      <c r="AM20" s="21">
        <v>18771096.640000001</v>
      </c>
      <c r="AN20" s="21">
        <v>163676</v>
      </c>
      <c r="AO20" s="21">
        <v>0</v>
      </c>
      <c r="AP20" s="21">
        <v>10975029.109999999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484747396.75</v>
      </c>
      <c r="BE20" s="21">
        <v>0</v>
      </c>
      <c r="BF20" s="21">
        <v>0</v>
      </c>
      <c r="BG20" s="21">
        <v>0</v>
      </c>
      <c r="BH20" s="21">
        <v>0</v>
      </c>
      <c r="BI20" s="21">
        <v>1744061.5</v>
      </c>
      <c r="BJ20" s="21">
        <v>0</v>
      </c>
      <c r="BK20" s="21">
        <v>0</v>
      </c>
      <c r="BL20" s="21">
        <v>0</v>
      </c>
      <c r="BM20" s="21">
        <v>1999236.1</v>
      </c>
      <c r="BN20" s="21">
        <v>74603442.939999998</v>
      </c>
      <c r="BO20" s="21">
        <v>0</v>
      </c>
      <c r="BP20" s="21">
        <v>83408238.150000006</v>
      </c>
      <c r="BQ20" s="21">
        <v>3090471.75</v>
      </c>
      <c r="BR20" s="21">
        <v>42939989.270000003</v>
      </c>
      <c r="BS20" s="21">
        <v>128933729.04000001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972017.57</v>
      </c>
      <c r="CB20" s="21">
        <v>471876165.69999999</v>
      </c>
      <c r="CC20" s="21">
        <v>0</v>
      </c>
      <c r="CD20" s="21">
        <v>16784159.870000001</v>
      </c>
      <c r="CE20" s="21">
        <v>0</v>
      </c>
      <c r="CF20" s="21">
        <v>0</v>
      </c>
      <c r="CG20" s="21">
        <v>12098934.699999999</v>
      </c>
      <c r="CH20" s="21">
        <v>14185.68</v>
      </c>
      <c r="CI20" s="21">
        <v>961712.34</v>
      </c>
      <c r="CJ20" s="22">
        <v>2207477583.3599997</v>
      </c>
      <c r="CK20" s="21">
        <v>50635202.869999997</v>
      </c>
      <c r="CL20" s="21">
        <v>0</v>
      </c>
      <c r="CM20" s="22">
        <v>1066079026.1799999</v>
      </c>
      <c r="CN20" s="21">
        <v>935498783.79999995</v>
      </c>
      <c r="CO20" s="21">
        <v>130580242.38000001</v>
      </c>
      <c r="CP20" s="22">
        <v>1090763354.3099997</v>
      </c>
      <c r="CQ20" s="21">
        <v>36688887.960000001</v>
      </c>
      <c r="CR20" s="21">
        <v>1054074466.3499997</v>
      </c>
      <c r="CS20" s="21">
        <v>36852156.089999989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10599234335.4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0</v>
      </c>
      <c r="CK21" s="21">
        <v>0</v>
      </c>
      <c r="CL21" s="21">
        <v>0</v>
      </c>
      <c r="CM21" s="22">
        <v>0</v>
      </c>
      <c r="CN21" s="21">
        <v>0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0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6392686109.9599991</v>
      </c>
      <c r="E22" s="21">
        <v>3861329868.9699998</v>
      </c>
      <c r="F22" s="21">
        <v>2029173803.05</v>
      </c>
      <c r="G22" s="21">
        <v>502182437.94</v>
      </c>
      <c r="H22" s="21">
        <v>12139396.060000001</v>
      </c>
      <c r="I22" s="21">
        <v>1870344494.79</v>
      </c>
      <c r="J22" s="21">
        <v>35004.910000000003</v>
      </c>
      <c r="K22" s="21">
        <v>354600</v>
      </c>
      <c r="L22" s="21">
        <v>0</v>
      </c>
      <c r="M22" s="21">
        <v>0</v>
      </c>
      <c r="N22" s="21">
        <v>12835866.710000001</v>
      </c>
      <c r="O22" s="21">
        <v>68905248.180000007</v>
      </c>
      <c r="P22" s="21">
        <v>0</v>
      </c>
      <c r="Q22" s="21">
        <v>202093704.55000001</v>
      </c>
      <c r="R22" s="21">
        <v>0</v>
      </c>
      <c r="S22" s="21">
        <v>0</v>
      </c>
      <c r="T22" s="21">
        <v>959705769.83000004</v>
      </c>
      <c r="U22" s="21">
        <v>2663316.23</v>
      </c>
      <c r="V22" s="21">
        <v>82078102.939999998</v>
      </c>
      <c r="W22" s="21">
        <v>2888403494.6900001</v>
      </c>
      <c r="X22" s="21">
        <v>292670.82</v>
      </c>
      <c r="Y22" s="21">
        <v>105162361.31</v>
      </c>
      <c r="Z22" s="21">
        <v>129846623.7</v>
      </c>
      <c r="AA22" s="21">
        <v>0</v>
      </c>
      <c r="AB22" s="21">
        <v>0</v>
      </c>
      <c r="AC22" s="21">
        <v>2361814.38</v>
      </c>
      <c r="AD22" s="21">
        <v>296079153.51999998</v>
      </c>
      <c r="AE22" s="21">
        <v>0</v>
      </c>
      <c r="AF22" s="21">
        <v>1766689.21</v>
      </c>
      <c r="AG22" s="21">
        <v>661623873.26999998</v>
      </c>
      <c r="AH22" s="21">
        <v>826644897.62</v>
      </c>
      <c r="AI22" s="21">
        <v>4711199.78</v>
      </c>
      <c r="AJ22" s="21">
        <v>14002877.84</v>
      </c>
      <c r="AK22" s="21">
        <v>151706.06</v>
      </c>
      <c r="AL22" s="21">
        <v>0</v>
      </c>
      <c r="AM22" s="21">
        <v>75252647.200000003</v>
      </c>
      <c r="AN22" s="21">
        <v>155380.95000000001</v>
      </c>
      <c r="AO22" s="21">
        <v>0</v>
      </c>
      <c r="AP22" s="21">
        <v>12007634.6</v>
      </c>
      <c r="AQ22" s="21">
        <v>0</v>
      </c>
      <c r="AR22" s="21">
        <v>0</v>
      </c>
      <c r="AS22" s="21">
        <v>0</v>
      </c>
      <c r="AT22" s="21">
        <v>5022062905.3299999</v>
      </c>
      <c r="AU22" s="21">
        <v>762918270.01999998</v>
      </c>
      <c r="AV22" s="21">
        <v>8.3699999999999992</v>
      </c>
      <c r="AW22" s="21">
        <v>0</v>
      </c>
      <c r="AX22" s="21">
        <v>16206.15</v>
      </c>
      <c r="AY22" s="21">
        <v>0</v>
      </c>
      <c r="AZ22" s="21">
        <v>0</v>
      </c>
      <c r="BA22" s="21">
        <v>0</v>
      </c>
      <c r="BB22" s="21">
        <v>0</v>
      </c>
      <c r="BC22" s="21">
        <v>5500996.3700000001</v>
      </c>
      <c r="BD22" s="21">
        <v>3398900152.9099998</v>
      </c>
      <c r="BE22" s="21">
        <v>0</v>
      </c>
      <c r="BF22" s="21">
        <v>0</v>
      </c>
      <c r="BG22" s="21">
        <v>0</v>
      </c>
      <c r="BH22" s="21">
        <v>1977861.02</v>
      </c>
      <c r="BI22" s="21">
        <v>8687729.0700000003</v>
      </c>
      <c r="BJ22" s="21">
        <v>0</v>
      </c>
      <c r="BK22" s="21">
        <v>0</v>
      </c>
      <c r="BL22" s="21">
        <v>16511318.699999999</v>
      </c>
      <c r="BM22" s="21">
        <v>0</v>
      </c>
      <c r="BN22" s="21">
        <v>39989297.899999999</v>
      </c>
      <c r="BO22" s="21">
        <v>0</v>
      </c>
      <c r="BP22" s="21">
        <v>269482991.01999998</v>
      </c>
      <c r="BQ22" s="21">
        <v>25919354.239999998</v>
      </c>
      <c r="BR22" s="21">
        <v>291255816.89999998</v>
      </c>
      <c r="BS22" s="21">
        <v>511985210.92000002</v>
      </c>
      <c r="BT22" s="21">
        <v>0</v>
      </c>
      <c r="BU22" s="21">
        <v>0</v>
      </c>
      <c r="BV22" s="21">
        <v>0</v>
      </c>
      <c r="BW22" s="21">
        <v>0</v>
      </c>
      <c r="BX22" s="21">
        <v>99793090.349999994</v>
      </c>
      <c r="BY22" s="21">
        <v>0</v>
      </c>
      <c r="BZ22" s="21">
        <v>0</v>
      </c>
      <c r="CA22" s="21">
        <v>788165795.58000004</v>
      </c>
      <c r="CB22" s="21">
        <v>11878993245.33</v>
      </c>
      <c r="CC22" s="21">
        <v>105229792.68000001</v>
      </c>
      <c r="CD22" s="21">
        <v>8522289537.5500002</v>
      </c>
      <c r="CE22" s="21">
        <v>6205839.2999999998</v>
      </c>
      <c r="CF22" s="21">
        <v>0</v>
      </c>
      <c r="CG22" s="21">
        <v>94571005.019999996</v>
      </c>
      <c r="CH22" s="21">
        <v>1560978574.76</v>
      </c>
      <c r="CI22" s="21">
        <v>2565096.4500000002</v>
      </c>
      <c r="CJ22" s="22">
        <v>1340899908.96</v>
      </c>
      <c r="CK22" s="21">
        <v>7236863.25</v>
      </c>
      <c r="CL22" s="21">
        <v>3720</v>
      </c>
      <c r="CM22" s="22">
        <v>1050312832.9000001</v>
      </c>
      <c r="CN22" s="21">
        <v>293172882.19</v>
      </c>
      <c r="CO22" s="21">
        <v>757139950.71000004</v>
      </c>
      <c r="CP22" s="22">
        <v>283346492.81</v>
      </c>
      <c r="CQ22" s="21">
        <v>10483046.369999999</v>
      </c>
      <c r="CR22" s="21">
        <v>272863446.44</v>
      </c>
      <c r="CS22" s="21">
        <v>49485242.119999997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49426689886.130013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78053630.330000028</v>
      </c>
      <c r="E23" s="21">
        <v>1701449.95</v>
      </c>
      <c r="F23" s="21">
        <v>61207604.860000022</v>
      </c>
      <c r="G23" s="21">
        <v>15144575.52</v>
      </c>
      <c r="H23" s="21">
        <v>1515.3</v>
      </c>
      <c r="I23" s="21">
        <v>2044846.6400000001</v>
      </c>
      <c r="J23" s="21">
        <v>0</v>
      </c>
      <c r="K23" s="21">
        <v>421110</v>
      </c>
      <c r="L23" s="21">
        <v>0</v>
      </c>
      <c r="M23" s="21">
        <v>0</v>
      </c>
      <c r="N23" s="21">
        <v>0</v>
      </c>
      <c r="O23" s="21">
        <v>56892991.329999998</v>
      </c>
      <c r="P23" s="21">
        <v>0</v>
      </c>
      <c r="Q23" s="21">
        <v>1682964.78</v>
      </c>
      <c r="R23" s="21">
        <v>0</v>
      </c>
      <c r="S23" s="21">
        <v>0</v>
      </c>
      <c r="T23" s="21">
        <v>17089056.889999997</v>
      </c>
      <c r="U23" s="21">
        <v>0</v>
      </c>
      <c r="V23" s="21">
        <v>6474440.6600000011</v>
      </c>
      <c r="W23" s="21">
        <v>19047541.639999978</v>
      </c>
      <c r="X23" s="21">
        <v>0</v>
      </c>
      <c r="Y23" s="21">
        <v>23679845.56000001</v>
      </c>
      <c r="Z23" s="21">
        <v>16596701.190000003</v>
      </c>
      <c r="AA23" s="21">
        <v>0</v>
      </c>
      <c r="AB23" s="21">
        <v>0</v>
      </c>
      <c r="AC23" s="21">
        <v>15730.48</v>
      </c>
      <c r="AD23" s="21">
        <v>2298263.9199999985</v>
      </c>
      <c r="AE23" s="21">
        <v>220894.41</v>
      </c>
      <c r="AF23" s="21">
        <v>1725496.26</v>
      </c>
      <c r="AG23" s="21">
        <v>0</v>
      </c>
      <c r="AH23" s="21">
        <v>0</v>
      </c>
      <c r="AI23" s="21">
        <v>0</v>
      </c>
      <c r="AJ23" s="21">
        <v>0</v>
      </c>
      <c r="AK23" s="21">
        <v>47305.310000000005</v>
      </c>
      <c r="AL23" s="21">
        <v>0</v>
      </c>
      <c r="AM23" s="21">
        <v>216785</v>
      </c>
      <c r="AN23" s="21">
        <v>0</v>
      </c>
      <c r="AO23" s="21">
        <v>0</v>
      </c>
      <c r="AP23" s="21">
        <v>2664060.6</v>
      </c>
      <c r="AQ23" s="21">
        <v>0</v>
      </c>
      <c r="AR23" s="21">
        <v>0</v>
      </c>
      <c r="AS23" s="21">
        <v>0</v>
      </c>
      <c r="AT23" s="21">
        <v>2601650.120000001</v>
      </c>
      <c r="AU23" s="21">
        <v>9645.3200000000015</v>
      </c>
      <c r="AV23" s="21">
        <v>97032.25</v>
      </c>
      <c r="AW23" s="21">
        <v>0</v>
      </c>
      <c r="AX23" s="21">
        <v>9053.0299999999988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13701220.950000029</v>
      </c>
      <c r="BE23" s="21">
        <v>-677.22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11661313.810000002</v>
      </c>
      <c r="BO23" s="21">
        <v>0</v>
      </c>
      <c r="BP23" s="21">
        <v>4219404.6500000004</v>
      </c>
      <c r="BQ23" s="21">
        <v>4135025.58</v>
      </c>
      <c r="BR23" s="21">
        <v>3257834.47</v>
      </c>
      <c r="BS23" s="21">
        <v>18095363.140000027</v>
      </c>
      <c r="BT23" s="21">
        <v>0</v>
      </c>
      <c r="BU23" s="21">
        <v>0</v>
      </c>
      <c r="BV23" s="21">
        <v>115785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208100</v>
      </c>
      <c r="CK23" s="21">
        <v>0</v>
      </c>
      <c r="CL23" s="21">
        <v>0</v>
      </c>
      <c r="CM23" s="22">
        <v>208100</v>
      </c>
      <c r="CN23" s="21">
        <v>0</v>
      </c>
      <c r="CO23" s="21">
        <v>208100</v>
      </c>
      <c r="CP23" s="22">
        <v>0</v>
      </c>
      <c r="CQ23" s="21">
        <v>0</v>
      </c>
      <c r="CR23" s="21">
        <v>0</v>
      </c>
      <c r="CS23" s="21">
        <v>28783.54</v>
      </c>
      <c r="CT23" s="21">
        <v>1964067.04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289276781.98000008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273571763.49999994</v>
      </c>
      <c r="E24" s="21">
        <v>19904652.749999899</v>
      </c>
      <c r="F24" s="21">
        <v>211487659.11000001</v>
      </c>
      <c r="G24" s="21">
        <v>42179451.640000001</v>
      </c>
      <c r="H24" s="21">
        <v>5358518.6500000004</v>
      </c>
      <c r="I24" s="21">
        <v>73708144.349999502</v>
      </c>
      <c r="J24" s="21">
        <v>0</v>
      </c>
      <c r="K24" s="21">
        <v>0</v>
      </c>
      <c r="L24" s="21">
        <v>0</v>
      </c>
      <c r="M24" s="21">
        <v>0</v>
      </c>
      <c r="N24" s="21">
        <v>1866057.1</v>
      </c>
      <c r="O24" s="21">
        <v>4542209.4400000004</v>
      </c>
      <c r="P24" s="21">
        <v>0</v>
      </c>
      <c r="Q24" s="21">
        <v>3080101.6</v>
      </c>
      <c r="R24" s="21">
        <v>0</v>
      </c>
      <c r="S24" s="21">
        <v>0</v>
      </c>
      <c r="T24" s="21">
        <v>91274784.410000294</v>
      </c>
      <c r="U24" s="21">
        <v>60973.34</v>
      </c>
      <c r="V24" s="21">
        <v>52902337.5000007</v>
      </c>
      <c r="W24" s="21">
        <v>113049727.080001</v>
      </c>
      <c r="X24" s="21">
        <v>0</v>
      </c>
      <c r="Y24" s="21">
        <v>3005919.85</v>
      </c>
      <c r="Z24" s="21">
        <v>18259469.209999599</v>
      </c>
      <c r="AA24" s="21">
        <v>0</v>
      </c>
      <c r="AB24" s="21">
        <v>0</v>
      </c>
      <c r="AC24" s="21">
        <v>555912.97000006505</v>
      </c>
      <c r="AD24" s="21">
        <v>5342346.9599999702</v>
      </c>
      <c r="AE24" s="21">
        <v>0</v>
      </c>
      <c r="AF24" s="21">
        <v>74178.559999999998</v>
      </c>
      <c r="AG24" s="21">
        <v>0</v>
      </c>
      <c r="AH24" s="21">
        <v>0</v>
      </c>
      <c r="AI24" s="21">
        <v>0</v>
      </c>
      <c r="AJ24" s="21">
        <v>46311.86</v>
      </c>
      <c r="AK24" s="21">
        <v>0</v>
      </c>
      <c r="AL24" s="21">
        <v>0</v>
      </c>
      <c r="AM24" s="21">
        <v>8492531.9600000102</v>
      </c>
      <c r="AN24" s="21">
        <v>0</v>
      </c>
      <c r="AO24" s="21">
        <v>0</v>
      </c>
      <c r="AP24" s="21">
        <v>52632.41</v>
      </c>
      <c r="AQ24" s="21">
        <v>0</v>
      </c>
      <c r="AR24" s="21">
        <v>0</v>
      </c>
      <c r="AS24" s="21">
        <v>0</v>
      </c>
      <c r="AT24" s="21">
        <v>328460167.43000197</v>
      </c>
      <c r="AU24" s="21">
        <v>2133721.2200000002</v>
      </c>
      <c r="AV24" s="21">
        <v>693426.34999999905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207555795.53999099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5888716.2099987902</v>
      </c>
      <c r="BO24" s="21">
        <v>0</v>
      </c>
      <c r="BP24" s="21">
        <v>232091136.20000201</v>
      </c>
      <c r="BQ24" s="21">
        <v>0</v>
      </c>
      <c r="BR24" s="21">
        <v>40930187.130000003</v>
      </c>
      <c r="BS24" s="21">
        <v>18900689.340001799</v>
      </c>
      <c r="BT24" s="21">
        <v>0</v>
      </c>
      <c r="BU24" s="21">
        <v>0</v>
      </c>
      <c r="BV24" s="21">
        <v>0</v>
      </c>
      <c r="BW24" s="21">
        <v>0</v>
      </c>
      <c r="BX24" s="21">
        <v>523657.53</v>
      </c>
      <c r="BY24" s="21">
        <v>0</v>
      </c>
      <c r="BZ24" s="21">
        <v>0</v>
      </c>
      <c r="CA24" s="21">
        <v>13575476.970000001</v>
      </c>
      <c r="CB24" s="21">
        <v>106048371.58</v>
      </c>
      <c r="CC24" s="21">
        <v>4278573.7699999996</v>
      </c>
      <c r="CD24" s="21">
        <v>103305020.76000001</v>
      </c>
      <c r="CE24" s="21">
        <v>0</v>
      </c>
      <c r="CF24" s="21">
        <v>0</v>
      </c>
      <c r="CG24" s="21">
        <v>22578175.699999999</v>
      </c>
      <c r="CH24" s="21">
        <v>37114081.659999996</v>
      </c>
      <c r="CI24" s="21">
        <v>19892</v>
      </c>
      <c r="CJ24" s="22">
        <v>337000</v>
      </c>
      <c r="CK24" s="21">
        <v>337000</v>
      </c>
      <c r="CL24" s="21">
        <v>0</v>
      </c>
      <c r="CM24" s="22">
        <v>0</v>
      </c>
      <c r="CN24" s="21">
        <v>0</v>
      </c>
      <c r="CO24" s="21">
        <v>0</v>
      </c>
      <c r="CP24" s="22">
        <v>0</v>
      </c>
      <c r="CQ24" s="21">
        <v>0</v>
      </c>
      <c r="CR24" s="21">
        <v>0</v>
      </c>
      <c r="CS24" s="21">
        <v>63823.99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1779741834.1299968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33154.339999999997</v>
      </c>
      <c r="E25" s="21">
        <v>33154.339999999997</v>
      </c>
      <c r="F25" s="21">
        <v>0</v>
      </c>
      <c r="G25" s="21">
        <v>0</v>
      </c>
      <c r="H25" s="21">
        <v>0</v>
      </c>
      <c r="I25" s="21">
        <v>366434.2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275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-642.74</v>
      </c>
      <c r="W25" s="21">
        <v>-6381.1</v>
      </c>
      <c r="X25" s="21">
        <v>0</v>
      </c>
      <c r="Y25" s="21">
        <v>0</v>
      </c>
      <c r="Z25" s="21">
        <v>35.340000000000003</v>
      </c>
      <c r="AA25" s="21">
        <v>0</v>
      </c>
      <c r="AB25" s="21">
        <v>0</v>
      </c>
      <c r="AC25" s="21">
        <v>1030.1400000000001</v>
      </c>
      <c r="AD25" s="21">
        <v>42.3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546209.92000000004</v>
      </c>
      <c r="AU25" s="21">
        <v>556.92999999999995</v>
      </c>
      <c r="AV25" s="21">
        <v>2362.1999999999998</v>
      </c>
      <c r="AW25" s="21">
        <v>0</v>
      </c>
      <c r="AX25" s="21">
        <v>113.3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12778.05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0</v>
      </c>
      <c r="CK25" s="21">
        <v>0</v>
      </c>
      <c r="CL25" s="21">
        <v>0</v>
      </c>
      <c r="CM25" s="22">
        <v>0</v>
      </c>
      <c r="CN25" s="21">
        <v>0</v>
      </c>
      <c r="CO25" s="21">
        <v>0</v>
      </c>
      <c r="CP25" s="22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955967.88000000024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1676958.5848048108</v>
      </c>
      <c r="E26" s="21">
        <v>190197.20099639977</v>
      </c>
      <c r="F26" s="21">
        <v>1486761.383808411</v>
      </c>
      <c r="G26" s="21">
        <v>0</v>
      </c>
      <c r="H26" s="21">
        <v>32315.400055999999</v>
      </c>
      <c r="I26" s="21">
        <v>26452.6302115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154383.529335</v>
      </c>
      <c r="P26" s="21">
        <v>0</v>
      </c>
      <c r="Q26" s="21">
        <v>110246.728086</v>
      </c>
      <c r="R26" s="21">
        <v>0</v>
      </c>
      <c r="S26" s="21">
        <v>0</v>
      </c>
      <c r="T26" s="21">
        <v>30512.900420000005</v>
      </c>
      <c r="U26" s="21">
        <v>0</v>
      </c>
      <c r="V26" s="21">
        <v>27816.0100026</v>
      </c>
      <c r="W26" s="21">
        <v>372060.802217349</v>
      </c>
      <c r="X26" s="21">
        <v>0</v>
      </c>
      <c r="Y26" s="21">
        <v>302175.47730999999</v>
      </c>
      <c r="Z26" s="21">
        <v>12351.430527299779</v>
      </c>
      <c r="AA26" s="21">
        <v>0</v>
      </c>
      <c r="AB26" s="21">
        <v>0</v>
      </c>
      <c r="AC26" s="21">
        <v>3372.6470593199997</v>
      </c>
      <c r="AD26" s="21">
        <v>2757.1608077995602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1281.9200067199999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164.80000279999999</v>
      </c>
      <c r="BO26" s="21">
        <v>0</v>
      </c>
      <c r="BP26" s="21">
        <v>193750.98598</v>
      </c>
      <c r="BQ26" s="21">
        <v>0</v>
      </c>
      <c r="BR26" s="21">
        <v>3146466.2977318941</v>
      </c>
      <c r="BS26" s="21">
        <v>707731.41280339996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894486.78</v>
      </c>
      <c r="CK26" s="21">
        <v>0</v>
      </c>
      <c r="CL26" s="21">
        <v>6698.25</v>
      </c>
      <c r="CM26" s="22">
        <v>148114.05000000002</v>
      </c>
      <c r="CN26" s="21">
        <v>0</v>
      </c>
      <c r="CO26" s="21">
        <v>148114.05000000002</v>
      </c>
      <c r="CP26" s="22">
        <v>739674.48</v>
      </c>
      <c r="CQ26" s="21">
        <v>564032.9</v>
      </c>
      <c r="CR26" s="21">
        <v>175641.58</v>
      </c>
      <c r="CS26" s="21">
        <v>3657.5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7698942.9973624907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152137127.75</v>
      </c>
      <c r="E27" s="21">
        <v>44895750.310000002</v>
      </c>
      <c r="F27" s="21">
        <v>61972265.549999997</v>
      </c>
      <c r="G27" s="21">
        <v>45269111.890000001</v>
      </c>
      <c r="H27" s="21">
        <v>4571769.49</v>
      </c>
      <c r="I27" s="21">
        <v>128830920.8</v>
      </c>
      <c r="J27" s="21">
        <v>0</v>
      </c>
      <c r="K27" s="21">
        <v>466623.76</v>
      </c>
      <c r="L27" s="21">
        <v>0</v>
      </c>
      <c r="M27" s="21">
        <v>0</v>
      </c>
      <c r="N27" s="21">
        <v>0</v>
      </c>
      <c r="O27" s="21">
        <v>11474276.029999999</v>
      </c>
      <c r="P27" s="21">
        <v>0</v>
      </c>
      <c r="Q27" s="21">
        <v>0</v>
      </c>
      <c r="R27" s="21">
        <v>0</v>
      </c>
      <c r="S27" s="21">
        <v>0</v>
      </c>
      <c r="T27" s="21">
        <v>142593561</v>
      </c>
      <c r="U27" s="21">
        <v>0</v>
      </c>
      <c r="V27" s="21">
        <v>45126409.810000002</v>
      </c>
      <c r="W27" s="21">
        <v>691446168.80999994</v>
      </c>
      <c r="X27" s="21">
        <v>0</v>
      </c>
      <c r="Y27" s="21">
        <v>127410095.3</v>
      </c>
      <c r="Z27" s="21">
        <v>133750803.42</v>
      </c>
      <c r="AA27" s="21">
        <v>0</v>
      </c>
      <c r="AB27" s="21">
        <v>0</v>
      </c>
      <c r="AC27" s="21">
        <v>3046744.13</v>
      </c>
      <c r="AD27" s="21">
        <v>29884718.690000001</v>
      </c>
      <c r="AE27" s="21">
        <v>0</v>
      </c>
      <c r="AF27" s="21">
        <v>37475.199999999997</v>
      </c>
      <c r="AG27" s="21">
        <v>0</v>
      </c>
      <c r="AH27" s="21">
        <v>0</v>
      </c>
      <c r="AI27" s="21">
        <v>0</v>
      </c>
      <c r="AJ27" s="21">
        <v>0</v>
      </c>
      <c r="AK27" s="21">
        <v>38045.269999999997</v>
      </c>
      <c r="AL27" s="21">
        <v>0</v>
      </c>
      <c r="AM27" s="21">
        <v>24205370.890000001</v>
      </c>
      <c r="AN27" s="21">
        <v>0</v>
      </c>
      <c r="AO27" s="21">
        <v>0</v>
      </c>
      <c r="AP27" s="21">
        <v>61532720.369999997</v>
      </c>
      <c r="AQ27" s="21">
        <v>0</v>
      </c>
      <c r="AR27" s="21">
        <v>0</v>
      </c>
      <c r="AS27" s="21">
        <v>0</v>
      </c>
      <c r="AT27" s="21">
        <v>487841436.75999999</v>
      </c>
      <c r="AU27" s="21">
        <v>7296477.3399999999</v>
      </c>
      <c r="AV27" s="21">
        <v>1864510.61</v>
      </c>
      <c r="AW27" s="21">
        <v>0</v>
      </c>
      <c r="AX27" s="21">
        <v>1963763.02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539634161.19000006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1806991.6</v>
      </c>
      <c r="BN27" s="21">
        <v>41474060.840000004</v>
      </c>
      <c r="BO27" s="21">
        <v>0</v>
      </c>
      <c r="BP27" s="21">
        <v>448241360.64999998</v>
      </c>
      <c r="BQ27" s="21">
        <v>677109.01</v>
      </c>
      <c r="BR27" s="21">
        <v>51860705.090000004</v>
      </c>
      <c r="BS27" s="21">
        <v>377988286.25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624291.39</v>
      </c>
      <c r="CB27" s="21">
        <v>44018064.740000002</v>
      </c>
      <c r="CC27" s="21">
        <v>0</v>
      </c>
      <c r="CD27" s="21">
        <v>2142129.7599999998</v>
      </c>
      <c r="CE27" s="21">
        <v>0</v>
      </c>
      <c r="CF27" s="21">
        <v>0</v>
      </c>
      <c r="CG27" s="21">
        <v>0</v>
      </c>
      <c r="CH27" s="21">
        <v>230364</v>
      </c>
      <c r="CI27" s="21">
        <v>1253629.3</v>
      </c>
      <c r="CJ27" s="22">
        <v>79077906.5</v>
      </c>
      <c r="CK27" s="21">
        <v>509490.72</v>
      </c>
      <c r="CL27" s="21">
        <v>0</v>
      </c>
      <c r="CM27" s="22">
        <v>72204540.230000004</v>
      </c>
      <c r="CN27" s="21">
        <v>0</v>
      </c>
      <c r="CO27" s="21">
        <v>72204540.230000004</v>
      </c>
      <c r="CP27" s="22">
        <v>6363875.5499999998</v>
      </c>
      <c r="CQ27" s="21">
        <v>0</v>
      </c>
      <c r="CR27" s="21">
        <v>6363875.5499999998</v>
      </c>
      <c r="CS27" s="21">
        <v>1690776.66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3646238855.4300003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0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0</v>
      </c>
      <c r="CK29" s="21">
        <v>0</v>
      </c>
      <c r="CL29" s="21">
        <v>0</v>
      </c>
      <c r="CM29" s="22">
        <v>0</v>
      </c>
      <c r="CN29" s="21">
        <v>0</v>
      </c>
      <c r="CO29" s="21">
        <v>0</v>
      </c>
      <c r="CP29" s="22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0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13958564.498293437</v>
      </c>
      <c r="E30" s="21">
        <v>5074265.2266667038</v>
      </c>
      <c r="F30" s="21">
        <v>4553886.0449600294</v>
      </c>
      <c r="G30" s="21">
        <v>4330413.2266667038</v>
      </c>
      <c r="H30" s="21">
        <v>1079812.5599999998</v>
      </c>
      <c r="I30" s="21">
        <v>7997350.9099999927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447009.58</v>
      </c>
      <c r="P30" s="21">
        <v>0</v>
      </c>
      <c r="Q30" s="21">
        <v>160928.47999999998</v>
      </c>
      <c r="R30" s="21">
        <v>0</v>
      </c>
      <c r="S30" s="21">
        <v>0</v>
      </c>
      <c r="T30" s="21">
        <v>11847253.609999981</v>
      </c>
      <c r="U30" s="21">
        <v>0</v>
      </c>
      <c r="V30" s="21">
        <v>1227923.4899999993</v>
      </c>
      <c r="W30" s="21">
        <v>14862241.210000012</v>
      </c>
      <c r="X30" s="21">
        <v>0</v>
      </c>
      <c r="Y30" s="21">
        <v>4638188.3500000322</v>
      </c>
      <c r="Z30" s="21">
        <v>12052560.849999862</v>
      </c>
      <c r="AA30" s="21">
        <v>0</v>
      </c>
      <c r="AB30" s="21">
        <v>0</v>
      </c>
      <c r="AC30" s="21">
        <v>660141.28000000084</v>
      </c>
      <c r="AD30" s="21">
        <v>3089532.6099998029</v>
      </c>
      <c r="AE30" s="21">
        <v>0</v>
      </c>
      <c r="AF30" s="21">
        <v>50018.7</v>
      </c>
      <c r="AG30" s="21">
        <v>0</v>
      </c>
      <c r="AH30" s="21">
        <v>0</v>
      </c>
      <c r="AI30" s="21">
        <v>0</v>
      </c>
      <c r="AJ30" s="21">
        <v>0</v>
      </c>
      <c r="AK30" s="21">
        <v>6442.48</v>
      </c>
      <c r="AL30" s="21">
        <v>0</v>
      </c>
      <c r="AM30" s="21">
        <v>0</v>
      </c>
      <c r="AN30" s="21">
        <v>0</v>
      </c>
      <c r="AO30" s="21">
        <v>0</v>
      </c>
      <c r="AP30" s="21">
        <v>6302929.4299995117</v>
      </c>
      <c r="AQ30" s="21">
        <v>0</v>
      </c>
      <c r="AR30" s="21">
        <v>0</v>
      </c>
      <c r="AS30" s="21">
        <v>0</v>
      </c>
      <c r="AT30" s="21">
        <v>56786680.60999997</v>
      </c>
      <c r="AU30" s="21">
        <v>1873630.3299999936</v>
      </c>
      <c r="AV30" s="21">
        <v>3160953.3999999864</v>
      </c>
      <c r="AW30" s="21">
        <v>0</v>
      </c>
      <c r="AX30" s="21">
        <v>1397978.0800000003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140463676.52999851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8769649.5100001562</v>
      </c>
      <c r="BO30" s="21">
        <v>0</v>
      </c>
      <c r="BP30" s="21">
        <v>7075521.4000000004</v>
      </c>
      <c r="BQ30" s="21">
        <v>1944.98</v>
      </c>
      <c r="BR30" s="21">
        <v>7192023.7800000021</v>
      </c>
      <c r="BS30" s="21">
        <v>5713499.9699999588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80375848.020000249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157564114.51000002</v>
      </c>
      <c r="CK30" s="21">
        <v>0</v>
      </c>
      <c r="CL30" s="21">
        <v>0</v>
      </c>
      <c r="CM30" s="22">
        <v>1957754</v>
      </c>
      <c r="CN30" s="21">
        <v>1957754</v>
      </c>
      <c r="CO30" s="21">
        <v>0</v>
      </c>
      <c r="CP30" s="22">
        <v>155606360.51000002</v>
      </c>
      <c r="CQ30" s="21">
        <v>0</v>
      </c>
      <c r="CR30" s="21">
        <v>155606360.51000002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548756419.15829146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47068033.655612998</v>
      </c>
      <c r="E31" s="21">
        <v>16730999.959106</v>
      </c>
      <c r="F31" s="21">
        <v>21120828.523809999</v>
      </c>
      <c r="G31" s="21">
        <v>9216205.1726970002</v>
      </c>
      <c r="H31" s="21">
        <v>2524562.519208</v>
      </c>
      <c r="I31" s="21">
        <v>38358400.409999996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18230238.491174001</v>
      </c>
      <c r="P31" s="21">
        <v>0</v>
      </c>
      <c r="Q31" s="21">
        <v>2449740.0044709998</v>
      </c>
      <c r="R31" s="21">
        <v>0</v>
      </c>
      <c r="S31" s="21">
        <v>0</v>
      </c>
      <c r="T31" s="21">
        <v>35854522.740000002</v>
      </c>
      <c r="U31" s="21">
        <v>0</v>
      </c>
      <c r="V31" s="21">
        <v>5570490.0099999998</v>
      </c>
      <c r="W31" s="21">
        <v>34199108.920000002</v>
      </c>
      <c r="X31" s="21">
        <v>1224</v>
      </c>
      <c r="Y31" s="21">
        <v>11498133.331324</v>
      </c>
      <c r="Z31" s="21">
        <v>65636788.421152003</v>
      </c>
      <c r="AA31" s="21">
        <v>0</v>
      </c>
      <c r="AB31" s="21">
        <v>0</v>
      </c>
      <c r="AC31" s="21">
        <v>1189458.1505479999</v>
      </c>
      <c r="AD31" s="21">
        <v>29865018.269122001</v>
      </c>
      <c r="AE31" s="21">
        <v>870000</v>
      </c>
      <c r="AF31" s="21">
        <v>352385.51000399998</v>
      </c>
      <c r="AG31" s="21">
        <v>0</v>
      </c>
      <c r="AH31" s="21">
        <v>0</v>
      </c>
      <c r="AI31" s="21">
        <v>0</v>
      </c>
      <c r="AJ31" s="21">
        <v>124187.5</v>
      </c>
      <c r="AK31" s="21">
        <v>7749.7700059999997</v>
      </c>
      <c r="AL31" s="21">
        <v>0</v>
      </c>
      <c r="AM31" s="21">
        <v>0</v>
      </c>
      <c r="AN31" s="21">
        <v>0</v>
      </c>
      <c r="AO31" s="21">
        <v>0</v>
      </c>
      <c r="AP31" s="21">
        <v>74239.050222000005</v>
      </c>
      <c r="AQ31" s="21">
        <v>0</v>
      </c>
      <c r="AR31" s="21">
        <v>0</v>
      </c>
      <c r="AS31" s="21">
        <v>0</v>
      </c>
      <c r="AT31" s="21">
        <v>160750582.13274699</v>
      </c>
      <c r="AU31" s="21">
        <v>5174964.3272970002</v>
      </c>
      <c r="AV31" s="21">
        <v>3452281.6873659999</v>
      </c>
      <c r="AW31" s="21">
        <v>0</v>
      </c>
      <c r="AX31" s="21">
        <v>1968244.7574189999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740942.55912700004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381812.73933000001</v>
      </c>
      <c r="BM31" s="21">
        <v>0</v>
      </c>
      <c r="BN31" s="21">
        <v>81736918.348631993</v>
      </c>
      <c r="BO31" s="21">
        <v>0</v>
      </c>
      <c r="BP31" s="21">
        <v>15456377.436926</v>
      </c>
      <c r="BQ31" s="21">
        <v>8120779.1703970004</v>
      </c>
      <c r="BR31" s="21">
        <v>2201530.8022449999</v>
      </c>
      <c r="BS31" s="21">
        <v>30226773.493159</v>
      </c>
      <c r="BT31" s="21">
        <v>0</v>
      </c>
      <c r="BU31" s="21">
        <v>0</v>
      </c>
      <c r="BV31" s="21">
        <v>50474640.026634999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12901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2">
        <v>1316164.8999999999</v>
      </c>
      <c r="CK31" s="21">
        <v>0</v>
      </c>
      <c r="CL31" s="21">
        <v>0</v>
      </c>
      <c r="CM31" s="22">
        <v>1316164.8999999999</v>
      </c>
      <c r="CN31" s="21">
        <v>8550</v>
      </c>
      <c r="CO31" s="21">
        <v>1307614.8999999999</v>
      </c>
      <c r="CP31" s="22">
        <v>0</v>
      </c>
      <c r="CQ31" s="21">
        <v>0</v>
      </c>
      <c r="CR31" s="21">
        <v>0</v>
      </c>
      <c r="CS31" s="21">
        <v>851001.420362</v>
      </c>
      <c r="CT31" s="21">
        <v>0</v>
      </c>
      <c r="CU31" s="21">
        <v>28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656740223.55448604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134770955.16999963</v>
      </c>
      <c r="E32" s="21">
        <v>453388.30000000121</v>
      </c>
      <c r="F32" s="21">
        <v>48753105.739999995</v>
      </c>
      <c r="G32" s="21">
        <v>85564461.129999623</v>
      </c>
      <c r="H32" s="21">
        <v>1398729.0500000003</v>
      </c>
      <c r="I32" s="21">
        <v>1001948.4700000003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9234720.6300000008</v>
      </c>
      <c r="U32" s="21">
        <v>27122.9</v>
      </c>
      <c r="V32" s="21">
        <v>99850.050000000032</v>
      </c>
      <c r="W32" s="21">
        <v>1166595.7999999998</v>
      </c>
      <c r="X32" s="21">
        <v>0</v>
      </c>
      <c r="Y32" s="21">
        <v>1758253.2099999997</v>
      </c>
      <c r="Z32" s="21">
        <v>3438061.9000000004</v>
      </c>
      <c r="AA32" s="21">
        <v>28186.639999999996</v>
      </c>
      <c r="AB32" s="21">
        <v>0</v>
      </c>
      <c r="AC32" s="21">
        <v>182850.75999999983</v>
      </c>
      <c r="AD32" s="21">
        <v>488036.70999999956</v>
      </c>
      <c r="AE32" s="21">
        <v>0</v>
      </c>
      <c r="AF32" s="21">
        <v>42308</v>
      </c>
      <c r="AG32" s="21">
        <v>827094.97</v>
      </c>
      <c r="AH32" s="21">
        <v>652386</v>
      </c>
      <c r="AI32" s="21">
        <v>97857.9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38024.539999999994</v>
      </c>
      <c r="AQ32" s="21">
        <v>0</v>
      </c>
      <c r="AR32" s="21">
        <v>0</v>
      </c>
      <c r="AS32" s="21">
        <v>0</v>
      </c>
      <c r="AT32" s="21">
        <v>174006186.93000001</v>
      </c>
      <c r="AU32" s="21">
        <v>20121134.289999992</v>
      </c>
      <c r="AV32" s="21">
        <v>20089419.959999993</v>
      </c>
      <c r="AW32" s="21">
        <v>0</v>
      </c>
      <c r="AX32" s="21">
        <v>20746262.68999999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1012121.3300000001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52610.159999999996</v>
      </c>
      <c r="BO32" s="21">
        <v>0</v>
      </c>
      <c r="BP32" s="21">
        <v>4102388.58</v>
      </c>
      <c r="BQ32" s="21">
        <v>0</v>
      </c>
      <c r="BR32" s="21">
        <v>154759.46000000005</v>
      </c>
      <c r="BS32" s="21">
        <v>246798.95999999988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2">
        <v>6471454.2800000105</v>
      </c>
      <c r="CK32" s="21">
        <v>4558.21</v>
      </c>
      <c r="CL32" s="21">
        <v>0</v>
      </c>
      <c r="CM32" s="22">
        <v>6466896.0700000105</v>
      </c>
      <c r="CN32" s="21">
        <v>0</v>
      </c>
      <c r="CO32" s="21">
        <v>6466896.0700000105</v>
      </c>
      <c r="CP32" s="22">
        <v>0</v>
      </c>
      <c r="CQ32" s="21">
        <v>0</v>
      </c>
      <c r="CR32" s="21">
        <v>0</v>
      </c>
      <c r="CS32" s="21">
        <v>29083.87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402285203.20999956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1809.44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1809.44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3457402.32</v>
      </c>
      <c r="E34" s="21">
        <v>385560.53208257398</v>
      </c>
      <c r="F34" s="21">
        <v>3071841.7879174259</v>
      </c>
      <c r="G34" s="21">
        <v>0</v>
      </c>
      <c r="H34" s="21">
        <v>46368.850000000006</v>
      </c>
      <c r="I34" s="21">
        <v>463868.31999999995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776032.58000000007</v>
      </c>
      <c r="P34" s="21">
        <v>0</v>
      </c>
      <c r="Q34" s="21">
        <v>0</v>
      </c>
      <c r="R34" s="21">
        <v>0</v>
      </c>
      <c r="S34" s="21">
        <v>0</v>
      </c>
      <c r="T34" s="21">
        <v>488334.91</v>
      </c>
      <c r="U34" s="21">
        <v>0</v>
      </c>
      <c r="V34" s="21">
        <v>29021.870000000006</v>
      </c>
      <c r="W34" s="21">
        <v>3018416.26</v>
      </c>
      <c r="X34" s="21">
        <v>0</v>
      </c>
      <c r="Y34" s="21">
        <v>7052.49</v>
      </c>
      <c r="Z34" s="21">
        <v>6549.29</v>
      </c>
      <c r="AA34" s="21">
        <v>0</v>
      </c>
      <c r="AB34" s="21">
        <v>0</v>
      </c>
      <c r="AC34" s="21">
        <v>45546.42000000002</v>
      </c>
      <c r="AD34" s="21">
        <v>19348.609999999997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224.28</v>
      </c>
      <c r="AQ34" s="21">
        <v>0</v>
      </c>
      <c r="AR34" s="21">
        <v>0</v>
      </c>
      <c r="AS34" s="21">
        <v>0</v>
      </c>
      <c r="AT34" s="21">
        <v>17396758.139999997</v>
      </c>
      <c r="AU34" s="21">
        <v>27642.050000000007</v>
      </c>
      <c r="AV34" s="21">
        <v>7306.4300000000021</v>
      </c>
      <c r="AW34" s="21">
        <v>0</v>
      </c>
      <c r="AX34" s="21">
        <v>7306.4300000000021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3913776.8139130003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7025.5499999999993</v>
      </c>
      <c r="BO34" s="21">
        <v>0</v>
      </c>
      <c r="BP34" s="21">
        <v>56565.240000000005</v>
      </c>
      <c r="BQ34" s="21">
        <v>12998.16</v>
      </c>
      <c r="BR34" s="21">
        <v>0</v>
      </c>
      <c r="BS34" s="21">
        <v>67387.950000000012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12031.44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67004.444399999993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29933968.848312996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0</v>
      </c>
      <c r="CK35" s="21">
        <v>0</v>
      </c>
      <c r="CL35" s="21">
        <v>0</v>
      </c>
      <c r="CM35" s="22">
        <v>0</v>
      </c>
      <c r="CN35" s="21">
        <v>0</v>
      </c>
      <c r="CO35" s="21">
        <v>0</v>
      </c>
      <c r="CP35" s="22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0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0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565846038.55999601</v>
      </c>
      <c r="E37" s="21">
        <v>120281982.669965</v>
      </c>
      <c r="F37" s="21">
        <v>384590162.44003099</v>
      </c>
      <c r="G37" s="21">
        <v>60973893.450000003</v>
      </c>
      <c r="H37" s="21">
        <v>270817.15999999997</v>
      </c>
      <c r="I37" s="21">
        <v>51692652.390000001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42644709.9700002</v>
      </c>
      <c r="P37" s="21">
        <v>1101296.82</v>
      </c>
      <c r="Q37" s="21">
        <v>8072678.0300000003</v>
      </c>
      <c r="R37" s="21">
        <v>0</v>
      </c>
      <c r="S37" s="21">
        <v>0</v>
      </c>
      <c r="T37" s="21">
        <v>121225699.74999499</v>
      </c>
      <c r="U37" s="21">
        <v>0</v>
      </c>
      <c r="V37" s="21">
        <v>11772079.2000001</v>
      </c>
      <c r="W37" s="21">
        <v>134794202.41000599</v>
      </c>
      <c r="X37" s="21">
        <v>0</v>
      </c>
      <c r="Y37" s="21">
        <v>47175839.1099976</v>
      </c>
      <c r="Z37" s="21">
        <v>60918180.9800032</v>
      </c>
      <c r="AA37" s="21">
        <v>0</v>
      </c>
      <c r="AB37" s="21">
        <v>0</v>
      </c>
      <c r="AC37" s="21">
        <v>7649647.0099998098</v>
      </c>
      <c r="AD37" s="21">
        <v>27292401.819977</v>
      </c>
      <c r="AE37" s="21">
        <v>0</v>
      </c>
      <c r="AF37" s="21">
        <v>51687.199999999997</v>
      </c>
      <c r="AG37" s="21">
        <v>0</v>
      </c>
      <c r="AH37" s="21">
        <v>0</v>
      </c>
      <c r="AI37" s="21">
        <v>0</v>
      </c>
      <c r="AJ37" s="21">
        <v>451904.67</v>
      </c>
      <c r="AK37" s="21">
        <v>17714.05</v>
      </c>
      <c r="AL37" s="21">
        <v>0</v>
      </c>
      <c r="AM37" s="21">
        <v>22742579.48</v>
      </c>
      <c r="AN37" s="21">
        <v>0</v>
      </c>
      <c r="AO37" s="21">
        <v>0</v>
      </c>
      <c r="AP37" s="21">
        <v>2231736.9100000202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48884778.879982002</v>
      </c>
      <c r="BE37" s="21">
        <v>-3129.52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6481508.4599999599</v>
      </c>
      <c r="BO37" s="21">
        <v>0</v>
      </c>
      <c r="BP37" s="21">
        <v>12913278.609999999</v>
      </c>
      <c r="BQ37" s="21">
        <v>3781263.92</v>
      </c>
      <c r="BR37" s="21">
        <v>9574708.1099999994</v>
      </c>
      <c r="BS37" s="21">
        <v>34710323.6699984</v>
      </c>
      <c r="BT37" s="21">
        <v>0</v>
      </c>
      <c r="BU37" s="21">
        <v>0</v>
      </c>
      <c r="BV37" s="21">
        <v>6640358.9299999997</v>
      </c>
      <c r="BW37" s="21">
        <v>0</v>
      </c>
      <c r="BX37" s="21">
        <v>0</v>
      </c>
      <c r="BY37" s="21">
        <v>0</v>
      </c>
      <c r="BZ37" s="21">
        <v>0</v>
      </c>
      <c r="CA37" s="21">
        <v>440312.78</v>
      </c>
      <c r="CB37" s="21">
        <v>86486528.350000098</v>
      </c>
      <c r="CC37" s="21">
        <v>0</v>
      </c>
      <c r="CD37" s="21">
        <v>157952.47</v>
      </c>
      <c r="CE37" s="21">
        <v>102391.67999999999</v>
      </c>
      <c r="CF37" s="21">
        <v>0</v>
      </c>
      <c r="CG37" s="21">
        <v>0</v>
      </c>
      <c r="CH37" s="21">
        <v>0</v>
      </c>
      <c r="CI37" s="21">
        <v>0</v>
      </c>
      <c r="CJ37" s="22">
        <v>693230078.72997892</v>
      </c>
      <c r="CK37" s="21">
        <v>7182.05</v>
      </c>
      <c r="CL37" s="21">
        <v>0</v>
      </c>
      <c r="CM37" s="22">
        <v>159280177.97</v>
      </c>
      <c r="CN37" s="21">
        <v>12381891.470000001</v>
      </c>
      <c r="CO37" s="21">
        <v>146898286.5</v>
      </c>
      <c r="CP37" s="22">
        <v>533942718.70997888</v>
      </c>
      <c r="CQ37" s="21">
        <v>0</v>
      </c>
      <c r="CR37" s="21">
        <v>533942718.70997888</v>
      </c>
      <c r="CS37" s="21">
        <v>1902776.25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2011254996.8399346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0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0</v>
      </c>
      <c r="CK39" s="21">
        <v>0</v>
      </c>
      <c r="CL39" s="21">
        <v>0</v>
      </c>
      <c r="CM39" s="22">
        <v>0</v>
      </c>
      <c r="CN39" s="21">
        <v>0</v>
      </c>
      <c r="CO39" s="21">
        <v>0</v>
      </c>
      <c r="CP39" s="22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0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0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117926634.65000188</v>
      </c>
      <c r="E41" s="21">
        <v>55195790.370001718</v>
      </c>
      <c r="F41" s="21">
        <v>19282220.120000083</v>
      </c>
      <c r="G41" s="21">
        <v>43448624.160000086</v>
      </c>
      <c r="H41" s="21">
        <v>0</v>
      </c>
      <c r="I41" s="21">
        <v>90426390.669999212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1691587.1100000024</v>
      </c>
      <c r="P41" s="21">
        <v>0</v>
      </c>
      <c r="Q41" s="21">
        <v>83512.61</v>
      </c>
      <c r="R41" s="21">
        <v>0</v>
      </c>
      <c r="S41" s="21">
        <v>0</v>
      </c>
      <c r="T41" s="21">
        <v>198211251.86999425</v>
      </c>
      <c r="U41" s="21">
        <v>0</v>
      </c>
      <c r="V41" s="21">
        <v>23927965.259999856</v>
      </c>
      <c r="W41" s="21">
        <v>342904454.75999695</v>
      </c>
      <c r="X41" s="21">
        <v>0</v>
      </c>
      <c r="Y41" s="21">
        <v>5000498.6999999946</v>
      </c>
      <c r="Z41" s="21">
        <v>4727480.5799961798</v>
      </c>
      <c r="AA41" s="21">
        <v>0</v>
      </c>
      <c r="AB41" s="21">
        <v>0</v>
      </c>
      <c r="AC41" s="21">
        <v>2540670.6900000568</v>
      </c>
      <c r="AD41" s="21">
        <v>7117793.4800005425</v>
      </c>
      <c r="AE41" s="21">
        <v>0</v>
      </c>
      <c r="AF41" s="21">
        <v>0</v>
      </c>
      <c r="AG41" s="21">
        <v>3587668.56</v>
      </c>
      <c r="AH41" s="21">
        <v>10183516.870000001</v>
      </c>
      <c r="AI41" s="21">
        <v>47670.04</v>
      </c>
      <c r="AJ41" s="21">
        <v>0</v>
      </c>
      <c r="AK41" s="21">
        <v>0</v>
      </c>
      <c r="AL41" s="21">
        <v>0</v>
      </c>
      <c r="AM41" s="21">
        <v>44872.319999999978</v>
      </c>
      <c r="AN41" s="21">
        <v>0</v>
      </c>
      <c r="AO41" s="21">
        <v>0</v>
      </c>
      <c r="AP41" s="21">
        <v>256767.85999999987</v>
      </c>
      <c r="AQ41" s="21">
        <v>0</v>
      </c>
      <c r="AR41" s="21">
        <v>0</v>
      </c>
      <c r="AS41" s="21">
        <v>0</v>
      </c>
      <c r="AT41" s="21">
        <v>809705618.27994835</v>
      </c>
      <c r="AU41" s="21">
        <v>32828610.019999709</v>
      </c>
      <c r="AV41" s="21">
        <v>17765856.570000757</v>
      </c>
      <c r="AW41" s="21">
        <v>0</v>
      </c>
      <c r="AX41" s="21">
        <v>472105028.74998987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1043374823.4099486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455.06999999945896</v>
      </c>
      <c r="BM41" s="21">
        <v>0</v>
      </c>
      <c r="BN41" s="21">
        <v>365990959.94966608</v>
      </c>
      <c r="BO41" s="21">
        <v>0</v>
      </c>
      <c r="BP41" s="21">
        <v>95018374.640000015</v>
      </c>
      <c r="BQ41" s="21">
        <v>0</v>
      </c>
      <c r="BR41" s="21">
        <v>636784.08000000066</v>
      </c>
      <c r="BS41" s="21">
        <v>82320334.540000096</v>
      </c>
      <c r="BT41" s="21">
        <v>0</v>
      </c>
      <c r="BU41" s="21">
        <v>0</v>
      </c>
      <c r="BV41" s="21">
        <v>44872.319999999978</v>
      </c>
      <c r="BW41" s="21">
        <v>0</v>
      </c>
      <c r="BX41" s="21">
        <v>268018.34999999998</v>
      </c>
      <c r="BY41" s="21">
        <v>0</v>
      </c>
      <c r="BZ41" s="21">
        <v>0</v>
      </c>
      <c r="CA41" s="21">
        <v>23510152.020000003</v>
      </c>
      <c r="CB41" s="21">
        <v>168327457.74000055</v>
      </c>
      <c r="CC41" s="21">
        <v>1276224.81</v>
      </c>
      <c r="CD41" s="21">
        <v>160377073.07000017</v>
      </c>
      <c r="CE41" s="21">
        <v>0</v>
      </c>
      <c r="CF41" s="21">
        <v>0</v>
      </c>
      <c r="CG41" s="21">
        <v>4587731.2</v>
      </c>
      <c r="CH41" s="21">
        <v>84869296.940000042</v>
      </c>
      <c r="CI41" s="21">
        <v>0</v>
      </c>
      <c r="CJ41" s="22">
        <v>99089008.170000002</v>
      </c>
      <c r="CK41" s="21">
        <v>0</v>
      </c>
      <c r="CL41" s="21">
        <v>0</v>
      </c>
      <c r="CM41" s="22">
        <v>97659585.560000002</v>
      </c>
      <c r="CN41" s="21">
        <v>0</v>
      </c>
      <c r="CO41" s="21">
        <v>97659585.560000002</v>
      </c>
      <c r="CP41" s="22">
        <v>1429422.61</v>
      </c>
      <c r="CQ41" s="21">
        <v>0</v>
      </c>
      <c r="CR41" s="21">
        <v>1429422.61</v>
      </c>
      <c r="CS41" s="21">
        <v>50872.23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4270826288.1895423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0</v>
      </c>
      <c r="CK42" s="21">
        <v>0</v>
      </c>
      <c r="CL42" s="21">
        <v>0</v>
      </c>
      <c r="CM42" s="22">
        <v>0</v>
      </c>
      <c r="CN42" s="21">
        <v>0</v>
      </c>
      <c r="CO42" s="21">
        <v>0</v>
      </c>
      <c r="CP42" s="22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0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0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0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0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0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34951863.560000002</v>
      </c>
      <c r="E48" s="21">
        <v>23334214.999651603</v>
      </c>
      <c r="F48" s="21">
        <v>7402116.9474952649</v>
      </c>
      <c r="G48" s="21">
        <v>4215531.6128531303</v>
      </c>
      <c r="H48" s="21">
        <v>110801.26000000001</v>
      </c>
      <c r="I48" s="21">
        <v>24394032.770000003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1265072.3500000001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12385424.1</v>
      </c>
      <c r="W48" s="21">
        <v>149016930.58000001</v>
      </c>
      <c r="X48" s="21">
        <v>0</v>
      </c>
      <c r="Y48" s="21">
        <v>38603063.890000001</v>
      </c>
      <c r="Z48" s="21">
        <v>7809516.1900000004</v>
      </c>
      <c r="AA48" s="21">
        <v>0</v>
      </c>
      <c r="AB48" s="21">
        <v>0</v>
      </c>
      <c r="AC48" s="21">
        <v>942656.38</v>
      </c>
      <c r="AD48" s="21">
        <v>3135013.1699999995</v>
      </c>
      <c r="AE48" s="21">
        <v>0</v>
      </c>
      <c r="AF48" s="21">
        <v>5951.25</v>
      </c>
      <c r="AG48" s="21">
        <v>0</v>
      </c>
      <c r="AH48" s="21">
        <v>0</v>
      </c>
      <c r="AI48" s="21">
        <v>0</v>
      </c>
      <c r="AJ48" s="21">
        <v>0</v>
      </c>
      <c r="AK48" s="21">
        <v>600</v>
      </c>
      <c r="AL48" s="21">
        <v>0</v>
      </c>
      <c r="AM48" s="21">
        <v>3000</v>
      </c>
      <c r="AN48" s="21">
        <v>0</v>
      </c>
      <c r="AO48" s="21">
        <v>0</v>
      </c>
      <c r="AP48" s="21">
        <v>3085939.35</v>
      </c>
      <c r="AQ48" s="21">
        <v>0</v>
      </c>
      <c r="AR48" s="21">
        <v>0</v>
      </c>
      <c r="AS48" s="21">
        <v>0</v>
      </c>
      <c r="AT48" s="21">
        <v>88836555.709999993</v>
      </c>
      <c r="AU48" s="21">
        <v>1355405.66</v>
      </c>
      <c r="AV48" s="21">
        <v>5505989.8499999996</v>
      </c>
      <c r="AW48" s="21">
        <v>0</v>
      </c>
      <c r="AX48" s="21">
        <v>828798.50000000012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19967669.949999999</v>
      </c>
      <c r="BE48" s="21">
        <v>140781.96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89005673.950000003</v>
      </c>
      <c r="BO48" s="21">
        <v>0</v>
      </c>
      <c r="BP48" s="21">
        <v>94396639.370000005</v>
      </c>
      <c r="BQ48" s="21">
        <v>75360.009999999995</v>
      </c>
      <c r="BR48" s="21">
        <v>893314</v>
      </c>
      <c r="BS48" s="21">
        <v>21850321.600000001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231304.44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598797679.85000002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7090752.6900000004</v>
      </c>
      <c r="E49" s="21">
        <v>737976.4</v>
      </c>
      <c r="F49" s="21">
        <v>6352776.29</v>
      </c>
      <c r="G49" s="21">
        <v>0</v>
      </c>
      <c r="H49" s="21">
        <v>0</v>
      </c>
      <c r="I49" s="21">
        <v>2524023.2200000002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5916.74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92704577.790000007</v>
      </c>
      <c r="X49" s="21">
        <v>0</v>
      </c>
      <c r="Y49" s="21">
        <v>5460030.1299999999</v>
      </c>
      <c r="Z49" s="21">
        <v>5481758.4699999997</v>
      </c>
      <c r="AA49" s="21">
        <v>0</v>
      </c>
      <c r="AB49" s="21">
        <v>0</v>
      </c>
      <c r="AC49" s="21">
        <v>47468894.689999998</v>
      </c>
      <c r="AD49" s="21">
        <v>6397443.3200000003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5271451.2</v>
      </c>
      <c r="AQ49" s="21">
        <v>0</v>
      </c>
      <c r="AR49" s="21">
        <v>0</v>
      </c>
      <c r="AS49" s="21">
        <v>0</v>
      </c>
      <c r="AT49" s="21">
        <v>4324940.8</v>
      </c>
      <c r="AU49" s="21">
        <v>1168462.95</v>
      </c>
      <c r="AV49" s="21">
        <v>868674.3</v>
      </c>
      <c r="AW49" s="21">
        <v>0</v>
      </c>
      <c r="AX49" s="21">
        <v>803787.14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182229316.59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20214284.59</v>
      </c>
      <c r="BN49" s="21">
        <v>126195862.06999999</v>
      </c>
      <c r="BO49" s="21">
        <v>0</v>
      </c>
      <c r="BP49" s="21">
        <v>948892.33</v>
      </c>
      <c r="BQ49" s="21">
        <v>0</v>
      </c>
      <c r="BR49" s="21">
        <v>0</v>
      </c>
      <c r="BS49" s="21">
        <v>129997535.64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222880.99</v>
      </c>
      <c r="CF49" s="21">
        <v>0</v>
      </c>
      <c r="CG49" s="21">
        <v>0</v>
      </c>
      <c r="CH49" s="21">
        <v>0</v>
      </c>
      <c r="CI49" s="21">
        <v>12831775.25</v>
      </c>
      <c r="CJ49" s="22">
        <v>303397825.93000001</v>
      </c>
      <c r="CK49" s="21">
        <v>0</v>
      </c>
      <c r="CL49" s="21">
        <v>0</v>
      </c>
      <c r="CM49" s="22">
        <v>303397825.93000001</v>
      </c>
      <c r="CN49" s="21">
        <v>303397825.93000001</v>
      </c>
      <c r="CO49" s="21">
        <v>0</v>
      </c>
      <c r="CP49" s="22">
        <v>0</v>
      </c>
      <c r="CQ49" s="21">
        <v>0</v>
      </c>
      <c r="CR49" s="21">
        <v>0</v>
      </c>
      <c r="CS49" s="21">
        <v>31356.97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955640443.79999995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73761559.640000075</v>
      </c>
      <c r="CK53" s="21">
        <v>0</v>
      </c>
      <c r="CL53" s="21">
        <v>0</v>
      </c>
      <c r="CM53" s="22">
        <v>73761559.640000075</v>
      </c>
      <c r="CN53" s="21">
        <v>895110.50000000012</v>
      </c>
      <c r="CO53" s="21">
        <v>72866449.140000075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73761559.640000075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0</v>
      </c>
      <c r="CK55" s="21">
        <v>0</v>
      </c>
      <c r="CL55" s="21">
        <v>0</v>
      </c>
      <c r="CM55" s="22">
        <v>0</v>
      </c>
      <c r="CN55" s="21">
        <v>0</v>
      </c>
      <c r="CO55" s="21">
        <v>0</v>
      </c>
      <c r="CP55" s="22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0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1199497.83</v>
      </c>
      <c r="BE56" s="21">
        <v>199642.67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0</v>
      </c>
      <c r="CK56" s="21">
        <v>0</v>
      </c>
      <c r="CL56" s="21">
        <v>0</v>
      </c>
      <c r="CM56" s="22">
        <v>0</v>
      </c>
      <c r="CN56" s="21">
        <v>0</v>
      </c>
      <c r="CO56" s="21">
        <v>0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111514211.39998138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112913351.89998138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1129839.08</v>
      </c>
      <c r="BE57" s="21">
        <v>274493.24000000011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312759172.86000013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314163505.18000013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517848390.54000002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517848390.54000002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1535914365.6899989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1535914365.6899989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18656.399999999998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11506688836.76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11506707493.16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-8452.4500000000007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17615479.709999993</v>
      </c>
      <c r="CW62" s="21">
        <v>10012410020.489983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10030017047.749983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56497.1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172870495.86999792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172926992.96999791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219737909.70000005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11105865312.051363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11325603221.751364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10978.77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8919626.3000000007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8930605.0700000003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151740577.44999999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2228897451.1599998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2380638028.6099997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55451870.169999972</v>
      </c>
      <c r="BE67" s="21">
        <v>46075235.900000013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716708218.94000006</v>
      </c>
      <c r="CK67" s="21">
        <v>0</v>
      </c>
      <c r="CL67" s="21">
        <v>0</v>
      </c>
      <c r="CM67" s="22">
        <v>716708218.94000006</v>
      </c>
      <c r="CN67" s="21">
        <v>254265351.65000001</v>
      </c>
      <c r="CO67" s="21">
        <v>462442867.29000002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11477804265.731192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12296039590.741192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1416902.3796260001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2789415515.223681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2790832417.6033068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75836837.460000098</v>
      </c>
      <c r="CK69" s="21">
        <v>0</v>
      </c>
      <c r="CL69" s="21">
        <v>0</v>
      </c>
      <c r="CM69" s="22">
        <v>75836837.460000098</v>
      </c>
      <c r="CN69" s="21">
        <v>1067091.6499999999</v>
      </c>
      <c r="CO69" s="21">
        <v>74769745.810000092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13579270958.99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13655107796.450001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387703623.43000501</v>
      </c>
      <c r="BE70" s="21">
        <v>33513191.850000098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354052749.33000004</v>
      </c>
      <c r="CK70" s="21">
        <v>8713112.5400000047</v>
      </c>
      <c r="CL70" s="21">
        <v>459056.91999999987</v>
      </c>
      <c r="CM70" s="22">
        <v>125944465.92999983</v>
      </c>
      <c r="CN70" s="21">
        <v>2717694.3400000026</v>
      </c>
      <c r="CO70" s="21">
        <v>123226771.58999982</v>
      </c>
      <c r="CP70" s="22">
        <v>218936113.94000024</v>
      </c>
      <c r="CQ70" s="21">
        <v>10405817.699999982</v>
      </c>
      <c r="CR70" s="21">
        <v>208530296.24000025</v>
      </c>
      <c r="CS70" s="21">
        <v>5254263.3999999724</v>
      </c>
      <c r="CT70" s="21">
        <v>0</v>
      </c>
      <c r="CU70" s="21">
        <v>0</v>
      </c>
      <c r="CV70" s="21">
        <v>0</v>
      </c>
      <c r="CW70" s="21">
        <v>683367439.55998504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1463891267.5699897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608550957.24995613</v>
      </c>
      <c r="BE71" s="21">
        <v>624209359.71001363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2021306.0600000005</v>
      </c>
      <c r="CK71" s="21">
        <v>0</v>
      </c>
      <c r="CL71" s="21">
        <v>0</v>
      </c>
      <c r="CM71" s="22">
        <v>2021306.0600000005</v>
      </c>
      <c r="CN71" s="21">
        <v>349266.77999999991</v>
      </c>
      <c r="CO71" s="21">
        <v>1672039.2800000005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11146795948.268126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12381577571.288094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-118501.71000000002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21211060964.410217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21210942462.700218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16282996552.098707</v>
      </c>
      <c r="E73" s="56">
        <v>7839919286.8684702</v>
      </c>
      <c r="F73" s="56">
        <v>5618775885.1680212</v>
      </c>
      <c r="G73" s="56">
        <v>2824301380.0622168</v>
      </c>
      <c r="H73" s="56">
        <v>123816863.599264</v>
      </c>
      <c r="I73" s="56">
        <v>3746148731.2302122</v>
      </c>
      <c r="J73" s="56">
        <v>16956031.84</v>
      </c>
      <c r="K73" s="56">
        <v>6487395.6600000001</v>
      </c>
      <c r="L73" s="56">
        <v>0</v>
      </c>
      <c r="M73" s="56">
        <v>0</v>
      </c>
      <c r="N73" s="56">
        <v>16589944.060000001</v>
      </c>
      <c r="O73" s="56">
        <v>320320623.82050949</v>
      </c>
      <c r="P73" s="56">
        <v>1371284.48</v>
      </c>
      <c r="Q73" s="56">
        <v>362246665.39255702</v>
      </c>
      <c r="R73" s="56">
        <v>0</v>
      </c>
      <c r="S73" s="56">
        <v>0</v>
      </c>
      <c r="T73" s="56">
        <v>2975132418.1704187</v>
      </c>
      <c r="U73" s="56">
        <v>14283053.83</v>
      </c>
      <c r="V73" s="56">
        <v>748832558.57000411</v>
      </c>
      <c r="W73" s="56">
        <v>8183506208.7322407</v>
      </c>
      <c r="X73" s="56">
        <v>2201526.1800000002</v>
      </c>
      <c r="Y73" s="56">
        <v>577856720.66863167</v>
      </c>
      <c r="Z73" s="56">
        <v>636279130.1626575</v>
      </c>
      <c r="AA73" s="56">
        <v>96534.75</v>
      </c>
      <c r="AB73" s="56">
        <v>114286</v>
      </c>
      <c r="AC73" s="56">
        <v>225598844.20759687</v>
      </c>
      <c r="AD73" s="56">
        <v>1784381358.2592547</v>
      </c>
      <c r="AE73" s="56">
        <v>1090894.4099999999</v>
      </c>
      <c r="AF73" s="56">
        <v>10170778.840003999</v>
      </c>
      <c r="AG73" s="56">
        <v>704840456.17999995</v>
      </c>
      <c r="AH73" s="56">
        <v>864116458.16999996</v>
      </c>
      <c r="AI73" s="56">
        <v>5608721.3100000005</v>
      </c>
      <c r="AJ73" s="56">
        <v>19974304.220000003</v>
      </c>
      <c r="AK73" s="56">
        <v>1609470.6300060002</v>
      </c>
      <c r="AL73" s="56">
        <v>0</v>
      </c>
      <c r="AM73" s="56">
        <v>188905782.47</v>
      </c>
      <c r="AN73" s="56">
        <v>355251.16000000003</v>
      </c>
      <c r="AO73" s="56">
        <v>0</v>
      </c>
      <c r="AP73" s="56">
        <v>106918460.40022154</v>
      </c>
      <c r="AQ73" s="56">
        <v>0</v>
      </c>
      <c r="AR73" s="56">
        <v>0</v>
      </c>
      <c r="AS73" s="56">
        <v>0</v>
      </c>
      <c r="AT73" s="56">
        <v>7158295041.1626978</v>
      </c>
      <c r="AU73" s="56">
        <v>834910161.45729673</v>
      </c>
      <c r="AV73" s="56">
        <v>53509452.977366738</v>
      </c>
      <c r="AW73" s="56">
        <v>0</v>
      </c>
      <c r="AX73" s="56">
        <v>499848182.84740883</v>
      </c>
      <c r="AY73" s="56">
        <v>0</v>
      </c>
      <c r="AZ73" s="56">
        <v>0</v>
      </c>
      <c r="BA73" s="56">
        <v>0</v>
      </c>
      <c r="BB73" s="56">
        <v>274433756.38</v>
      </c>
      <c r="BC73" s="56">
        <v>5500996.3700000001</v>
      </c>
      <c r="BD73" s="56">
        <v>7252484487.9976215</v>
      </c>
      <c r="BE73" s="56">
        <v>136975.22</v>
      </c>
      <c r="BF73" s="56">
        <v>0</v>
      </c>
      <c r="BG73" s="56">
        <v>0</v>
      </c>
      <c r="BH73" s="56">
        <v>1977861.02</v>
      </c>
      <c r="BI73" s="56">
        <v>22329824.828072</v>
      </c>
      <c r="BJ73" s="56">
        <v>3317476.1494420003</v>
      </c>
      <c r="BK73" s="56">
        <v>0</v>
      </c>
      <c r="BL73" s="56">
        <v>18350228.076207828</v>
      </c>
      <c r="BM73" s="56">
        <v>31983317.329999998</v>
      </c>
      <c r="BN73" s="56">
        <v>973538268.77964234</v>
      </c>
      <c r="BO73" s="56">
        <v>0</v>
      </c>
      <c r="BP73" s="56">
        <v>1473086369.3529134</v>
      </c>
      <c r="BQ73" s="56">
        <v>55240630.670396991</v>
      </c>
      <c r="BR73" s="56">
        <v>791607983.56997657</v>
      </c>
      <c r="BS73" s="56">
        <v>1661808823.815964</v>
      </c>
      <c r="BT73" s="56">
        <v>0</v>
      </c>
      <c r="BU73" s="56">
        <v>0</v>
      </c>
      <c r="BV73" s="56">
        <v>70770341.386634991</v>
      </c>
      <c r="BW73" s="56">
        <v>0</v>
      </c>
      <c r="BX73" s="56">
        <v>100918258.28999999</v>
      </c>
      <c r="BY73" s="56">
        <v>0</v>
      </c>
      <c r="BZ73" s="56">
        <v>0</v>
      </c>
      <c r="CA73" s="56">
        <v>932943495.14000022</v>
      </c>
      <c r="CB73" s="56">
        <v>13916538823.269997</v>
      </c>
      <c r="CC73" s="56">
        <v>300105666.13999999</v>
      </c>
      <c r="CD73" s="56">
        <v>9081782253.8999996</v>
      </c>
      <c r="CE73" s="56">
        <v>6641755.9100000001</v>
      </c>
      <c r="CF73" s="56">
        <v>0</v>
      </c>
      <c r="CG73" s="56">
        <v>133908265.12</v>
      </c>
      <c r="CH73" s="56">
        <v>1691467897.7700002</v>
      </c>
      <c r="CI73" s="56">
        <v>284887904.73000002</v>
      </c>
      <c r="CJ73" s="56">
        <v>10367414788.35989</v>
      </c>
      <c r="CK73" s="56">
        <v>69275970.539999917</v>
      </c>
      <c r="CL73" s="56">
        <v>478886.83999999997</v>
      </c>
      <c r="CM73" s="56">
        <v>5594530896.989913</v>
      </c>
      <c r="CN73" s="56">
        <v>2607574189.9384389</v>
      </c>
      <c r="CO73" s="56">
        <v>2986956707.0514731</v>
      </c>
      <c r="CP73" s="56">
        <v>4703129033.9899778</v>
      </c>
      <c r="CQ73" s="56">
        <v>931274581.87577844</v>
      </c>
      <c r="CR73" s="56">
        <v>3771854452.1141996</v>
      </c>
      <c r="CS73" s="56">
        <v>185861449.75476238</v>
      </c>
      <c r="CT73" s="56">
        <v>1964067.04</v>
      </c>
      <c r="CU73" s="56">
        <v>28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96116372142.318619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1426890355.3995872</v>
      </c>
      <c r="BE74" s="56">
        <v>704271923.37001371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1148619111.79</v>
      </c>
      <c r="CK74" s="56">
        <v>8713112.5400000047</v>
      </c>
      <c r="CL74" s="56">
        <v>459056.91999999987</v>
      </c>
      <c r="CM74" s="56">
        <v>920510828.38999987</v>
      </c>
      <c r="CN74" s="56">
        <v>258399404.42000002</v>
      </c>
      <c r="CO74" s="56">
        <v>662111423.96999991</v>
      </c>
      <c r="CP74" s="56">
        <v>218936113.94000024</v>
      </c>
      <c r="CQ74" s="56">
        <v>10405817.699999982</v>
      </c>
      <c r="CR74" s="56">
        <v>208530296.24000025</v>
      </c>
      <c r="CS74" s="56">
        <v>5254263.3999999724</v>
      </c>
      <c r="CT74" s="56">
        <v>0</v>
      </c>
      <c r="CU74" s="56">
        <v>0</v>
      </c>
      <c r="CV74" s="56">
        <v>17615479.709999993</v>
      </c>
      <c r="CW74" s="56">
        <v>98401402975.30452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101704054108.97412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16282996552.098707</v>
      </c>
      <c r="E75" s="56">
        <v>7839919286.8684702</v>
      </c>
      <c r="F75" s="56">
        <v>5618775885.1680212</v>
      </c>
      <c r="G75" s="56">
        <v>2824301380.0622168</v>
      </c>
      <c r="H75" s="56">
        <v>123816863.599264</v>
      </c>
      <c r="I75" s="56">
        <v>3746148731.2302122</v>
      </c>
      <c r="J75" s="56">
        <v>16956031.84</v>
      </c>
      <c r="K75" s="56">
        <v>6487395.6600000001</v>
      </c>
      <c r="L75" s="56">
        <v>0</v>
      </c>
      <c r="M75" s="56">
        <v>0</v>
      </c>
      <c r="N75" s="56">
        <v>16589944.060000001</v>
      </c>
      <c r="O75" s="56">
        <v>320320623.82050949</v>
      </c>
      <c r="P75" s="56">
        <v>1371284.48</v>
      </c>
      <c r="Q75" s="56">
        <v>362246665.39255702</v>
      </c>
      <c r="R75" s="56">
        <v>0</v>
      </c>
      <c r="S75" s="56">
        <v>0</v>
      </c>
      <c r="T75" s="56">
        <v>2975132418.1704187</v>
      </c>
      <c r="U75" s="56">
        <v>14283053.83</v>
      </c>
      <c r="V75" s="56">
        <v>748832558.57000411</v>
      </c>
      <c r="W75" s="56">
        <v>8183506208.7322407</v>
      </c>
      <c r="X75" s="56">
        <v>2201526.1800000002</v>
      </c>
      <c r="Y75" s="56">
        <v>577856720.66863167</v>
      </c>
      <c r="Z75" s="56">
        <v>636279130.1626575</v>
      </c>
      <c r="AA75" s="56">
        <v>96534.75</v>
      </c>
      <c r="AB75" s="56">
        <v>114286</v>
      </c>
      <c r="AC75" s="56">
        <v>225598844.20759687</v>
      </c>
      <c r="AD75" s="56">
        <v>1784381358.2592547</v>
      </c>
      <c r="AE75" s="56">
        <v>1090894.4099999999</v>
      </c>
      <c r="AF75" s="56">
        <v>10170778.840003999</v>
      </c>
      <c r="AG75" s="56">
        <v>704840456.17999995</v>
      </c>
      <c r="AH75" s="56">
        <v>864116458.16999996</v>
      </c>
      <c r="AI75" s="56">
        <v>5608721.3100000005</v>
      </c>
      <c r="AJ75" s="56">
        <v>19974304.220000003</v>
      </c>
      <c r="AK75" s="56">
        <v>1609470.6300060002</v>
      </c>
      <c r="AL75" s="56">
        <v>0</v>
      </c>
      <c r="AM75" s="56">
        <v>188905782.47</v>
      </c>
      <c r="AN75" s="56">
        <v>355251.16000000003</v>
      </c>
      <c r="AO75" s="56">
        <v>0</v>
      </c>
      <c r="AP75" s="56">
        <v>106918460.40022154</v>
      </c>
      <c r="AQ75" s="56">
        <v>0</v>
      </c>
      <c r="AR75" s="56">
        <v>0</v>
      </c>
      <c r="AS75" s="56">
        <v>0</v>
      </c>
      <c r="AT75" s="56">
        <v>7158295041.1626978</v>
      </c>
      <c r="AU75" s="56">
        <v>834910161.45729673</v>
      </c>
      <c r="AV75" s="56">
        <v>53509452.977366738</v>
      </c>
      <c r="AW75" s="56">
        <v>0</v>
      </c>
      <c r="AX75" s="56">
        <v>499848182.84740883</v>
      </c>
      <c r="AY75" s="56">
        <v>0</v>
      </c>
      <c r="AZ75" s="56">
        <v>0</v>
      </c>
      <c r="BA75" s="56">
        <v>0</v>
      </c>
      <c r="BB75" s="56">
        <v>274433756.38</v>
      </c>
      <c r="BC75" s="56">
        <v>5500996.3700000001</v>
      </c>
      <c r="BD75" s="56">
        <v>8679374843.3972092</v>
      </c>
      <c r="BE75" s="56">
        <v>704408898.59001374</v>
      </c>
      <c r="BF75" s="56">
        <v>0</v>
      </c>
      <c r="BG75" s="56">
        <v>0</v>
      </c>
      <c r="BH75" s="56">
        <v>1977861.02</v>
      </c>
      <c r="BI75" s="56">
        <v>22329824.828072</v>
      </c>
      <c r="BJ75" s="56">
        <v>3317476.1494420003</v>
      </c>
      <c r="BK75" s="56">
        <v>0</v>
      </c>
      <c r="BL75" s="56">
        <v>18350228.076207828</v>
      </c>
      <c r="BM75" s="56">
        <v>31983317.329999998</v>
      </c>
      <c r="BN75" s="56">
        <v>973538268.77964234</v>
      </c>
      <c r="BO75" s="56">
        <v>0</v>
      </c>
      <c r="BP75" s="56">
        <v>1473086369.3529134</v>
      </c>
      <c r="BQ75" s="56">
        <v>55240630.670396991</v>
      </c>
      <c r="BR75" s="56">
        <v>791607983.56997657</v>
      </c>
      <c r="BS75" s="56">
        <v>1661808823.815964</v>
      </c>
      <c r="BT75" s="56">
        <v>0</v>
      </c>
      <c r="BU75" s="56">
        <v>0</v>
      </c>
      <c r="BV75" s="56">
        <v>70770341.386634991</v>
      </c>
      <c r="BW75" s="56">
        <v>0</v>
      </c>
      <c r="BX75" s="56">
        <v>100918258.28999999</v>
      </c>
      <c r="BY75" s="56">
        <v>0</v>
      </c>
      <c r="BZ75" s="56">
        <v>0</v>
      </c>
      <c r="CA75" s="56">
        <v>932943495.14000022</v>
      </c>
      <c r="CB75" s="56">
        <v>13916538823.269997</v>
      </c>
      <c r="CC75" s="56">
        <v>300105666.13999999</v>
      </c>
      <c r="CD75" s="56">
        <v>9081782253.8999996</v>
      </c>
      <c r="CE75" s="56">
        <v>6641755.9100000001</v>
      </c>
      <c r="CF75" s="56">
        <v>0</v>
      </c>
      <c r="CG75" s="56">
        <v>133908265.12</v>
      </c>
      <c r="CH75" s="56">
        <v>1691467897.7700002</v>
      </c>
      <c r="CI75" s="56">
        <v>284887904.73000002</v>
      </c>
      <c r="CJ75" s="56">
        <v>11516033900.149891</v>
      </c>
      <c r="CK75" s="56">
        <v>77989083.079999924</v>
      </c>
      <c r="CL75" s="56">
        <v>937943.75999999978</v>
      </c>
      <c r="CM75" s="56">
        <v>6515041725.3799133</v>
      </c>
      <c r="CN75" s="56">
        <v>2865973594.358439</v>
      </c>
      <c r="CO75" s="56">
        <v>3649068131.0214729</v>
      </c>
      <c r="CP75" s="56">
        <v>4922065147.9299784</v>
      </c>
      <c r="CQ75" s="56">
        <v>941680399.57577837</v>
      </c>
      <c r="CR75" s="56">
        <v>3980384748.3541999</v>
      </c>
      <c r="CS75" s="56">
        <v>191115713.15476236</v>
      </c>
      <c r="CT75" s="56">
        <v>1964067.04</v>
      </c>
      <c r="CU75" s="56">
        <v>28</v>
      </c>
      <c r="CV75" s="56">
        <v>17615479.709999993</v>
      </c>
      <c r="CW75" s="56">
        <v>98401402975.30452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197820426251.29272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37CF-390E-4870-890D-E0CCAAB794D1}">
  <dimension ref="A1:DM141"/>
  <sheetViews>
    <sheetView showGridLines="0" zoomScale="80" zoomScaleNormal="80" workbookViewId="0">
      <pane xSplit="3" ySplit="6" topLeftCell="D7" activePane="bottomRight" state="frozen"/>
      <selection activeCell="DC48" sqref="DC48"/>
      <selection pane="topRight" activeCell="DC48" sqref="DC48"/>
      <selection pane="bottomLeft" activeCell="DC48" sqref="DC48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11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233449700.03</v>
      </c>
      <c r="E7" s="21">
        <v>0</v>
      </c>
      <c r="F7" s="21">
        <v>0</v>
      </c>
      <c r="G7" s="21">
        <v>233449700.03</v>
      </c>
      <c r="H7" s="21">
        <v>14877312.26</v>
      </c>
      <c r="I7" s="21">
        <v>0</v>
      </c>
      <c r="J7" s="21">
        <v>80422.63</v>
      </c>
      <c r="K7" s="21">
        <v>0</v>
      </c>
      <c r="L7" s="21">
        <v>0</v>
      </c>
      <c r="M7" s="21">
        <v>0</v>
      </c>
      <c r="N7" s="21">
        <v>0</v>
      </c>
      <c r="O7" s="21">
        <v>128977770.87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75576657.370000005</v>
      </c>
      <c r="Z7" s="21">
        <v>344363049.25999999</v>
      </c>
      <c r="AA7" s="21">
        <v>0</v>
      </c>
      <c r="AB7" s="21">
        <v>14798990.58</v>
      </c>
      <c r="AC7" s="21">
        <v>34530.17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121022277.43000001</v>
      </c>
      <c r="AN7" s="21">
        <v>0</v>
      </c>
      <c r="AO7" s="21">
        <v>0</v>
      </c>
      <c r="AP7" s="21">
        <v>6331681.5300000003</v>
      </c>
      <c r="AQ7" s="21">
        <v>0</v>
      </c>
      <c r="AR7" s="21">
        <v>0</v>
      </c>
      <c r="AS7" s="21">
        <v>0</v>
      </c>
      <c r="AT7" s="21">
        <v>158999053.52000001</v>
      </c>
      <c r="AU7" s="21">
        <v>2331658.44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63245145.329999998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127367898.52</v>
      </c>
      <c r="BQ7" s="21">
        <v>22560719.129999999</v>
      </c>
      <c r="BR7" s="21">
        <v>25251217.91</v>
      </c>
      <c r="BS7" s="21">
        <v>4315294.4000000004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1667578.16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1345250957.5400002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971317289.31000006</v>
      </c>
      <c r="E8" s="21">
        <v>41236625.229999997</v>
      </c>
      <c r="F8" s="21">
        <v>617307849.86000001</v>
      </c>
      <c r="G8" s="21">
        <v>312772814.22000003</v>
      </c>
      <c r="H8" s="21">
        <v>161850605.24000001</v>
      </c>
      <c r="I8" s="21">
        <v>84288833.489999995</v>
      </c>
      <c r="J8" s="21">
        <v>1848391.32</v>
      </c>
      <c r="K8" s="21">
        <v>2386734.58</v>
      </c>
      <c r="L8" s="21">
        <v>0</v>
      </c>
      <c r="M8" s="21">
        <v>0</v>
      </c>
      <c r="N8" s="21">
        <v>0</v>
      </c>
      <c r="O8" s="21">
        <v>52157709.869999997</v>
      </c>
      <c r="P8" s="21">
        <v>0</v>
      </c>
      <c r="Q8" s="21">
        <v>90147757.780000001</v>
      </c>
      <c r="R8" s="21">
        <v>0</v>
      </c>
      <c r="S8" s="21">
        <v>0</v>
      </c>
      <c r="T8" s="21">
        <v>419174229.55000001</v>
      </c>
      <c r="U8" s="21">
        <v>0</v>
      </c>
      <c r="V8" s="21">
        <v>83697007.310000002</v>
      </c>
      <c r="W8" s="21">
        <v>263762055.06</v>
      </c>
      <c r="X8" s="21">
        <v>0</v>
      </c>
      <c r="Y8" s="21">
        <v>30759623.030000001</v>
      </c>
      <c r="Z8" s="21">
        <v>81272812.930000007</v>
      </c>
      <c r="AA8" s="21">
        <v>7911.56</v>
      </c>
      <c r="AB8" s="21">
        <v>0</v>
      </c>
      <c r="AC8" s="21">
        <v>1211414.2</v>
      </c>
      <c r="AD8" s="21">
        <v>2035583.0400055908</v>
      </c>
      <c r="AE8" s="21">
        <v>0</v>
      </c>
      <c r="AF8" s="21">
        <v>3951640.89</v>
      </c>
      <c r="AG8" s="21">
        <v>3394620.81</v>
      </c>
      <c r="AH8" s="21">
        <v>12510014.52</v>
      </c>
      <c r="AI8" s="21">
        <v>0</v>
      </c>
      <c r="AJ8" s="21">
        <v>35175</v>
      </c>
      <c r="AK8" s="21">
        <v>15391.7</v>
      </c>
      <c r="AL8" s="21">
        <v>0</v>
      </c>
      <c r="AM8" s="21">
        <v>43470957.439999998</v>
      </c>
      <c r="AN8" s="21">
        <v>0</v>
      </c>
      <c r="AO8" s="21">
        <v>0</v>
      </c>
      <c r="AP8" s="21">
        <v>4107213.52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9370099.2300000004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9175012.5399999991</v>
      </c>
      <c r="BN8" s="21">
        <v>1135005.8</v>
      </c>
      <c r="BO8" s="21">
        <v>0</v>
      </c>
      <c r="BP8" s="21">
        <v>77066020.840000004</v>
      </c>
      <c r="BQ8" s="21">
        <v>6769431</v>
      </c>
      <c r="BR8" s="21">
        <v>13633577.289999999</v>
      </c>
      <c r="BS8" s="21">
        <v>19093803.16</v>
      </c>
      <c r="BT8" s="21">
        <v>0</v>
      </c>
      <c r="BU8" s="21">
        <v>0</v>
      </c>
      <c r="BV8" s="21">
        <v>32168996.440000001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217026.51</v>
      </c>
      <c r="CF8" s="21">
        <v>0</v>
      </c>
      <c r="CG8" s="21">
        <v>0</v>
      </c>
      <c r="CH8" s="21">
        <v>0</v>
      </c>
      <c r="CI8" s="21">
        <v>1425370</v>
      </c>
      <c r="CJ8" s="22">
        <v>338616888.77000004</v>
      </c>
      <c r="CK8" s="21">
        <v>0</v>
      </c>
      <c r="CL8" s="21">
        <v>-3214.0699999999997</v>
      </c>
      <c r="CM8" s="22">
        <v>94723284.720000014</v>
      </c>
      <c r="CN8" s="21">
        <v>2868595.2300000004</v>
      </c>
      <c r="CO8" s="21">
        <v>91854689.49000001</v>
      </c>
      <c r="CP8" s="22">
        <v>243896818.12</v>
      </c>
      <c r="CQ8" s="21">
        <v>91464460.910000011</v>
      </c>
      <c r="CR8" s="21">
        <v>152432357.20999998</v>
      </c>
      <c r="CS8" s="21">
        <v>5100461.05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2827174664.7800055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1202551632.2189999</v>
      </c>
      <c r="E9" s="21">
        <v>49607468.75</v>
      </c>
      <c r="F9" s="21">
        <v>382268045.01900005</v>
      </c>
      <c r="G9" s="21">
        <v>770676118.44999993</v>
      </c>
      <c r="H9" s="21">
        <v>336804319.13000029</v>
      </c>
      <c r="I9" s="21">
        <v>12212653.07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104231350.17000005</v>
      </c>
      <c r="P9" s="21">
        <v>0</v>
      </c>
      <c r="Q9" s="21">
        <v>40834836.259999998</v>
      </c>
      <c r="R9" s="21">
        <v>0</v>
      </c>
      <c r="S9" s="21">
        <v>0</v>
      </c>
      <c r="T9" s="21">
        <v>866233062.23999989</v>
      </c>
      <c r="U9" s="21">
        <v>5415816.4900000002</v>
      </c>
      <c r="V9" s="21">
        <v>77253684.879999965</v>
      </c>
      <c r="W9" s="21">
        <v>526374403.03999984</v>
      </c>
      <c r="X9" s="21">
        <v>515211.41</v>
      </c>
      <c r="Y9" s="21">
        <v>45019535.699999996</v>
      </c>
      <c r="Z9" s="21">
        <v>47133512.689999998</v>
      </c>
      <c r="AA9" s="21">
        <v>2.14</v>
      </c>
      <c r="AB9" s="21">
        <v>0</v>
      </c>
      <c r="AC9" s="21">
        <v>503683.35000000003</v>
      </c>
      <c r="AD9" s="21">
        <v>7659671.4399999995</v>
      </c>
      <c r="AE9" s="21">
        <v>0</v>
      </c>
      <c r="AF9" s="21">
        <v>17350294.179999996</v>
      </c>
      <c r="AG9" s="21">
        <v>1971969.39</v>
      </c>
      <c r="AH9" s="21">
        <v>9603812.75</v>
      </c>
      <c r="AI9" s="21">
        <v>67949.45</v>
      </c>
      <c r="AJ9" s="21">
        <v>1050998.99</v>
      </c>
      <c r="AK9" s="21">
        <v>115849.74999999999</v>
      </c>
      <c r="AL9" s="21">
        <v>0</v>
      </c>
      <c r="AM9" s="21">
        <v>6149107.3199999984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21293529.609999988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288650.49000000005</v>
      </c>
      <c r="BO9" s="21">
        <v>0</v>
      </c>
      <c r="BP9" s="21">
        <v>122734537.15000004</v>
      </c>
      <c r="BQ9" s="21">
        <v>9591333.0199999996</v>
      </c>
      <c r="BR9" s="21">
        <v>4676035.2000000011</v>
      </c>
      <c r="BS9" s="21">
        <v>25027106.440000001</v>
      </c>
      <c r="BT9" s="21">
        <v>0</v>
      </c>
      <c r="BU9" s="21">
        <v>0</v>
      </c>
      <c r="BV9" s="21">
        <v>53389951.649999999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-2552.66</v>
      </c>
      <c r="CI9" s="21">
        <v>0</v>
      </c>
      <c r="CJ9" s="22">
        <v>15831124503.215</v>
      </c>
      <c r="CK9" s="21">
        <v>0</v>
      </c>
      <c r="CL9" s="21">
        <v>709285.84000000032</v>
      </c>
      <c r="CM9" s="22">
        <v>3356646732.6300006</v>
      </c>
      <c r="CN9" s="21">
        <v>352540326.42999828</v>
      </c>
      <c r="CO9" s="21">
        <v>3004106406.2000022</v>
      </c>
      <c r="CP9" s="22">
        <v>12473768484.744999</v>
      </c>
      <c r="CQ9" s="21">
        <v>1096928154.8500013</v>
      </c>
      <c r="CR9" s="21">
        <v>11376840329.894999</v>
      </c>
      <c r="CS9" s="21">
        <v>11481893.220000001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19388658343.393997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1417671718.7</v>
      </c>
      <c r="E10" s="21">
        <v>83449531</v>
      </c>
      <c r="F10" s="21">
        <v>586653453.93000007</v>
      </c>
      <c r="G10" s="21">
        <v>747568733.76999998</v>
      </c>
      <c r="H10" s="21">
        <v>63344317</v>
      </c>
      <c r="I10" s="21">
        <v>21510576.27</v>
      </c>
      <c r="J10" s="21">
        <v>1068678.27</v>
      </c>
      <c r="K10" s="21">
        <v>7830014.6500000004</v>
      </c>
      <c r="L10" s="21">
        <v>0</v>
      </c>
      <c r="M10" s="21">
        <v>0</v>
      </c>
      <c r="N10" s="21">
        <v>0</v>
      </c>
      <c r="O10" s="21">
        <v>373631675.22000003</v>
      </c>
      <c r="P10" s="21">
        <v>0</v>
      </c>
      <c r="Q10" s="21">
        <v>467261319.81</v>
      </c>
      <c r="R10" s="21">
        <v>0</v>
      </c>
      <c r="S10" s="21">
        <v>0</v>
      </c>
      <c r="T10" s="21">
        <v>247549606.80000299</v>
      </c>
      <c r="U10" s="21">
        <v>31325321.379999999</v>
      </c>
      <c r="V10" s="21">
        <v>61698504.510000698</v>
      </c>
      <c r="W10" s="21">
        <v>688256708.43000209</v>
      </c>
      <c r="X10" s="21">
        <v>8780185.2099999394</v>
      </c>
      <c r="Y10" s="21">
        <v>128262073.36</v>
      </c>
      <c r="Z10" s="21">
        <v>30906610.130002998</v>
      </c>
      <c r="AA10" s="21">
        <v>6897.69</v>
      </c>
      <c r="AB10" s="21">
        <v>0</v>
      </c>
      <c r="AC10" s="21">
        <v>3620844.4099999699</v>
      </c>
      <c r="AD10" s="21">
        <v>11857229.0200001</v>
      </c>
      <c r="AE10" s="21">
        <v>69575.7</v>
      </c>
      <c r="AF10" s="21">
        <v>2897109.3</v>
      </c>
      <c r="AG10" s="21">
        <v>105599907.94</v>
      </c>
      <c r="AH10" s="21">
        <v>111642438.62</v>
      </c>
      <c r="AI10" s="21">
        <v>5181179.6399999997</v>
      </c>
      <c r="AJ10" s="21">
        <v>2997162.02</v>
      </c>
      <c r="AK10" s="21">
        <v>3245289.16</v>
      </c>
      <c r="AL10" s="21">
        <v>0</v>
      </c>
      <c r="AM10" s="21">
        <v>23519426.350000001</v>
      </c>
      <c r="AN10" s="21">
        <v>774591.43</v>
      </c>
      <c r="AO10" s="21">
        <v>0</v>
      </c>
      <c r="AP10" s="21">
        <v>1335322.96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33502926.519998997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22120743.550000001</v>
      </c>
      <c r="BN10" s="21">
        <v>14761695.249999899</v>
      </c>
      <c r="BO10" s="21">
        <v>0</v>
      </c>
      <c r="BP10" s="21">
        <v>115183582.74000001</v>
      </c>
      <c r="BQ10" s="21">
        <v>15919074.960000001</v>
      </c>
      <c r="BR10" s="21">
        <v>109379296.92</v>
      </c>
      <c r="BS10" s="21">
        <v>30070272.589999899</v>
      </c>
      <c r="BT10" s="21">
        <v>0</v>
      </c>
      <c r="BU10" s="21">
        <v>0</v>
      </c>
      <c r="BV10" s="21">
        <v>90983626.709999993</v>
      </c>
      <c r="BW10" s="21">
        <v>0</v>
      </c>
      <c r="BX10" s="21">
        <v>4180</v>
      </c>
      <c r="BY10" s="21">
        <v>0</v>
      </c>
      <c r="BZ10" s="21">
        <v>0</v>
      </c>
      <c r="CA10" s="21">
        <v>0</v>
      </c>
      <c r="CB10" s="21">
        <v>2777378.52</v>
      </c>
      <c r="CC10" s="21">
        <v>632326.44999999995</v>
      </c>
      <c r="CD10" s="21">
        <v>286711.8</v>
      </c>
      <c r="CE10" s="21">
        <v>0</v>
      </c>
      <c r="CF10" s="21">
        <v>0</v>
      </c>
      <c r="CG10" s="21">
        <v>0</v>
      </c>
      <c r="CH10" s="21">
        <v>151910.07</v>
      </c>
      <c r="CI10" s="21">
        <v>26457.08</v>
      </c>
      <c r="CJ10" s="22">
        <v>4886469374.4299994</v>
      </c>
      <c r="CK10" s="21">
        <v>9600</v>
      </c>
      <c r="CL10" s="21">
        <v>18664</v>
      </c>
      <c r="CM10" s="22">
        <v>1416320971.9699998</v>
      </c>
      <c r="CN10" s="21">
        <v>623493493.4741112</v>
      </c>
      <c r="CO10" s="21">
        <v>792827478.49588871</v>
      </c>
      <c r="CP10" s="22">
        <v>3470120138.4599996</v>
      </c>
      <c r="CQ10" s="21">
        <v>1541761103.6092575</v>
      </c>
      <c r="CR10" s="21">
        <v>1928359034.8507421</v>
      </c>
      <c r="CS10" s="21">
        <v>1673845.8400000101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9145787687.4100037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635639.18999999994</v>
      </c>
      <c r="E11" s="21">
        <v>178072.62</v>
      </c>
      <c r="F11" s="21">
        <v>376714.59</v>
      </c>
      <c r="G11" s="21">
        <v>80851.98</v>
      </c>
      <c r="H11" s="21">
        <v>0</v>
      </c>
      <c r="I11" s="21">
        <v>44134075.350000001</v>
      </c>
      <c r="J11" s="21">
        <v>0</v>
      </c>
      <c r="K11" s="21">
        <v>12332821.039999999</v>
      </c>
      <c r="L11" s="21">
        <v>0</v>
      </c>
      <c r="M11" s="21">
        <v>0</v>
      </c>
      <c r="N11" s="21">
        <v>0</v>
      </c>
      <c r="O11" s="21">
        <v>102.72</v>
      </c>
      <c r="P11" s="21">
        <v>0</v>
      </c>
      <c r="Q11" s="21">
        <v>0</v>
      </c>
      <c r="R11" s="21">
        <v>0</v>
      </c>
      <c r="S11" s="21">
        <v>0</v>
      </c>
      <c r="T11" s="21">
        <v>1114488462.4399998</v>
      </c>
      <c r="U11" s="21">
        <v>3210963.64</v>
      </c>
      <c r="V11" s="21">
        <v>66037711.220200002</v>
      </c>
      <c r="W11" s="21">
        <v>237187637.4368</v>
      </c>
      <c r="X11" s="21">
        <v>0</v>
      </c>
      <c r="Y11" s="21">
        <v>160</v>
      </c>
      <c r="Z11" s="21">
        <v>101762.9</v>
      </c>
      <c r="AA11" s="21">
        <v>0</v>
      </c>
      <c r="AB11" s="21">
        <v>0</v>
      </c>
      <c r="AC11" s="21">
        <v>0</v>
      </c>
      <c r="AD11" s="21">
        <v>11489.49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87302.97</v>
      </c>
      <c r="AL11" s="21">
        <v>0</v>
      </c>
      <c r="AM11" s="21">
        <v>107600</v>
      </c>
      <c r="AN11" s="21">
        <v>0</v>
      </c>
      <c r="AO11" s="21">
        <v>0</v>
      </c>
      <c r="AP11" s="21">
        <v>6036.7</v>
      </c>
      <c r="AQ11" s="21">
        <v>0</v>
      </c>
      <c r="AR11" s="21">
        <v>0</v>
      </c>
      <c r="AS11" s="21">
        <v>0</v>
      </c>
      <c r="AT11" s="21">
        <v>4961875.2580000004</v>
      </c>
      <c r="AU11" s="21">
        <v>11752.56</v>
      </c>
      <c r="AV11" s="21">
        <v>11528.39</v>
      </c>
      <c r="AW11" s="21">
        <v>0</v>
      </c>
      <c r="AX11" s="21">
        <v>7145.91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4692560.53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1637.02</v>
      </c>
      <c r="BM11" s="21">
        <v>0</v>
      </c>
      <c r="BN11" s="21">
        <v>153982381.20500001</v>
      </c>
      <c r="BO11" s="21">
        <v>0</v>
      </c>
      <c r="BP11" s="21">
        <v>2948.26</v>
      </c>
      <c r="BQ11" s="21">
        <v>89144.35</v>
      </c>
      <c r="BR11" s="21">
        <v>0</v>
      </c>
      <c r="BS11" s="21">
        <v>145654.91</v>
      </c>
      <c r="BT11" s="21">
        <v>0</v>
      </c>
      <c r="BU11" s="21">
        <v>0</v>
      </c>
      <c r="BV11" s="21">
        <v>0</v>
      </c>
      <c r="BW11" s="21">
        <v>0</v>
      </c>
      <c r="BX11" s="21">
        <v>36722.19</v>
      </c>
      <c r="BY11" s="21">
        <v>0</v>
      </c>
      <c r="BZ11" s="21">
        <v>0</v>
      </c>
      <c r="CA11" s="21">
        <v>208052.62</v>
      </c>
      <c r="CB11" s="21">
        <v>81306444.129999995</v>
      </c>
      <c r="CC11" s="21">
        <v>0</v>
      </c>
      <c r="CD11" s="21">
        <v>5877964.8300000001</v>
      </c>
      <c r="CE11" s="21">
        <v>0</v>
      </c>
      <c r="CF11" s="21">
        <v>0</v>
      </c>
      <c r="CG11" s="21">
        <v>57341931.710000001</v>
      </c>
      <c r="CH11" s="21">
        <v>167044.6</v>
      </c>
      <c r="CI11" s="21">
        <v>6843590.29</v>
      </c>
      <c r="CJ11" s="22">
        <v>30239220.690000001</v>
      </c>
      <c r="CK11" s="21">
        <v>-160756.29</v>
      </c>
      <c r="CL11" s="21">
        <v>8224068.9100000001</v>
      </c>
      <c r="CM11" s="22">
        <v>7203337.5700000003</v>
      </c>
      <c r="CN11" s="21">
        <v>0</v>
      </c>
      <c r="CO11" s="21">
        <v>7203337.5700000003</v>
      </c>
      <c r="CP11" s="22">
        <v>14972570.5</v>
      </c>
      <c r="CQ11" s="21">
        <v>0</v>
      </c>
      <c r="CR11" s="21">
        <v>14972570.5</v>
      </c>
      <c r="CS11" s="21">
        <v>170125.74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1824439490.2899997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428204660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428204660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411259857.56999999</v>
      </c>
      <c r="E13" s="21">
        <v>2277366.98</v>
      </c>
      <c r="F13" s="21">
        <v>249865206.28999999</v>
      </c>
      <c r="G13" s="21">
        <v>159117284.30000001</v>
      </c>
      <c r="H13" s="21">
        <v>33408248.300000001</v>
      </c>
      <c r="I13" s="21">
        <v>25707770.739999998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19512007.18</v>
      </c>
      <c r="P13" s="21">
        <v>0</v>
      </c>
      <c r="Q13" s="21">
        <v>3186623.67</v>
      </c>
      <c r="R13" s="21">
        <v>0</v>
      </c>
      <c r="S13" s="21">
        <v>0</v>
      </c>
      <c r="T13" s="21">
        <v>1540730727.97</v>
      </c>
      <c r="U13" s="21">
        <v>0</v>
      </c>
      <c r="V13" s="21">
        <v>58199510.549999997</v>
      </c>
      <c r="W13" s="21">
        <v>488876650.89999998</v>
      </c>
      <c r="X13" s="21">
        <v>0</v>
      </c>
      <c r="Y13" s="21">
        <v>24878586.07</v>
      </c>
      <c r="Z13" s="21">
        <v>34954121.560000002</v>
      </c>
      <c r="AA13" s="21">
        <v>0</v>
      </c>
      <c r="AB13" s="21">
        <v>0</v>
      </c>
      <c r="AC13" s="21">
        <v>119862.54</v>
      </c>
      <c r="AD13" s="21">
        <v>1778042.83</v>
      </c>
      <c r="AE13" s="21">
        <v>0</v>
      </c>
      <c r="AF13" s="21">
        <v>24307.81</v>
      </c>
      <c r="AG13" s="21">
        <v>2344377.7000000002</v>
      </c>
      <c r="AH13" s="21">
        <v>744384.12</v>
      </c>
      <c r="AI13" s="21">
        <v>0</v>
      </c>
      <c r="AJ13" s="21">
        <v>0</v>
      </c>
      <c r="AK13" s="21">
        <v>0</v>
      </c>
      <c r="AL13" s="21">
        <v>0</v>
      </c>
      <c r="AM13" s="21">
        <v>235498163.62</v>
      </c>
      <c r="AN13" s="21">
        <v>0</v>
      </c>
      <c r="AO13" s="21">
        <v>0</v>
      </c>
      <c r="AP13" s="21">
        <v>187994.31</v>
      </c>
      <c r="AQ13" s="21">
        <v>0</v>
      </c>
      <c r="AR13" s="21">
        <v>0</v>
      </c>
      <c r="AS13" s="21">
        <v>0</v>
      </c>
      <c r="AT13" s="21">
        <v>0</v>
      </c>
      <c r="AU13" s="21">
        <v>34966827.229999997</v>
      </c>
      <c r="AV13" s="21">
        <v>11313589.59</v>
      </c>
      <c r="AW13" s="21">
        <v>0</v>
      </c>
      <c r="AX13" s="21">
        <v>6861189.5099999998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4965299.51</v>
      </c>
      <c r="BE13" s="21">
        <v>0</v>
      </c>
      <c r="BF13" s="21">
        <v>0</v>
      </c>
      <c r="BG13" s="21">
        <v>0</v>
      </c>
      <c r="BH13" s="21">
        <v>0</v>
      </c>
      <c r="BI13" s="21">
        <v>-62.26</v>
      </c>
      <c r="BJ13" s="21">
        <v>0</v>
      </c>
      <c r="BK13" s="21">
        <v>0</v>
      </c>
      <c r="BL13" s="21">
        <v>0</v>
      </c>
      <c r="BM13" s="21">
        <v>0</v>
      </c>
      <c r="BN13" s="21">
        <v>8159178.5</v>
      </c>
      <c r="BO13" s="21">
        <v>0</v>
      </c>
      <c r="BP13" s="21">
        <v>61218719.049999997</v>
      </c>
      <c r="BQ13" s="21">
        <v>176456.46</v>
      </c>
      <c r="BR13" s="21">
        <v>58885933.030000001</v>
      </c>
      <c r="BS13" s="21">
        <v>12128271.01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3413072.89</v>
      </c>
      <c r="CJ13" s="22">
        <v>30649420.039999999</v>
      </c>
      <c r="CK13" s="21">
        <v>0</v>
      </c>
      <c r="CL13" s="21">
        <v>0</v>
      </c>
      <c r="CM13" s="22">
        <v>30047334.969999999</v>
      </c>
      <c r="CN13" s="21">
        <v>103554.95999999999</v>
      </c>
      <c r="CO13" s="21">
        <v>29943780.009999998</v>
      </c>
      <c r="CP13" s="22">
        <v>602085.06999999995</v>
      </c>
      <c r="CQ13" s="21">
        <v>602085.06999999995</v>
      </c>
      <c r="CR13" s="21">
        <v>0</v>
      </c>
      <c r="CS13" s="21">
        <v>5121959.62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3119271091.6200004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3641622920.6299996</v>
      </c>
      <c r="E14" s="21">
        <v>139771046.10999995</v>
      </c>
      <c r="F14" s="21">
        <v>130806795.33</v>
      </c>
      <c r="G14" s="21">
        <v>3371045079.1899996</v>
      </c>
      <c r="H14" s="21">
        <v>1498794206.2199996</v>
      </c>
      <c r="I14" s="21">
        <v>58936113.880000107</v>
      </c>
      <c r="J14" s="21">
        <v>-854154.53</v>
      </c>
      <c r="K14" s="21">
        <v>0</v>
      </c>
      <c r="L14" s="21">
        <v>0</v>
      </c>
      <c r="M14" s="21">
        <v>0</v>
      </c>
      <c r="N14" s="21">
        <v>0</v>
      </c>
      <c r="O14" s="21">
        <v>233347536.65000001</v>
      </c>
      <c r="P14" s="21">
        <v>0</v>
      </c>
      <c r="Q14" s="21">
        <v>141043085.10000002</v>
      </c>
      <c r="R14" s="21">
        <v>0</v>
      </c>
      <c r="S14" s="21">
        <v>0</v>
      </c>
      <c r="T14" s="21">
        <v>1583027013.6399727</v>
      </c>
      <c r="U14" s="21">
        <v>14654560.549999999</v>
      </c>
      <c r="V14" s="21">
        <v>104587331.79000001</v>
      </c>
      <c r="W14" s="21">
        <v>731228102.58000028</v>
      </c>
      <c r="X14" s="21">
        <v>0</v>
      </c>
      <c r="Y14" s="21">
        <v>138574144.19</v>
      </c>
      <c r="Z14" s="21">
        <v>180470853.15000007</v>
      </c>
      <c r="AA14" s="21">
        <v>1827.63</v>
      </c>
      <c r="AB14" s="21">
        <v>0</v>
      </c>
      <c r="AC14" s="21">
        <v>4922465.12</v>
      </c>
      <c r="AD14" s="21">
        <v>81033526.969999984</v>
      </c>
      <c r="AE14" s="21">
        <v>57654.5</v>
      </c>
      <c r="AF14" s="21">
        <v>908706.85</v>
      </c>
      <c r="AG14" s="21">
        <v>0</v>
      </c>
      <c r="AH14" s="21">
        <v>0</v>
      </c>
      <c r="AI14" s="21">
        <v>0</v>
      </c>
      <c r="AJ14" s="21">
        <v>294291.34000000003</v>
      </c>
      <c r="AK14" s="21">
        <v>49949.22</v>
      </c>
      <c r="AL14" s="21">
        <v>0</v>
      </c>
      <c r="AM14" s="21">
        <v>20232747.73</v>
      </c>
      <c r="AN14" s="21">
        <v>240683.9</v>
      </c>
      <c r="AO14" s="21">
        <v>0</v>
      </c>
      <c r="AP14" s="21">
        <v>11432472.770000003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38037533.870000049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209676.38</v>
      </c>
      <c r="BN14" s="21">
        <v>7992411.390000049</v>
      </c>
      <c r="BO14" s="21">
        <v>0</v>
      </c>
      <c r="BP14" s="21">
        <v>514946649.08999991</v>
      </c>
      <c r="BQ14" s="21">
        <v>87195975.569999993</v>
      </c>
      <c r="BR14" s="21">
        <v>232456014.45999998</v>
      </c>
      <c r="BS14" s="21">
        <v>146263025.98000094</v>
      </c>
      <c r="BT14" s="21">
        <v>0</v>
      </c>
      <c r="BU14" s="21">
        <v>0</v>
      </c>
      <c r="BV14" s="21">
        <v>421325468.75999999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6369</v>
      </c>
      <c r="CF14" s="21">
        <v>0</v>
      </c>
      <c r="CG14" s="21">
        <v>0</v>
      </c>
      <c r="CH14" s="21">
        <v>0</v>
      </c>
      <c r="CI14" s="21">
        <v>0</v>
      </c>
      <c r="CJ14" s="22">
        <v>1441600374.5700049</v>
      </c>
      <c r="CK14" s="21">
        <v>1504</v>
      </c>
      <c r="CL14" s="21">
        <v>7107.9</v>
      </c>
      <c r="CM14" s="22">
        <v>959920904.05000508</v>
      </c>
      <c r="CN14" s="21">
        <v>15983843.750000061</v>
      </c>
      <c r="CO14" s="21">
        <v>943937060.30000496</v>
      </c>
      <c r="CP14" s="22">
        <v>481670858.61999977</v>
      </c>
      <c r="CQ14" s="21">
        <v>177877905.42999998</v>
      </c>
      <c r="CR14" s="21">
        <v>303792953.18999982</v>
      </c>
      <c r="CS14" s="21">
        <v>2983098.4799999995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11337622637.429977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0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545373420.340325</v>
      </c>
      <c r="BJ16" s="21">
        <v>288006498.70281899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833379919.04314399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36044633</v>
      </c>
      <c r="E17" s="21">
        <v>452202</v>
      </c>
      <c r="F17" s="21">
        <v>24852468</v>
      </c>
      <c r="G17" s="21">
        <v>10739963</v>
      </c>
      <c r="H17" s="21">
        <v>23969530</v>
      </c>
      <c r="I17" s="21">
        <v>42830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34119980</v>
      </c>
      <c r="P17" s="21">
        <v>0</v>
      </c>
      <c r="Q17" s="21">
        <v>26186515</v>
      </c>
      <c r="R17" s="21">
        <v>0</v>
      </c>
      <c r="S17" s="21">
        <v>0</v>
      </c>
      <c r="T17" s="21">
        <v>412701797.10000002</v>
      </c>
      <c r="U17" s="21">
        <v>0</v>
      </c>
      <c r="V17" s="21">
        <v>13866289.35</v>
      </c>
      <c r="W17" s="21">
        <v>1582351.3</v>
      </c>
      <c r="X17" s="21">
        <v>0</v>
      </c>
      <c r="Y17" s="21">
        <v>39758159</v>
      </c>
      <c r="Z17" s="21">
        <v>9390741</v>
      </c>
      <c r="AA17" s="21">
        <v>0</v>
      </c>
      <c r="AB17" s="21">
        <v>0</v>
      </c>
      <c r="AC17" s="21">
        <v>544803</v>
      </c>
      <c r="AD17" s="21">
        <v>49648461</v>
      </c>
      <c r="AE17" s="21">
        <v>0</v>
      </c>
      <c r="AF17" s="21">
        <v>647934</v>
      </c>
      <c r="AG17" s="21">
        <v>0</v>
      </c>
      <c r="AH17" s="21">
        <v>1630117</v>
      </c>
      <c r="AI17" s="21">
        <v>0</v>
      </c>
      <c r="AJ17" s="21">
        <v>0</v>
      </c>
      <c r="AK17" s="21">
        <v>32599</v>
      </c>
      <c r="AL17" s="21">
        <v>0</v>
      </c>
      <c r="AM17" s="21">
        <v>2532298</v>
      </c>
      <c r="AN17" s="21">
        <v>0</v>
      </c>
      <c r="AO17" s="21">
        <v>0</v>
      </c>
      <c r="AP17" s="21">
        <v>2099098</v>
      </c>
      <c r="AQ17" s="21">
        <v>0</v>
      </c>
      <c r="AR17" s="21">
        <v>0</v>
      </c>
      <c r="AS17" s="21">
        <v>0</v>
      </c>
      <c r="AT17" s="21">
        <v>290157467</v>
      </c>
      <c r="AU17" s="21">
        <v>7023248</v>
      </c>
      <c r="AV17" s="21">
        <v>8858769</v>
      </c>
      <c r="AW17" s="21">
        <v>0</v>
      </c>
      <c r="AX17" s="21">
        <v>4401012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19581092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25040163</v>
      </c>
      <c r="BO17" s="21">
        <v>0</v>
      </c>
      <c r="BP17" s="21">
        <v>13731645</v>
      </c>
      <c r="BQ17" s="21">
        <v>2764618</v>
      </c>
      <c r="BR17" s="21">
        <v>161098254</v>
      </c>
      <c r="BS17" s="21">
        <v>14999278</v>
      </c>
      <c r="BT17" s="21">
        <v>0</v>
      </c>
      <c r="BU17" s="21">
        <v>0</v>
      </c>
      <c r="BV17" s="21">
        <v>7504692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3521</v>
      </c>
      <c r="CT17" s="21">
        <v>30125051.27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1240086946.02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41219309.8178</v>
      </c>
      <c r="E18" s="21">
        <v>1578906.9496368617</v>
      </c>
      <c r="F18" s="21">
        <v>26941074.275496848</v>
      </c>
      <c r="G18" s="21">
        <v>12699328.592666289</v>
      </c>
      <c r="H18" s="21">
        <v>8115612.8600999992</v>
      </c>
      <c r="I18" s="21">
        <v>680288.86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27222074.596299998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29555500.914299998</v>
      </c>
      <c r="Z18" s="21">
        <v>18703890.2751</v>
      </c>
      <c r="AA18" s="21">
        <v>0</v>
      </c>
      <c r="AB18" s="21">
        <v>0</v>
      </c>
      <c r="AC18" s="21">
        <v>353719.85499999998</v>
      </c>
      <c r="AD18" s="21">
        <v>2296160.0973999999</v>
      </c>
      <c r="AE18" s="21">
        <v>0</v>
      </c>
      <c r="AF18" s="21">
        <v>8651283.0399999991</v>
      </c>
      <c r="AG18" s="21">
        <v>0</v>
      </c>
      <c r="AH18" s="21">
        <v>0</v>
      </c>
      <c r="AI18" s="21">
        <v>0</v>
      </c>
      <c r="AJ18" s="21">
        <v>0</v>
      </c>
      <c r="AK18" s="21">
        <v>1414200.07</v>
      </c>
      <c r="AL18" s="21">
        <v>0</v>
      </c>
      <c r="AM18" s="21">
        <v>23946009.559999999</v>
      </c>
      <c r="AN18" s="21">
        <v>136364.79</v>
      </c>
      <c r="AO18" s="21">
        <v>0</v>
      </c>
      <c r="AP18" s="21">
        <v>6649.8441999999995</v>
      </c>
      <c r="AQ18" s="21">
        <v>0</v>
      </c>
      <c r="AR18" s="21">
        <v>0</v>
      </c>
      <c r="AS18" s="21">
        <v>0</v>
      </c>
      <c r="AT18" s="21">
        <v>141502525.51359999</v>
      </c>
      <c r="AU18" s="21">
        <v>2204883.4805000001</v>
      </c>
      <c r="AV18" s="21">
        <v>5453.4290000000001</v>
      </c>
      <c r="AW18" s="21">
        <v>0</v>
      </c>
      <c r="AX18" s="21">
        <v>3493364.2272000001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10878534.4889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74054.16</v>
      </c>
      <c r="BO18" s="21">
        <v>0</v>
      </c>
      <c r="BP18" s="21">
        <v>83305365.940200001</v>
      </c>
      <c r="BQ18" s="21">
        <v>11241852.529999999</v>
      </c>
      <c r="BR18" s="21">
        <v>66527236.103100009</v>
      </c>
      <c r="BS18" s="21">
        <v>7444111.4271</v>
      </c>
      <c r="BT18" s="21">
        <v>0</v>
      </c>
      <c r="BU18" s="21">
        <v>0</v>
      </c>
      <c r="BV18" s="21">
        <v>44534230.196999997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841352.30999999994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534354028.38679999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356500838.64653689</v>
      </c>
      <c r="BJ19" s="21">
        <v>70344934.162534997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426845772.8090719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1204955941.29</v>
      </c>
      <c r="E20" s="21">
        <v>666746.15999999992</v>
      </c>
      <c r="F20" s="21">
        <v>504252193.36000001</v>
      </c>
      <c r="G20" s="21">
        <v>700037001.76999998</v>
      </c>
      <c r="H20" s="21">
        <v>11392.69</v>
      </c>
      <c r="I20" s="21">
        <v>63004.17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25675725.060000002</v>
      </c>
      <c r="P20" s="21">
        <v>0</v>
      </c>
      <c r="Q20" s="21">
        <v>13395050.92</v>
      </c>
      <c r="R20" s="21">
        <v>0</v>
      </c>
      <c r="S20" s="21">
        <v>0</v>
      </c>
      <c r="T20" s="21">
        <v>4690254.41</v>
      </c>
      <c r="U20" s="21">
        <v>-16647.759999999998</v>
      </c>
      <c r="V20" s="21">
        <v>6331414.9700000007</v>
      </c>
      <c r="W20" s="21">
        <v>41153335.019999996</v>
      </c>
      <c r="X20" s="21">
        <v>0</v>
      </c>
      <c r="Y20" s="21">
        <v>19221050.939999998</v>
      </c>
      <c r="Z20" s="21">
        <v>106812712.11</v>
      </c>
      <c r="AA20" s="21">
        <v>0</v>
      </c>
      <c r="AB20" s="21">
        <v>0</v>
      </c>
      <c r="AC20" s="21">
        <v>224889.06</v>
      </c>
      <c r="AD20" s="21">
        <v>5936617.0300000003</v>
      </c>
      <c r="AE20" s="21">
        <v>0</v>
      </c>
      <c r="AF20" s="21">
        <v>305643</v>
      </c>
      <c r="AG20" s="21">
        <v>6859910.5999999996</v>
      </c>
      <c r="AH20" s="21">
        <v>2510877.9700000002</v>
      </c>
      <c r="AI20" s="21">
        <v>456706.5</v>
      </c>
      <c r="AJ20" s="21">
        <v>0</v>
      </c>
      <c r="AK20" s="21">
        <v>0</v>
      </c>
      <c r="AL20" s="21">
        <v>0</v>
      </c>
      <c r="AM20" s="21">
        <v>3194125.4</v>
      </c>
      <c r="AN20" s="21">
        <v>240957.6</v>
      </c>
      <c r="AO20" s="21">
        <v>0</v>
      </c>
      <c r="AP20" s="21">
        <v>2929455.4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6555030.21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340903.81</v>
      </c>
      <c r="BO20" s="21">
        <v>0</v>
      </c>
      <c r="BP20" s="21">
        <v>26606634.68</v>
      </c>
      <c r="BQ20" s="21">
        <v>49226620.909999996</v>
      </c>
      <c r="BR20" s="21">
        <v>49967560.82</v>
      </c>
      <c r="BS20" s="21">
        <v>8935810.5399999991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432620.99</v>
      </c>
      <c r="CB20" s="21">
        <v>1161490.76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74068.5</v>
      </c>
      <c r="CJ20" s="22">
        <v>33104234.73</v>
      </c>
      <c r="CK20" s="21">
        <v>320510.29000000004</v>
      </c>
      <c r="CL20" s="21">
        <v>0</v>
      </c>
      <c r="CM20" s="22">
        <v>1175235.7200000002</v>
      </c>
      <c r="CN20" s="21">
        <v>497254.15</v>
      </c>
      <c r="CO20" s="21">
        <v>677981.57000000007</v>
      </c>
      <c r="CP20" s="22">
        <v>31608488.719999999</v>
      </c>
      <c r="CQ20" s="21">
        <v>5529205.2199999997</v>
      </c>
      <c r="CR20" s="21">
        <v>26079283.5</v>
      </c>
      <c r="CS20" s="21">
        <v>3232.42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1621360624.7500002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66512365.119999997</v>
      </c>
      <c r="E21" s="21">
        <v>681214.62</v>
      </c>
      <c r="F21" s="21">
        <v>2663566.5</v>
      </c>
      <c r="G21" s="21">
        <v>63167584</v>
      </c>
      <c r="H21" s="21">
        <v>0</v>
      </c>
      <c r="I21" s="21">
        <v>1737056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4972486.3899999997</v>
      </c>
      <c r="P21" s="21">
        <v>0</v>
      </c>
      <c r="Q21" s="21">
        <v>0</v>
      </c>
      <c r="R21" s="21">
        <v>0</v>
      </c>
      <c r="S21" s="21">
        <v>0</v>
      </c>
      <c r="T21" s="21">
        <v>419747617.33999997</v>
      </c>
      <c r="U21" s="21">
        <v>0</v>
      </c>
      <c r="V21" s="21">
        <v>-1828258</v>
      </c>
      <c r="W21" s="21">
        <v>9090945</v>
      </c>
      <c r="X21" s="21">
        <v>0</v>
      </c>
      <c r="Y21" s="21">
        <v>5979625</v>
      </c>
      <c r="Z21" s="21">
        <v>25867455</v>
      </c>
      <c r="AA21" s="21">
        <v>0</v>
      </c>
      <c r="AB21" s="21">
        <v>0</v>
      </c>
      <c r="AC21" s="21">
        <v>49374.3</v>
      </c>
      <c r="AD21" s="21">
        <v>2204.34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48786.71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392816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4909088</v>
      </c>
      <c r="BO21" s="21">
        <v>0</v>
      </c>
      <c r="BP21" s="21">
        <v>113190.82</v>
      </c>
      <c r="BQ21" s="21">
        <v>0</v>
      </c>
      <c r="BR21" s="21">
        <v>940693.07</v>
      </c>
      <c r="BS21" s="21">
        <v>432254.14</v>
      </c>
      <c r="BT21" s="21">
        <v>0</v>
      </c>
      <c r="BU21" s="21">
        <v>0</v>
      </c>
      <c r="BV21" s="21">
        <v>266849.48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1150148.43</v>
      </c>
      <c r="CK21" s="21">
        <v>0</v>
      </c>
      <c r="CL21" s="21">
        <v>0</v>
      </c>
      <c r="CM21" s="22">
        <v>1150148.43</v>
      </c>
      <c r="CN21" s="21">
        <v>1150148.43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540384697.13999999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2869209419.3099999</v>
      </c>
      <c r="E22" s="21">
        <v>7298496.0300000003</v>
      </c>
      <c r="F22" s="21">
        <v>894124722.82000005</v>
      </c>
      <c r="G22" s="21">
        <v>1967786200.46</v>
      </c>
      <c r="H22" s="21">
        <v>58819620.640000001</v>
      </c>
      <c r="I22" s="21">
        <v>122942762.73999999</v>
      </c>
      <c r="J22" s="21">
        <v>0</v>
      </c>
      <c r="K22" s="21">
        <v>451250</v>
      </c>
      <c r="L22" s="21">
        <v>0</v>
      </c>
      <c r="M22" s="21">
        <v>0</v>
      </c>
      <c r="N22" s="21">
        <v>19800035.170000002</v>
      </c>
      <c r="O22" s="21">
        <v>385984232.56</v>
      </c>
      <c r="P22" s="21">
        <v>0</v>
      </c>
      <c r="Q22" s="21">
        <v>178531030.74000001</v>
      </c>
      <c r="R22" s="21">
        <v>0</v>
      </c>
      <c r="S22" s="21">
        <v>0</v>
      </c>
      <c r="T22" s="21">
        <v>1109737672.99</v>
      </c>
      <c r="U22" s="21">
        <v>166121957.91999999</v>
      </c>
      <c r="V22" s="21">
        <v>60661331.340000004</v>
      </c>
      <c r="W22" s="21">
        <v>987481596.80999994</v>
      </c>
      <c r="X22" s="21">
        <v>310963.74</v>
      </c>
      <c r="Y22" s="21">
        <v>171755313.33000001</v>
      </c>
      <c r="Z22" s="21">
        <v>395926165.06999999</v>
      </c>
      <c r="AA22" s="21">
        <v>0</v>
      </c>
      <c r="AB22" s="21">
        <v>0</v>
      </c>
      <c r="AC22" s="21">
        <v>0</v>
      </c>
      <c r="AD22" s="21">
        <v>1611465.14</v>
      </c>
      <c r="AE22" s="21">
        <v>1430187.28</v>
      </c>
      <c r="AF22" s="21">
        <v>16266674.16</v>
      </c>
      <c r="AG22" s="21">
        <v>174803906</v>
      </c>
      <c r="AH22" s="21">
        <v>50343609.100000001</v>
      </c>
      <c r="AI22" s="21">
        <v>10177948.189999999</v>
      </c>
      <c r="AJ22" s="21">
        <v>10325028.460000001</v>
      </c>
      <c r="AK22" s="21">
        <v>774036.5</v>
      </c>
      <c r="AL22" s="21">
        <v>0</v>
      </c>
      <c r="AM22" s="21">
        <v>227388640.56999999</v>
      </c>
      <c r="AN22" s="21">
        <v>1233716.78</v>
      </c>
      <c r="AO22" s="21">
        <v>0</v>
      </c>
      <c r="AP22" s="21">
        <v>9791684.9100000001</v>
      </c>
      <c r="AQ22" s="21">
        <v>0</v>
      </c>
      <c r="AR22" s="21">
        <v>0</v>
      </c>
      <c r="AS22" s="21">
        <v>0</v>
      </c>
      <c r="AT22" s="21">
        <v>1816424739.8900001</v>
      </c>
      <c r="AU22" s="21">
        <v>191170853.41999999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48825276.950000003</v>
      </c>
      <c r="BE22" s="21">
        <v>0</v>
      </c>
      <c r="BF22" s="21">
        <v>0</v>
      </c>
      <c r="BG22" s="21">
        <v>0</v>
      </c>
      <c r="BH22" s="21">
        <v>200475.68</v>
      </c>
      <c r="BI22" s="21">
        <v>24942241.41</v>
      </c>
      <c r="BJ22" s="21">
        <v>0</v>
      </c>
      <c r="BK22" s="21">
        <v>0</v>
      </c>
      <c r="BL22" s="21">
        <v>84301.73</v>
      </c>
      <c r="BM22" s="21">
        <v>0</v>
      </c>
      <c r="BN22" s="21">
        <v>19833559.690000001</v>
      </c>
      <c r="BO22" s="21">
        <v>0</v>
      </c>
      <c r="BP22" s="21">
        <v>344839259.50999999</v>
      </c>
      <c r="BQ22" s="21">
        <v>14066066.640000001</v>
      </c>
      <c r="BR22" s="21">
        <v>256470334.87</v>
      </c>
      <c r="BS22" s="21">
        <v>86296196.219999999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989205.96</v>
      </c>
      <c r="CB22" s="21">
        <v>7964104.2699999996</v>
      </c>
      <c r="CC22" s="21">
        <v>-549944.84</v>
      </c>
      <c r="CD22" s="21">
        <v>7592.49</v>
      </c>
      <c r="CE22" s="21">
        <v>583068.62</v>
      </c>
      <c r="CF22" s="21">
        <v>0</v>
      </c>
      <c r="CG22" s="21">
        <v>12457848.880000001</v>
      </c>
      <c r="CH22" s="21">
        <v>0</v>
      </c>
      <c r="CI22" s="21">
        <v>0</v>
      </c>
      <c r="CJ22" s="22">
        <v>3965144556.8699999</v>
      </c>
      <c r="CK22" s="21">
        <v>11700</v>
      </c>
      <c r="CL22" s="21">
        <v>245829.97</v>
      </c>
      <c r="CM22" s="22">
        <v>2040768969.6200001</v>
      </c>
      <c r="CN22" s="21">
        <v>6123272.4199999999</v>
      </c>
      <c r="CO22" s="21">
        <v>2034645697.2</v>
      </c>
      <c r="CP22" s="22">
        <v>1924118057.28</v>
      </c>
      <c r="CQ22" s="21">
        <v>38012155.450000003</v>
      </c>
      <c r="CR22" s="21">
        <v>1886105901.8299999</v>
      </c>
      <c r="CS22" s="21">
        <v>3478416.02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13825108403.729996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1084337471.47</v>
      </c>
      <c r="E23" s="21">
        <v>67972257.699999943</v>
      </c>
      <c r="F23" s="21">
        <v>401336108.36000019</v>
      </c>
      <c r="G23" s="21">
        <v>615029105.40999985</v>
      </c>
      <c r="H23" s="21">
        <v>2487.7800000000007</v>
      </c>
      <c r="I23" s="21">
        <v>88447072.909999967</v>
      </c>
      <c r="J23" s="21">
        <v>0</v>
      </c>
      <c r="K23" s="21">
        <v>15140046.600000001</v>
      </c>
      <c r="L23" s="21">
        <v>0</v>
      </c>
      <c r="M23" s="21">
        <v>0</v>
      </c>
      <c r="N23" s="21">
        <v>0</v>
      </c>
      <c r="O23" s="21">
        <v>459494523.27000016</v>
      </c>
      <c r="P23" s="21">
        <v>0</v>
      </c>
      <c r="Q23" s="21">
        <v>15987703.219999997</v>
      </c>
      <c r="R23" s="21">
        <v>0</v>
      </c>
      <c r="S23" s="21">
        <v>0</v>
      </c>
      <c r="T23" s="21">
        <v>1284059439.7199962</v>
      </c>
      <c r="U23" s="21">
        <v>0</v>
      </c>
      <c r="V23" s="21">
        <v>180711586.69999981</v>
      </c>
      <c r="W23" s="21">
        <v>648402723.78000057</v>
      </c>
      <c r="X23" s="21">
        <v>1041230.7200000001</v>
      </c>
      <c r="Y23" s="21">
        <v>98473820.61999996</v>
      </c>
      <c r="Z23" s="21">
        <v>135103047.7899999</v>
      </c>
      <c r="AA23" s="21">
        <v>0</v>
      </c>
      <c r="AB23" s="21">
        <v>0</v>
      </c>
      <c r="AC23" s="21">
        <v>316715.4600000002</v>
      </c>
      <c r="AD23" s="21">
        <v>1039411.0000000002</v>
      </c>
      <c r="AE23" s="21">
        <v>46718.75</v>
      </c>
      <c r="AF23" s="21">
        <v>688155.36</v>
      </c>
      <c r="AG23" s="21">
        <v>0</v>
      </c>
      <c r="AH23" s="21">
        <v>0</v>
      </c>
      <c r="AI23" s="21">
        <v>0</v>
      </c>
      <c r="AJ23" s="21">
        <v>8400</v>
      </c>
      <c r="AK23" s="21">
        <v>469464.57000000007</v>
      </c>
      <c r="AL23" s="21">
        <v>0</v>
      </c>
      <c r="AM23" s="21">
        <v>531016.1399999999</v>
      </c>
      <c r="AN23" s="21">
        <v>0</v>
      </c>
      <c r="AO23" s="21">
        <v>0</v>
      </c>
      <c r="AP23" s="21">
        <v>3732456.0500000003</v>
      </c>
      <c r="AQ23" s="21">
        <v>0</v>
      </c>
      <c r="AR23" s="21">
        <v>0</v>
      </c>
      <c r="AS23" s="21">
        <v>0</v>
      </c>
      <c r="AT23" s="21">
        <v>43268574.740000002</v>
      </c>
      <c r="AU23" s="21">
        <v>361238.65000000014</v>
      </c>
      <c r="AV23" s="21">
        <v>596067.00999999989</v>
      </c>
      <c r="AW23" s="21">
        <v>0</v>
      </c>
      <c r="AX23" s="21">
        <v>133761.46000000005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14519955.060000025</v>
      </c>
      <c r="BE23" s="21">
        <v>49.74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3912810.0199999916</v>
      </c>
      <c r="BO23" s="21">
        <v>0</v>
      </c>
      <c r="BP23" s="21">
        <v>49159413.649999976</v>
      </c>
      <c r="BQ23" s="21">
        <v>5616992.9699999997</v>
      </c>
      <c r="BR23" s="21">
        <v>9610058.8099999987</v>
      </c>
      <c r="BS23" s="21">
        <v>31083015.520000014</v>
      </c>
      <c r="BT23" s="21">
        <v>0</v>
      </c>
      <c r="BU23" s="21">
        <v>0</v>
      </c>
      <c r="BV23" s="21">
        <v>3799623.8000000003</v>
      </c>
      <c r="BW23" s="21">
        <v>0</v>
      </c>
      <c r="BX23" s="21">
        <v>0</v>
      </c>
      <c r="BY23" s="21">
        <v>0</v>
      </c>
      <c r="BZ23" s="21">
        <v>0</v>
      </c>
      <c r="CA23" s="21">
        <v>14478775.74</v>
      </c>
      <c r="CB23" s="21">
        <v>18148586.539999999</v>
      </c>
      <c r="CC23" s="21">
        <v>0</v>
      </c>
      <c r="CD23" s="21">
        <v>629044.66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210504023.62</v>
      </c>
      <c r="CK23" s="21">
        <v>33040</v>
      </c>
      <c r="CL23" s="21">
        <v>0</v>
      </c>
      <c r="CM23" s="22">
        <v>34725143.050000019</v>
      </c>
      <c r="CN23" s="21">
        <v>765431.1</v>
      </c>
      <c r="CO23" s="21">
        <v>33959711.950000018</v>
      </c>
      <c r="CP23" s="22">
        <v>175745840.56999999</v>
      </c>
      <c r="CQ23" s="21">
        <v>68277201.019999996</v>
      </c>
      <c r="CR23" s="21">
        <v>107468639.55000001</v>
      </c>
      <c r="CS23" s="21">
        <v>7604589.5</v>
      </c>
      <c r="CT23" s="21">
        <v>85270199.429999933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4516730272.8299971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36946584.130000003</v>
      </c>
      <c r="E24" s="21">
        <v>518230.96</v>
      </c>
      <c r="F24" s="21">
        <v>3516123.55</v>
      </c>
      <c r="G24" s="21">
        <v>32912229.620000001</v>
      </c>
      <c r="H24" s="21">
        <v>4905456.1399999997</v>
      </c>
      <c r="I24" s="21">
        <v>4274077.4100000104</v>
      </c>
      <c r="J24" s="21">
        <v>0</v>
      </c>
      <c r="K24" s="21">
        <v>-493310.33000000101</v>
      </c>
      <c r="L24" s="21">
        <v>0</v>
      </c>
      <c r="M24" s="21">
        <v>0</v>
      </c>
      <c r="N24" s="21">
        <v>275322.82</v>
      </c>
      <c r="O24" s="21">
        <v>8246909.0700000003</v>
      </c>
      <c r="P24" s="21">
        <v>0</v>
      </c>
      <c r="Q24" s="21">
        <v>2074659.66</v>
      </c>
      <c r="R24" s="21">
        <v>0</v>
      </c>
      <c r="S24" s="21">
        <v>0</v>
      </c>
      <c r="T24" s="21">
        <v>113185190.33999801</v>
      </c>
      <c r="U24" s="21">
        <v>19135.93</v>
      </c>
      <c r="V24" s="21">
        <v>19880485.320000399</v>
      </c>
      <c r="W24" s="21">
        <v>63903533.750000097</v>
      </c>
      <c r="X24" s="21">
        <v>0</v>
      </c>
      <c r="Y24" s="21">
        <v>2609270.44</v>
      </c>
      <c r="Z24" s="21">
        <v>318977.95</v>
      </c>
      <c r="AA24" s="21">
        <v>0</v>
      </c>
      <c r="AB24" s="21">
        <v>0</v>
      </c>
      <c r="AC24" s="21">
        <v>106496.23</v>
      </c>
      <c r="AD24" s="21">
        <v>133871.63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40000</v>
      </c>
      <c r="AO24" s="21">
        <v>0</v>
      </c>
      <c r="AP24" s="21">
        <v>37872.58</v>
      </c>
      <c r="AQ24" s="21">
        <v>0</v>
      </c>
      <c r="AR24" s="21">
        <v>0</v>
      </c>
      <c r="AS24" s="21">
        <v>0</v>
      </c>
      <c r="AT24" s="21">
        <v>44349453.520000003</v>
      </c>
      <c r="AU24" s="21">
        <v>2658862.9700000002</v>
      </c>
      <c r="AV24" s="21">
        <v>2604047.7200000002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420300.76000001299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2825745.49000001</v>
      </c>
      <c r="BO24" s="21">
        <v>0</v>
      </c>
      <c r="BP24" s="21">
        <v>7647016.4699999997</v>
      </c>
      <c r="BQ24" s="21">
        <v>0</v>
      </c>
      <c r="BR24" s="21">
        <v>2863116.54</v>
      </c>
      <c r="BS24" s="21">
        <v>745384.55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2">
        <v>-32958.9</v>
      </c>
      <c r="CK24" s="21">
        <v>-32958.9</v>
      </c>
      <c r="CL24" s="21">
        <v>0</v>
      </c>
      <c r="CM24" s="22">
        <v>0</v>
      </c>
      <c r="CN24" s="21">
        <v>0</v>
      </c>
      <c r="CO24" s="21">
        <v>0</v>
      </c>
      <c r="CP24" s="22">
        <v>0</v>
      </c>
      <c r="CQ24" s="21">
        <v>0</v>
      </c>
      <c r="CR24" s="21">
        <v>0</v>
      </c>
      <c r="CS24" s="21">
        <v>6736.1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320552238.28999865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1307762.211039</v>
      </c>
      <c r="E25" s="21">
        <v>179488.89814200002</v>
      </c>
      <c r="F25" s="21">
        <v>3144962.5551029998</v>
      </c>
      <c r="G25" s="21">
        <v>-2016689.242206</v>
      </c>
      <c r="H25" s="21">
        <v>1015.0445430000007</v>
      </c>
      <c r="I25" s="21">
        <v>1780387.32</v>
      </c>
      <c r="J25" s="21">
        <v>0</v>
      </c>
      <c r="K25" s="21">
        <v>3977718.38</v>
      </c>
      <c r="L25" s="21">
        <v>0</v>
      </c>
      <c r="M25" s="21">
        <v>0</v>
      </c>
      <c r="N25" s="21">
        <v>0</v>
      </c>
      <c r="O25" s="21">
        <v>9074665.660978999</v>
      </c>
      <c r="P25" s="21">
        <v>0</v>
      </c>
      <c r="Q25" s="21">
        <v>159280.08199999999</v>
      </c>
      <c r="R25" s="21">
        <v>0</v>
      </c>
      <c r="S25" s="21">
        <v>0</v>
      </c>
      <c r="T25" s="21">
        <v>18110098.009999998</v>
      </c>
      <c r="U25" s="21">
        <v>-758049.98976799997</v>
      </c>
      <c r="V25" s="21">
        <v>2559873.910687</v>
      </c>
      <c r="W25" s="21">
        <v>-11694073.156759001</v>
      </c>
      <c r="X25" s="21">
        <v>0</v>
      </c>
      <c r="Y25" s="21">
        <v>1058194.5808949999</v>
      </c>
      <c r="Z25" s="21">
        <v>433394.19655599998</v>
      </c>
      <c r="AA25" s="21">
        <v>0</v>
      </c>
      <c r="AB25" s="21">
        <v>0</v>
      </c>
      <c r="AC25" s="21">
        <v>8267.5296239999989</v>
      </c>
      <c r="AD25" s="21">
        <v>-3660.5488460000015</v>
      </c>
      <c r="AE25" s="21">
        <v>0</v>
      </c>
      <c r="AF25" s="21">
        <v>0</v>
      </c>
      <c r="AG25" s="21">
        <v>14754.06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335414.26</v>
      </c>
      <c r="AN25" s="21">
        <v>0</v>
      </c>
      <c r="AO25" s="21">
        <v>0</v>
      </c>
      <c r="AP25" s="21">
        <v>1.05</v>
      </c>
      <c r="AQ25" s="21">
        <v>0</v>
      </c>
      <c r="AR25" s="21">
        <v>0</v>
      </c>
      <c r="AS25" s="21">
        <v>0</v>
      </c>
      <c r="AT25" s="21">
        <v>4414627.4605879998</v>
      </c>
      <c r="AU25" s="21">
        <v>-67808.615795000005</v>
      </c>
      <c r="AV25" s="21">
        <v>-125580.79570199997</v>
      </c>
      <c r="AW25" s="21">
        <v>0</v>
      </c>
      <c r="AX25" s="21">
        <v>-78195.033987999996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-448436.56198900007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-1765435.495224</v>
      </c>
      <c r="BO25" s="21">
        <v>0</v>
      </c>
      <c r="BP25" s="21">
        <v>-740715.30574099987</v>
      </c>
      <c r="BQ25" s="21">
        <v>70.83</v>
      </c>
      <c r="BR25" s="21">
        <v>1192706.1990449999</v>
      </c>
      <c r="BS25" s="21">
        <v>8634.6851149999893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4459.2299999999996</v>
      </c>
      <c r="CE25" s="21">
        <v>1278.22</v>
      </c>
      <c r="CF25" s="21">
        <v>0</v>
      </c>
      <c r="CG25" s="21">
        <v>0</v>
      </c>
      <c r="CH25" s="21">
        <v>0</v>
      </c>
      <c r="CI25" s="21">
        <v>0</v>
      </c>
      <c r="CJ25" s="22">
        <v>5407831.7600000007</v>
      </c>
      <c r="CK25" s="21">
        <v>0</v>
      </c>
      <c r="CL25" s="21">
        <v>32124.45</v>
      </c>
      <c r="CM25" s="22">
        <v>5375707.3100000005</v>
      </c>
      <c r="CN25" s="21">
        <v>56721.75</v>
      </c>
      <c r="CO25" s="21">
        <v>5318985.5600000005</v>
      </c>
      <c r="CP25" s="22">
        <v>0</v>
      </c>
      <c r="CQ25" s="21">
        <v>0</v>
      </c>
      <c r="CR25" s="21">
        <v>0</v>
      </c>
      <c r="CS25" s="21">
        <v>294184.87936799997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34462664.05662699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1142495892.2032366</v>
      </c>
      <c r="E26" s="21">
        <v>24375078.444429196</v>
      </c>
      <c r="F26" s="21">
        <v>962542441.93944776</v>
      </c>
      <c r="G26" s="21">
        <v>155578371.81935957</v>
      </c>
      <c r="H26" s="21">
        <v>8118103.3462901181</v>
      </c>
      <c r="I26" s="21">
        <v>5394548.4785560993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74234564.589120686</v>
      </c>
      <c r="P26" s="21">
        <v>0</v>
      </c>
      <c r="Q26" s="21">
        <v>35398824.698745005</v>
      </c>
      <c r="R26" s="21">
        <v>0</v>
      </c>
      <c r="S26" s="21">
        <v>0</v>
      </c>
      <c r="T26" s="21">
        <v>605285001.54159725</v>
      </c>
      <c r="U26" s="21">
        <v>387384.37948</v>
      </c>
      <c r="V26" s="21">
        <v>26576741.984502245</v>
      </c>
      <c r="W26" s="21">
        <v>138960274.83170462</v>
      </c>
      <c r="X26" s="21">
        <v>0</v>
      </c>
      <c r="Y26" s="21">
        <v>53600647.550477661</v>
      </c>
      <c r="Z26" s="21">
        <v>20563900.656138796</v>
      </c>
      <c r="AA26" s="21">
        <v>0</v>
      </c>
      <c r="AB26" s="21">
        <v>0</v>
      </c>
      <c r="AC26" s="21">
        <v>1568608.9092030583</v>
      </c>
      <c r="AD26" s="21">
        <v>7365826.5233025821</v>
      </c>
      <c r="AE26" s="21">
        <v>0</v>
      </c>
      <c r="AF26" s="21">
        <v>181437.09972999999</v>
      </c>
      <c r="AG26" s="21">
        <v>0</v>
      </c>
      <c r="AH26" s="21">
        <v>0</v>
      </c>
      <c r="AI26" s="21">
        <v>0</v>
      </c>
      <c r="AJ26" s="21">
        <v>0</v>
      </c>
      <c r="AK26" s="21">
        <v>18126.990020400001</v>
      </c>
      <c r="AL26" s="21">
        <v>0</v>
      </c>
      <c r="AM26" s="21">
        <v>14410592.765093001</v>
      </c>
      <c r="AN26" s="21">
        <v>25000</v>
      </c>
      <c r="AO26" s="21">
        <v>0</v>
      </c>
      <c r="AP26" s="21">
        <v>4283928.5237635477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14412545.130638741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-935134.09959622961</v>
      </c>
      <c r="BO26" s="21">
        <v>0</v>
      </c>
      <c r="BP26" s="21">
        <v>90083768.990994871</v>
      </c>
      <c r="BQ26" s="21">
        <v>48445595.11176154</v>
      </c>
      <c r="BR26" s="21">
        <v>89714526.945854723</v>
      </c>
      <c r="BS26" s="21">
        <v>67445045.275160834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2836025029.1808629</v>
      </c>
      <c r="CK26" s="21">
        <v>-126993.45999999993</v>
      </c>
      <c r="CL26" s="21">
        <v>43758.25</v>
      </c>
      <c r="CM26" s="22">
        <v>1054289972.6208032</v>
      </c>
      <c r="CN26" s="21">
        <v>4644579.2200000016</v>
      </c>
      <c r="CO26" s="21">
        <v>1049645393.4008032</v>
      </c>
      <c r="CP26" s="22">
        <v>1781818291.7700596</v>
      </c>
      <c r="CQ26" s="21">
        <v>168084841.86000001</v>
      </c>
      <c r="CR26" s="21">
        <v>1613733449.9100597</v>
      </c>
      <c r="CS26" s="21">
        <v>36184.68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5284096966.2866402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226244635.53</v>
      </c>
      <c r="E27" s="21">
        <v>616997.26</v>
      </c>
      <c r="F27" s="21">
        <v>10064433.92</v>
      </c>
      <c r="G27" s="21">
        <v>215563204.34999999</v>
      </c>
      <c r="H27" s="21">
        <v>11185997.439999999</v>
      </c>
      <c r="I27" s="21">
        <v>4279161.5599999996</v>
      </c>
      <c r="J27" s="21">
        <v>0</v>
      </c>
      <c r="K27" s="21">
        <v>63711479.560000002</v>
      </c>
      <c r="L27" s="21">
        <v>0</v>
      </c>
      <c r="M27" s="21">
        <v>0</v>
      </c>
      <c r="N27" s="21">
        <v>0</v>
      </c>
      <c r="O27" s="21">
        <v>9429695.5600000005</v>
      </c>
      <c r="P27" s="21">
        <v>0</v>
      </c>
      <c r="Q27" s="21">
        <v>0</v>
      </c>
      <c r="R27" s="21">
        <v>0</v>
      </c>
      <c r="S27" s="21">
        <v>0</v>
      </c>
      <c r="T27" s="21">
        <v>548461386.45000005</v>
      </c>
      <c r="U27" s="21">
        <v>0</v>
      </c>
      <c r="V27" s="21">
        <v>51565624.950000003</v>
      </c>
      <c r="W27" s="21">
        <v>213460121.75999999</v>
      </c>
      <c r="X27" s="21">
        <v>0</v>
      </c>
      <c r="Y27" s="21">
        <v>5272134.09</v>
      </c>
      <c r="Z27" s="21">
        <v>40983962.030000001</v>
      </c>
      <c r="AA27" s="21">
        <v>0</v>
      </c>
      <c r="AB27" s="21">
        <v>0</v>
      </c>
      <c r="AC27" s="21">
        <v>280241.03000000003</v>
      </c>
      <c r="AD27" s="21">
        <v>37208.160000000003</v>
      </c>
      <c r="AE27" s="21">
        <v>0</v>
      </c>
      <c r="AF27" s="21">
        <v>332579.89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166283.14000000001</v>
      </c>
      <c r="AQ27" s="21">
        <v>0</v>
      </c>
      <c r="AR27" s="21">
        <v>0</v>
      </c>
      <c r="AS27" s="21">
        <v>0</v>
      </c>
      <c r="AT27" s="21">
        <v>147366994.24000001</v>
      </c>
      <c r="AU27" s="21">
        <v>46129294.880000003</v>
      </c>
      <c r="AV27" s="21">
        <v>17247432.670000002</v>
      </c>
      <c r="AW27" s="21">
        <v>0</v>
      </c>
      <c r="AX27" s="21">
        <v>16547493.73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62090956.939999998</v>
      </c>
      <c r="BE27" s="21">
        <v>0</v>
      </c>
      <c r="BF27" s="21">
        <v>0</v>
      </c>
      <c r="BG27" s="21">
        <v>0</v>
      </c>
      <c r="BH27" s="21">
        <v>0</v>
      </c>
      <c r="BI27" s="21">
        <v>88541778.310000002</v>
      </c>
      <c r="BJ27" s="21">
        <v>0</v>
      </c>
      <c r="BK27" s="21">
        <v>0</v>
      </c>
      <c r="BL27" s="21">
        <v>0</v>
      </c>
      <c r="BM27" s="21">
        <v>39704.019999999997</v>
      </c>
      <c r="BN27" s="21">
        <v>639752.59</v>
      </c>
      <c r="BO27" s="21">
        <v>0</v>
      </c>
      <c r="BP27" s="21">
        <v>18251261.890000001</v>
      </c>
      <c r="BQ27" s="21">
        <v>1394349.55</v>
      </c>
      <c r="BR27" s="21">
        <v>1642342.55</v>
      </c>
      <c r="BS27" s="21">
        <v>7462531.9199999999</v>
      </c>
      <c r="BT27" s="21">
        <v>0</v>
      </c>
      <c r="BU27" s="21">
        <v>0</v>
      </c>
      <c r="BV27" s="21">
        <v>0</v>
      </c>
      <c r="BW27" s="21">
        <v>0</v>
      </c>
      <c r="BX27" s="21">
        <v>87648.07</v>
      </c>
      <c r="BY27" s="21">
        <v>0</v>
      </c>
      <c r="BZ27" s="21">
        <v>0</v>
      </c>
      <c r="CA27" s="21">
        <v>333113.33</v>
      </c>
      <c r="CB27" s="21">
        <v>29766903.559999999</v>
      </c>
      <c r="CC27" s="21">
        <v>0</v>
      </c>
      <c r="CD27" s="21">
        <v>5471724.1600000001</v>
      </c>
      <c r="CE27" s="21">
        <v>0</v>
      </c>
      <c r="CF27" s="21">
        <v>0</v>
      </c>
      <c r="CG27" s="21">
        <v>0</v>
      </c>
      <c r="CH27" s="21">
        <v>179139.59</v>
      </c>
      <c r="CI27" s="21">
        <v>31810.41</v>
      </c>
      <c r="CJ27" s="22">
        <v>8670671.5800000001</v>
      </c>
      <c r="CK27" s="21">
        <v>1850</v>
      </c>
      <c r="CL27" s="21">
        <v>0</v>
      </c>
      <c r="CM27" s="22">
        <v>8668821.5800000001</v>
      </c>
      <c r="CN27" s="21">
        <v>0</v>
      </c>
      <c r="CO27" s="21">
        <v>8668821.5800000001</v>
      </c>
      <c r="CP27" s="22">
        <v>0</v>
      </c>
      <c r="CQ27" s="21">
        <v>0</v>
      </c>
      <c r="CR27" s="21">
        <v>0</v>
      </c>
      <c r="CS27" s="21">
        <v>2562721.9900000002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1629868137.1300004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374089654.21000004</v>
      </c>
      <c r="E28" s="21">
        <v>190982.16</v>
      </c>
      <c r="F28" s="21">
        <v>302368555.64999998</v>
      </c>
      <c r="G28" s="21">
        <v>71530116.400000006</v>
      </c>
      <c r="H28" s="21">
        <v>0</v>
      </c>
      <c r="I28" s="21">
        <v>985313.79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5683268.4699999997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2713152.95</v>
      </c>
      <c r="W28" s="21">
        <v>27444727.109999999</v>
      </c>
      <c r="X28" s="21">
        <v>0</v>
      </c>
      <c r="Y28" s="21">
        <v>9437507.6400000006</v>
      </c>
      <c r="Z28" s="21">
        <v>26511526.68</v>
      </c>
      <c r="AA28" s="21">
        <v>0</v>
      </c>
      <c r="AB28" s="21">
        <v>0</v>
      </c>
      <c r="AC28" s="21">
        <v>1326670.8400000001</v>
      </c>
      <c r="AD28" s="21">
        <v>213200.93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2420669.5299999998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2250</v>
      </c>
      <c r="BC28" s="21">
        <v>0</v>
      </c>
      <c r="BD28" s="21">
        <v>242051.59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6096825.8499999996</v>
      </c>
      <c r="BN28" s="21">
        <v>460338.28</v>
      </c>
      <c r="BO28" s="21">
        <v>0</v>
      </c>
      <c r="BP28" s="21">
        <v>5046201.07</v>
      </c>
      <c r="BQ28" s="21">
        <v>42614.19</v>
      </c>
      <c r="BR28" s="21">
        <v>1265306.21</v>
      </c>
      <c r="BS28" s="21">
        <v>7896640.5099999998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392869.33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472270789.17999995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899054906.01920009</v>
      </c>
      <c r="E29" s="21">
        <v>98995005.052850351</v>
      </c>
      <c r="F29" s="21">
        <v>545932979.62493658</v>
      </c>
      <c r="G29" s="21">
        <v>254126921.34141308</v>
      </c>
      <c r="H29" s="21">
        <v>364170080.15000027</v>
      </c>
      <c r="I29" s="21">
        <v>87040988.889999956</v>
      </c>
      <c r="J29" s="21">
        <v>28050</v>
      </c>
      <c r="K29" s="21">
        <v>0</v>
      </c>
      <c r="L29" s="21">
        <v>0</v>
      </c>
      <c r="M29" s="21">
        <v>0</v>
      </c>
      <c r="N29" s="21">
        <v>6372917.9199999999</v>
      </c>
      <c r="O29" s="21">
        <v>518471325.89280033</v>
      </c>
      <c r="P29" s="21">
        <v>0</v>
      </c>
      <c r="Q29" s="21">
        <v>111052601.89</v>
      </c>
      <c r="R29" s="21">
        <v>0</v>
      </c>
      <c r="S29" s="21">
        <v>0</v>
      </c>
      <c r="T29" s="21">
        <v>976353240.24999988</v>
      </c>
      <c r="U29" s="21">
        <v>1254696.1100000001</v>
      </c>
      <c r="V29" s="21">
        <v>71288162.88000004</v>
      </c>
      <c r="W29" s="21">
        <v>522535544.59000027</v>
      </c>
      <c r="X29" s="21">
        <v>0</v>
      </c>
      <c r="Y29" s="21">
        <v>106785961.37540017</v>
      </c>
      <c r="Z29" s="21">
        <v>294243570.63429976</v>
      </c>
      <c r="AA29" s="21">
        <v>0</v>
      </c>
      <c r="AB29" s="21">
        <v>0</v>
      </c>
      <c r="AC29" s="21">
        <v>4426111.5622999948</v>
      </c>
      <c r="AD29" s="21">
        <v>43910406.505699903</v>
      </c>
      <c r="AE29" s="21">
        <v>23364</v>
      </c>
      <c r="AF29" s="21">
        <v>3419492.61</v>
      </c>
      <c r="AG29" s="21">
        <v>17656739</v>
      </c>
      <c r="AH29" s="21">
        <v>54608292.659999996</v>
      </c>
      <c r="AI29" s="21">
        <v>4658226.3599999994</v>
      </c>
      <c r="AJ29" s="21">
        <v>239541.82</v>
      </c>
      <c r="AK29" s="21">
        <v>587407.75000000035</v>
      </c>
      <c r="AL29" s="21">
        <v>0</v>
      </c>
      <c r="AM29" s="21">
        <v>831548.42999999993</v>
      </c>
      <c r="AN29" s="21">
        <v>1309400.5699999998</v>
      </c>
      <c r="AO29" s="21">
        <v>0</v>
      </c>
      <c r="AP29" s="21">
        <v>12708412.459999988</v>
      </c>
      <c r="AQ29" s="21">
        <v>0</v>
      </c>
      <c r="AR29" s="21">
        <v>0</v>
      </c>
      <c r="AS29" s="21">
        <v>0</v>
      </c>
      <c r="AT29" s="21">
        <v>1968339508.7260997</v>
      </c>
      <c r="AU29" s="21">
        <v>113817669.26790005</v>
      </c>
      <c r="AV29" s="21">
        <v>246912259.57080007</v>
      </c>
      <c r="AW29" s="21">
        <v>0</v>
      </c>
      <c r="AX29" s="21">
        <v>108006967.59980008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13540906.952199999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118842204.34179994</v>
      </c>
      <c r="BO29" s="21">
        <v>0</v>
      </c>
      <c r="BP29" s="21">
        <v>421608371.71560001</v>
      </c>
      <c r="BQ29" s="21">
        <v>50686862.559799984</v>
      </c>
      <c r="BR29" s="21">
        <v>211589042.00000003</v>
      </c>
      <c r="BS29" s="21">
        <v>78344901.84130004</v>
      </c>
      <c r="BT29" s="21">
        <v>0</v>
      </c>
      <c r="BU29" s="21">
        <v>0</v>
      </c>
      <c r="BV29" s="21">
        <v>39535478.289999999</v>
      </c>
      <c r="BW29" s="21">
        <v>0</v>
      </c>
      <c r="BX29" s="21">
        <v>0</v>
      </c>
      <c r="BY29" s="21">
        <v>0</v>
      </c>
      <c r="BZ29" s="21">
        <v>0</v>
      </c>
      <c r="CA29" s="21">
        <v>32840.060000000005</v>
      </c>
      <c r="CB29" s="21">
        <v>4016243.97</v>
      </c>
      <c r="CC29" s="21">
        <v>558524.02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72243719.54000023</v>
      </c>
      <c r="CK29" s="21">
        <v>5926244.9200002737</v>
      </c>
      <c r="CL29" s="21">
        <v>6600</v>
      </c>
      <c r="CM29" s="22">
        <v>49213642.049999967</v>
      </c>
      <c r="CN29" s="21">
        <v>3123805.1699999981</v>
      </c>
      <c r="CO29" s="21">
        <v>46089836.879999973</v>
      </c>
      <c r="CP29" s="22">
        <v>17097232.57</v>
      </c>
      <c r="CQ29" s="21">
        <v>6995980.5700000003</v>
      </c>
      <c r="CR29" s="21">
        <v>10101252</v>
      </c>
      <c r="CS29" s="21">
        <v>828891.64000000153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7551935382.4250031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3888350.8799999962</v>
      </c>
      <c r="E30" s="21">
        <v>1211948.2933333332</v>
      </c>
      <c r="F30" s="21">
        <v>1458830.2933333302</v>
      </c>
      <c r="G30" s="21">
        <v>1217572.2933333332</v>
      </c>
      <c r="H30" s="21">
        <v>384668.76000000007</v>
      </c>
      <c r="I30" s="21">
        <v>303382.70999999996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49446541.07</v>
      </c>
      <c r="P30" s="21">
        <v>0</v>
      </c>
      <c r="Q30" s="21">
        <v>119323.12999999999</v>
      </c>
      <c r="R30" s="21">
        <v>0</v>
      </c>
      <c r="S30" s="21">
        <v>0</v>
      </c>
      <c r="T30" s="21">
        <v>301952586.7200036</v>
      </c>
      <c r="U30" s="21">
        <v>0</v>
      </c>
      <c r="V30" s="21">
        <v>21872442.629999511</v>
      </c>
      <c r="W30" s="21">
        <v>10945129.959999986</v>
      </c>
      <c r="X30" s="21">
        <v>0</v>
      </c>
      <c r="Y30" s="21">
        <v>1786305.0199999991</v>
      </c>
      <c r="Z30" s="21">
        <v>350059</v>
      </c>
      <c r="AA30" s="21">
        <v>0</v>
      </c>
      <c r="AB30" s="21">
        <v>0</v>
      </c>
      <c r="AC30" s="21">
        <v>74814.44</v>
      </c>
      <c r="AD30" s="21">
        <v>713033.84</v>
      </c>
      <c r="AE30" s="21">
        <v>0</v>
      </c>
      <c r="AF30" s="21">
        <v>45610.99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14102.189999999999</v>
      </c>
      <c r="AQ30" s="21">
        <v>0</v>
      </c>
      <c r="AR30" s="21">
        <v>0</v>
      </c>
      <c r="AS30" s="21">
        <v>0</v>
      </c>
      <c r="AT30" s="21">
        <v>13121047.100000001</v>
      </c>
      <c r="AU30" s="21">
        <v>509251.45999999996</v>
      </c>
      <c r="AV30" s="21">
        <v>839360.06999999983</v>
      </c>
      <c r="AW30" s="21">
        <v>0</v>
      </c>
      <c r="AX30" s="21">
        <v>351206.14999999991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3830241.2399999485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215603.12999999995</v>
      </c>
      <c r="BO30" s="21">
        <v>0</v>
      </c>
      <c r="BP30" s="21">
        <v>1322408.9799999997</v>
      </c>
      <c r="BQ30" s="21">
        <v>295578.37</v>
      </c>
      <c r="BR30" s="21">
        <v>4102060.4299999997</v>
      </c>
      <c r="BS30" s="21">
        <v>804687.21999999986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42989.69000000001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42989.69000000001</v>
      </c>
      <c r="CQ30" s="21">
        <v>0</v>
      </c>
      <c r="CR30" s="21">
        <v>42989.69000000001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417330785.18000305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240401991.59527403</v>
      </c>
      <c r="E31" s="21">
        <v>4065406.229266</v>
      </c>
      <c r="F31" s="21">
        <v>48247747.430703998</v>
      </c>
      <c r="G31" s="21">
        <v>188088837.93530402</v>
      </c>
      <c r="H31" s="21">
        <v>111812518.196448</v>
      </c>
      <c r="I31" s="21">
        <v>3980608.78</v>
      </c>
      <c r="J31" s="21">
        <v>0</v>
      </c>
      <c r="K31" s="21">
        <v>44238437.310000002</v>
      </c>
      <c r="L31" s="21">
        <v>0</v>
      </c>
      <c r="M31" s="21">
        <v>0</v>
      </c>
      <c r="N31" s="21">
        <v>0</v>
      </c>
      <c r="O31" s="21">
        <v>173647237.781093</v>
      </c>
      <c r="P31" s="21">
        <v>0</v>
      </c>
      <c r="Q31" s="21">
        <v>119837472.324311</v>
      </c>
      <c r="R31" s="21">
        <v>0</v>
      </c>
      <c r="S31" s="21">
        <v>0</v>
      </c>
      <c r="T31" s="21">
        <v>1792880839.9400001</v>
      </c>
      <c r="U31" s="21">
        <v>10906810.959372001</v>
      </c>
      <c r="V31" s="21">
        <v>108156216.95108999</v>
      </c>
      <c r="W31" s="21">
        <v>1021463933.9400001</v>
      </c>
      <c r="X31" s="21">
        <v>435943.29000400001</v>
      </c>
      <c r="Y31" s="21">
        <v>62701544.601866998</v>
      </c>
      <c r="Z31" s="21">
        <v>18360499.432760999</v>
      </c>
      <c r="AA31" s="21">
        <v>0</v>
      </c>
      <c r="AB31" s="21">
        <v>0</v>
      </c>
      <c r="AC31" s="21">
        <v>2254207.2489339998</v>
      </c>
      <c r="AD31" s="21">
        <v>17121469.922617</v>
      </c>
      <c r="AE31" s="21">
        <v>0</v>
      </c>
      <c r="AF31" s="21">
        <v>8386963.0002110004</v>
      </c>
      <c r="AG31" s="21">
        <v>0</v>
      </c>
      <c r="AH31" s="21">
        <v>0</v>
      </c>
      <c r="AI31" s="21">
        <v>0</v>
      </c>
      <c r="AJ31" s="21">
        <v>120503.18</v>
      </c>
      <c r="AK31" s="21">
        <v>889706.82029599999</v>
      </c>
      <c r="AL31" s="21">
        <v>0</v>
      </c>
      <c r="AM31" s="21">
        <v>11988139.051371999</v>
      </c>
      <c r="AN31" s="21">
        <v>627309.52000799996</v>
      </c>
      <c r="AO31" s="21">
        <v>51158.5</v>
      </c>
      <c r="AP31" s="21">
        <v>6361284.5569110001</v>
      </c>
      <c r="AQ31" s="21">
        <v>0</v>
      </c>
      <c r="AR31" s="21">
        <v>0</v>
      </c>
      <c r="AS31" s="21">
        <v>0</v>
      </c>
      <c r="AT31" s="21">
        <v>845064757.33082497</v>
      </c>
      <c r="AU31" s="21">
        <v>16467141.867883001</v>
      </c>
      <c r="AV31" s="21">
        <v>15023938.071420999</v>
      </c>
      <c r="AW31" s="21">
        <v>0</v>
      </c>
      <c r="AX31" s="21">
        <v>14972634.380431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16372175.866002001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466314.14074300003</v>
      </c>
      <c r="BM31" s="21">
        <v>0</v>
      </c>
      <c r="BN31" s="21">
        <v>34837891.963716999</v>
      </c>
      <c r="BO31" s="21">
        <v>0</v>
      </c>
      <c r="BP31" s="21">
        <v>85007129.153776005</v>
      </c>
      <c r="BQ31" s="21">
        <v>20486850.182748999</v>
      </c>
      <c r="BR31" s="21">
        <v>60294418.088428997</v>
      </c>
      <c r="BS31" s="21">
        <v>43997224.645017996</v>
      </c>
      <c r="BT31" s="21">
        <v>0</v>
      </c>
      <c r="BU31" s="21">
        <v>0</v>
      </c>
      <c r="BV31" s="21">
        <v>24579701.587407999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784193.6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37000.04</v>
      </c>
      <c r="CJ31" s="22">
        <v>258656730.06999999</v>
      </c>
      <c r="CK31" s="21">
        <v>126430.17</v>
      </c>
      <c r="CL31" s="21">
        <v>6494681.2000000002</v>
      </c>
      <c r="CM31" s="22">
        <v>252004253.5</v>
      </c>
      <c r="CN31" s="21">
        <v>2647299.7400000002</v>
      </c>
      <c r="CO31" s="21">
        <v>249356953.75999999</v>
      </c>
      <c r="CP31" s="22">
        <v>31365.200000000001</v>
      </c>
      <c r="CQ31" s="21">
        <v>31365.200000000001</v>
      </c>
      <c r="CR31" s="21">
        <v>0</v>
      </c>
      <c r="CS31" s="21">
        <v>40052767.190334998</v>
      </c>
      <c r="CT31" s="21">
        <v>0</v>
      </c>
      <c r="CU31" s="21">
        <v>56541.81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5233782206.8913069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247542915.3800028</v>
      </c>
      <c r="E32" s="21">
        <v>19337691.440000243</v>
      </c>
      <c r="F32" s="21">
        <v>158256328.13000023</v>
      </c>
      <c r="G32" s="21">
        <v>69948895.810002342</v>
      </c>
      <c r="H32" s="21">
        <v>1031108.52</v>
      </c>
      <c r="I32" s="21">
        <v>28034848.759999916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12992162.570000006</v>
      </c>
      <c r="P32" s="21">
        <v>0</v>
      </c>
      <c r="Q32" s="21">
        <v>59056177.889999963</v>
      </c>
      <c r="R32" s="21">
        <v>0</v>
      </c>
      <c r="S32" s="21">
        <v>0</v>
      </c>
      <c r="T32" s="21">
        <v>1358445357.4400017</v>
      </c>
      <c r="U32" s="21">
        <v>440922.14000000019</v>
      </c>
      <c r="V32" s="21">
        <v>59718176.810002245</v>
      </c>
      <c r="W32" s="21">
        <v>479801198.93000114</v>
      </c>
      <c r="X32" s="21">
        <v>554246.73</v>
      </c>
      <c r="Y32" s="21">
        <v>78158135.429999992</v>
      </c>
      <c r="Z32" s="21">
        <v>153102766.05999964</v>
      </c>
      <c r="AA32" s="21">
        <v>66094.900000000023</v>
      </c>
      <c r="AB32" s="21">
        <v>0</v>
      </c>
      <c r="AC32" s="21">
        <v>812339.69000000239</v>
      </c>
      <c r="AD32" s="21">
        <v>13944079.169999169</v>
      </c>
      <c r="AE32" s="21">
        <v>0</v>
      </c>
      <c r="AF32" s="21">
        <v>22296</v>
      </c>
      <c r="AG32" s="21">
        <v>65361410.889999986</v>
      </c>
      <c r="AH32" s="21">
        <v>7937194.4099999927</v>
      </c>
      <c r="AI32" s="21">
        <v>6466269.6999999993</v>
      </c>
      <c r="AJ32" s="21">
        <v>0</v>
      </c>
      <c r="AK32" s="21">
        <v>33228.92</v>
      </c>
      <c r="AL32" s="21">
        <v>0</v>
      </c>
      <c r="AM32" s="21">
        <v>1428.57</v>
      </c>
      <c r="AN32" s="21">
        <v>131455</v>
      </c>
      <c r="AO32" s="21">
        <v>0</v>
      </c>
      <c r="AP32" s="21">
        <v>2786372.3800000008</v>
      </c>
      <c r="AQ32" s="21">
        <v>0</v>
      </c>
      <c r="AR32" s="21">
        <v>0</v>
      </c>
      <c r="AS32" s="21">
        <v>0</v>
      </c>
      <c r="AT32" s="21">
        <v>610393608.03998053</v>
      </c>
      <c r="AU32" s="21">
        <v>11587085.399999496</v>
      </c>
      <c r="AV32" s="21">
        <v>3355831.4299999778</v>
      </c>
      <c r="AW32" s="21">
        <v>0</v>
      </c>
      <c r="AX32" s="21">
        <v>20434861.940002084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7376695.7300120192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2354364.1799999988</v>
      </c>
      <c r="BO32" s="21">
        <v>0</v>
      </c>
      <c r="BP32" s="21">
        <v>64783683.910000041</v>
      </c>
      <c r="BQ32" s="21">
        <v>136573.94000000006</v>
      </c>
      <c r="BR32" s="21">
        <v>6908065.7099999841</v>
      </c>
      <c r="BS32" s="21">
        <v>13646357.130000032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139867.12</v>
      </c>
      <c r="CB32" s="21">
        <v>7146444.040000001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36361118.879811525</v>
      </c>
      <c r="CJ32" s="22">
        <v>119511301.07000005</v>
      </c>
      <c r="CK32" s="21">
        <v>1924354.0900000015</v>
      </c>
      <c r="CL32" s="21">
        <v>11270</v>
      </c>
      <c r="CM32" s="22">
        <v>117575676.98000005</v>
      </c>
      <c r="CN32" s="21">
        <v>287175.81999999995</v>
      </c>
      <c r="CO32" s="21">
        <v>117288501.16000006</v>
      </c>
      <c r="CP32" s="22">
        <v>0</v>
      </c>
      <c r="CQ32" s="21">
        <v>0</v>
      </c>
      <c r="CR32" s="21">
        <v>0</v>
      </c>
      <c r="CS32" s="21">
        <v>280098.02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3480856142.829812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19053845.859999999</v>
      </c>
      <c r="E33" s="21">
        <v>347358.56999999989</v>
      </c>
      <c r="F33" s="21">
        <v>0</v>
      </c>
      <c r="G33" s="21">
        <v>18706487.289999999</v>
      </c>
      <c r="H33" s="21">
        <v>0</v>
      </c>
      <c r="I33" s="21">
        <v>25918928.100000016</v>
      </c>
      <c r="J33" s="21">
        <v>0</v>
      </c>
      <c r="K33" s="21">
        <v>116675.75</v>
      </c>
      <c r="L33" s="21">
        <v>0</v>
      </c>
      <c r="M33" s="21">
        <v>0</v>
      </c>
      <c r="N33" s="21">
        <v>0</v>
      </c>
      <c r="O33" s="21">
        <v>833669.72999999742</v>
      </c>
      <c r="P33" s="21">
        <v>11644392.32</v>
      </c>
      <c r="Q33" s="21">
        <v>0</v>
      </c>
      <c r="R33" s="21">
        <v>0</v>
      </c>
      <c r="S33" s="21">
        <v>0</v>
      </c>
      <c r="T33" s="21">
        <v>271256906.81996405</v>
      </c>
      <c r="U33" s="21">
        <v>2652.73</v>
      </c>
      <c r="V33" s="21">
        <v>2300794.5500000101</v>
      </c>
      <c r="W33" s="21">
        <v>85349659.590001464</v>
      </c>
      <c r="X33" s="21">
        <v>0</v>
      </c>
      <c r="Y33" s="21">
        <v>70497.78</v>
      </c>
      <c r="Z33" s="21">
        <v>15633290.160000023</v>
      </c>
      <c r="AA33" s="21">
        <v>830</v>
      </c>
      <c r="AB33" s="21">
        <v>0</v>
      </c>
      <c r="AC33" s="21">
        <v>5061.26</v>
      </c>
      <c r="AD33" s="21">
        <v>109837.09000000001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1516630.6300000001</v>
      </c>
      <c r="AN33" s="21">
        <v>0</v>
      </c>
      <c r="AO33" s="21">
        <v>0</v>
      </c>
      <c r="AP33" s="21">
        <v>26.5</v>
      </c>
      <c r="AQ33" s="21">
        <v>0</v>
      </c>
      <c r="AR33" s="21">
        <v>0</v>
      </c>
      <c r="AS33" s="21">
        <v>0</v>
      </c>
      <c r="AT33" s="21">
        <v>2364503.5899999915</v>
      </c>
      <c r="AU33" s="21">
        <v>8210.369999999999</v>
      </c>
      <c r="AV33" s="21">
        <v>10353.969999999999</v>
      </c>
      <c r="AW33" s="21">
        <v>0</v>
      </c>
      <c r="AX33" s="21">
        <v>48447.500000000007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750308.3999999935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600877.84999999905</v>
      </c>
      <c r="BO33" s="21">
        <v>0</v>
      </c>
      <c r="BP33" s="21">
        <v>54318.789999999972</v>
      </c>
      <c r="BQ33" s="21">
        <v>0</v>
      </c>
      <c r="BR33" s="21">
        <v>4668.9900000000007</v>
      </c>
      <c r="BS33" s="21">
        <v>27156.33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2593144.6699999832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440275689.32996547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61322894.696699984</v>
      </c>
      <c r="E34" s="21">
        <v>6838570.0360446628</v>
      </c>
      <c r="F34" s="21">
        <v>54484324.66065532</v>
      </c>
      <c r="G34" s="21">
        <v>0</v>
      </c>
      <c r="H34" s="21">
        <v>322359167.07269967</v>
      </c>
      <c r="I34" s="21">
        <v>16245074.879999999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69414852.667600006</v>
      </c>
      <c r="P34" s="21">
        <v>0</v>
      </c>
      <c r="Q34" s="21">
        <v>11736226.594899997</v>
      </c>
      <c r="R34" s="21">
        <v>0</v>
      </c>
      <c r="S34" s="21">
        <v>0</v>
      </c>
      <c r="T34" s="21">
        <v>0</v>
      </c>
      <c r="U34" s="21">
        <v>0</v>
      </c>
      <c r="V34" s="21">
        <v>7359359.2300000023</v>
      </c>
      <c r="W34" s="21">
        <v>79572144.799999997</v>
      </c>
      <c r="X34" s="21">
        <v>0</v>
      </c>
      <c r="Y34" s="21">
        <v>83938969.376900002</v>
      </c>
      <c r="Z34" s="21">
        <v>5217183.6359999999</v>
      </c>
      <c r="AA34" s="21">
        <v>0</v>
      </c>
      <c r="AB34" s="21">
        <v>0</v>
      </c>
      <c r="AC34" s="21">
        <v>7065205.2711000014</v>
      </c>
      <c r="AD34" s="21">
        <v>20880373.259700011</v>
      </c>
      <c r="AE34" s="21">
        <v>0</v>
      </c>
      <c r="AF34" s="21">
        <v>-144793.72000000003</v>
      </c>
      <c r="AG34" s="21">
        <v>0</v>
      </c>
      <c r="AH34" s="21">
        <v>30999439.280000001</v>
      </c>
      <c r="AI34" s="21">
        <v>0</v>
      </c>
      <c r="AJ34" s="21">
        <v>4500</v>
      </c>
      <c r="AK34" s="21">
        <v>0</v>
      </c>
      <c r="AL34" s="21">
        <v>0</v>
      </c>
      <c r="AM34" s="21">
        <v>103437799.44</v>
      </c>
      <c r="AN34" s="21">
        <v>4722549.9766000006</v>
      </c>
      <c r="AO34" s="21">
        <v>0</v>
      </c>
      <c r="AP34" s="21">
        <v>20175442.5781</v>
      </c>
      <c r="AQ34" s="21">
        <v>0</v>
      </c>
      <c r="AR34" s="21">
        <v>0</v>
      </c>
      <c r="AS34" s="21">
        <v>0</v>
      </c>
      <c r="AT34" s="21">
        <v>387942223.21049982</v>
      </c>
      <c r="AU34" s="21">
        <v>13840983.975999998</v>
      </c>
      <c r="AV34" s="21">
        <v>10058537.243199995</v>
      </c>
      <c r="AW34" s="21">
        <v>0</v>
      </c>
      <c r="AX34" s="21">
        <v>1596597.1232000003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7682268.1612999998</v>
      </c>
      <c r="BE34" s="21">
        <v>0</v>
      </c>
      <c r="BF34" s="21">
        <v>0</v>
      </c>
      <c r="BG34" s="21">
        <v>0</v>
      </c>
      <c r="BH34" s="21">
        <v>0</v>
      </c>
      <c r="BI34" s="21">
        <v>6062519.7599999998</v>
      </c>
      <c r="BJ34" s="21">
        <v>0</v>
      </c>
      <c r="BK34" s="21">
        <v>0</v>
      </c>
      <c r="BL34" s="21">
        <v>0</v>
      </c>
      <c r="BM34" s="21">
        <v>0</v>
      </c>
      <c r="BN34" s="21">
        <v>499037.23019999999</v>
      </c>
      <c r="BO34" s="21">
        <v>0</v>
      </c>
      <c r="BP34" s="21">
        <v>22887809.909000006</v>
      </c>
      <c r="BQ34" s="21">
        <v>131139.22999999998</v>
      </c>
      <c r="BR34" s="21">
        <v>219826.82519999999</v>
      </c>
      <c r="BS34" s="21">
        <v>27220926.971500017</v>
      </c>
      <c r="BT34" s="21">
        <v>0</v>
      </c>
      <c r="BU34" s="21">
        <v>0</v>
      </c>
      <c r="BV34" s="21">
        <v>40131398.479999997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12727442.981999999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1375307100.1423998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23612445.220000014</v>
      </c>
      <c r="E35" s="21">
        <v>7273920.2200000137</v>
      </c>
      <c r="F35" s="21">
        <v>6738441</v>
      </c>
      <c r="G35" s="21">
        <v>9600084</v>
      </c>
      <c r="H35" s="21">
        <v>0</v>
      </c>
      <c r="I35" s="21">
        <v>7261773</v>
      </c>
      <c r="J35" s="21">
        <v>-1420201</v>
      </c>
      <c r="K35" s="21">
        <v>0</v>
      </c>
      <c r="L35" s="21">
        <v>0</v>
      </c>
      <c r="M35" s="21">
        <v>0</v>
      </c>
      <c r="N35" s="21">
        <v>0</v>
      </c>
      <c r="O35" s="21">
        <v>19676532</v>
      </c>
      <c r="P35" s="21">
        <v>0</v>
      </c>
      <c r="Q35" s="21">
        <v>-201319</v>
      </c>
      <c r="R35" s="21">
        <v>0</v>
      </c>
      <c r="S35" s="21">
        <v>0</v>
      </c>
      <c r="T35" s="21">
        <v>103995070</v>
      </c>
      <c r="U35" s="21">
        <v>29680</v>
      </c>
      <c r="V35" s="21">
        <v>14392456</v>
      </c>
      <c r="W35" s="21">
        <v>48578812</v>
      </c>
      <c r="X35" s="21">
        <v>1409635</v>
      </c>
      <c r="Y35" s="21">
        <v>15153562</v>
      </c>
      <c r="Z35" s="21">
        <v>9081424</v>
      </c>
      <c r="AA35" s="21">
        <v>0</v>
      </c>
      <c r="AB35" s="21">
        <v>0</v>
      </c>
      <c r="AC35" s="21">
        <v>190342</v>
      </c>
      <c r="AD35" s="21">
        <v>1053722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55450</v>
      </c>
      <c r="AK35" s="21">
        <v>5269</v>
      </c>
      <c r="AL35" s="21">
        <v>0</v>
      </c>
      <c r="AM35" s="21">
        <v>4341758</v>
      </c>
      <c r="AN35" s="21">
        <v>0</v>
      </c>
      <c r="AO35" s="21">
        <v>0</v>
      </c>
      <c r="AP35" s="21">
        <v>102415</v>
      </c>
      <c r="AQ35" s="21">
        <v>0</v>
      </c>
      <c r="AR35" s="21">
        <v>0</v>
      </c>
      <c r="AS35" s="21">
        <v>0</v>
      </c>
      <c r="AT35" s="21">
        <v>24379890</v>
      </c>
      <c r="AU35" s="21">
        <v>2265882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1052204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1587516</v>
      </c>
      <c r="BQ35" s="21">
        <v>1429</v>
      </c>
      <c r="BR35" s="21">
        <v>31738294</v>
      </c>
      <c r="BS35" s="21">
        <v>1117297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131366662.78999999</v>
      </c>
      <c r="CK35" s="21">
        <v>0</v>
      </c>
      <c r="CL35" s="21">
        <v>1160202.27</v>
      </c>
      <c r="CM35" s="22">
        <v>130206460.52</v>
      </c>
      <c r="CN35" s="21">
        <v>0</v>
      </c>
      <c r="CO35" s="21">
        <v>130206460.52</v>
      </c>
      <c r="CP35" s="22">
        <v>0</v>
      </c>
      <c r="CQ35" s="21">
        <v>0</v>
      </c>
      <c r="CR35" s="21">
        <v>0</v>
      </c>
      <c r="CS35" s="21">
        <v>970618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441798618.00999999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401581360.95999998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1078645876.78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1480227237.74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1245562793.7899897</v>
      </c>
      <c r="E37" s="21">
        <v>49816454.469995603</v>
      </c>
      <c r="F37" s="21">
        <v>845636255.35999405</v>
      </c>
      <c r="G37" s="21">
        <v>350110083.95999998</v>
      </c>
      <c r="H37" s="21">
        <v>4440879.18</v>
      </c>
      <c r="I37" s="21">
        <v>1556820.21000001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64283709.2700001</v>
      </c>
      <c r="P37" s="21">
        <v>0</v>
      </c>
      <c r="Q37" s="21">
        <v>5310361.8600000003</v>
      </c>
      <c r="R37" s="21">
        <v>0</v>
      </c>
      <c r="S37" s="21">
        <v>0</v>
      </c>
      <c r="T37" s="21">
        <v>2108757437.12023</v>
      </c>
      <c r="U37" s="21">
        <v>0</v>
      </c>
      <c r="V37" s="21">
        <v>110531696.650014</v>
      </c>
      <c r="W37" s="21">
        <v>880728231.44990206</v>
      </c>
      <c r="X37" s="21">
        <v>0</v>
      </c>
      <c r="Y37" s="21">
        <v>33940525.380000003</v>
      </c>
      <c r="Z37" s="21">
        <v>174207017.72999999</v>
      </c>
      <c r="AA37" s="21">
        <v>0</v>
      </c>
      <c r="AB37" s="21">
        <v>0</v>
      </c>
      <c r="AC37" s="21">
        <v>900566.01000005601</v>
      </c>
      <c r="AD37" s="21">
        <v>1526862.8300000499</v>
      </c>
      <c r="AE37" s="21">
        <v>6584040</v>
      </c>
      <c r="AF37" s="21">
        <v>3657045.54</v>
      </c>
      <c r="AG37" s="21">
        <v>0</v>
      </c>
      <c r="AH37" s="21">
        <v>0</v>
      </c>
      <c r="AI37" s="21">
        <v>0</v>
      </c>
      <c r="AJ37" s="21">
        <v>47662.5</v>
      </c>
      <c r="AK37" s="21">
        <v>781278.83000000101</v>
      </c>
      <c r="AL37" s="21">
        <v>0</v>
      </c>
      <c r="AM37" s="21">
        <v>229823352.56</v>
      </c>
      <c r="AN37" s="21">
        <v>0</v>
      </c>
      <c r="AO37" s="21">
        <v>0</v>
      </c>
      <c r="AP37" s="21">
        <v>9295849.6199999992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103136547.52998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9017431.5899997</v>
      </c>
      <c r="BO37" s="21">
        <v>0</v>
      </c>
      <c r="BP37" s="21">
        <v>91675195.000000104</v>
      </c>
      <c r="BQ37" s="21">
        <v>428360.66</v>
      </c>
      <c r="BR37" s="21">
        <v>9255318.8899999894</v>
      </c>
      <c r="BS37" s="21">
        <v>43616709.340000004</v>
      </c>
      <c r="BT37" s="21">
        <v>0</v>
      </c>
      <c r="BU37" s="21">
        <v>0</v>
      </c>
      <c r="BV37" s="21">
        <v>73983773.780000001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86839.83</v>
      </c>
      <c r="CF37" s="21">
        <v>0</v>
      </c>
      <c r="CG37" s="21">
        <v>0</v>
      </c>
      <c r="CH37" s="21">
        <v>0</v>
      </c>
      <c r="CI37" s="21">
        <v>0</v>
      </c>
      <c r="CJ37" s="22">
        <v>139369.67000000001</v>
      </c>
      <c r="CK37" s="21">
        <v>0</v>
      </c>
      <c r="CL37" s="21">
        <v>0</v>
      </c>
      <c r="CM37" s="22">
        <v>0</v>
      </c>
      <c r="CN37" s="21">
        <v>0</v>
      </c>
      <c r="CO37" s="21">
        <v>0</v>
      </c>
      <c r="CP37" s="22">
        <v>139369.67000000001</v>
      </c>
      <c r="CQ37" s="21">
        <v>0</v>
      </c>
      <c r="CR37" s="21">
        <v>139369.67000000001</v>
      </c>
      <c r="CS37" s="21">
        <v>6211703.1199999703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5219487379.9401159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0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0</v>
      </c>
      <c r="E39" s="21">
        <v>0</v>
      </c>
      <c r="F39" s="21">
        <v>0</v>
      </c>
      <c r="G39" s="21">
        <v>0</v>
      </c>
      <c r="H39" s="21">
        <v>3967200.5948529998</v>
      </c>
      <c r="I39" s="21">
        <v>4184156.66</v>
      </c>
      <c r="J39" s="21">
        <v>0</v>
      </c>
      <c r="K39" s="21">
        <v>7015263.29</v>
      </c>
      <c r="L39" s="21">
        <v>0</v>
      </c>
      <c r="M39" s="21">
        <v>4287270.4800000004</v>
      </c>
      <c r="N39" s="21">
        <v>0</v>
      </c>
      <c r="O39" s="21">
        <v>11865078.218958</v>
      </c>
      <c r="P39" s="21">
        <v>0</v>
      </c>
      <c r="Q39" s="21">
        <v>0</v>
      </c>
      <c r="R39" s="21">
        <v>0</v>
      </c>
      <c r="S39" s="21">
        <v>0</v>
      </c>
      <c r="T39" s="21">
        <v>1122036003.1099999</v>
      </c>
      <c r="U39" s="21">
        <v>0</v>
      </c>
      <c r="V39" s="21">
        <v>60703598.539999999</v>
      </c>
      <c r="W39" s="21">
        <v>239204806.71799999</v>
      </c>
      <c r="X39" s="21">
        <v>0</v>
      </c>
      <c r="Y39" s="21">
        <v>20514815.206087999</v>
      </c>
      <c r="Z39" s="21">
        <v>6602663.9616379999</v>
      </c>
      <c r="AA39" s="21">
        <v>0</v>
      </c>
      <c r="AB39" s="21">
        <v>0</v>
      </c>
      <c r="AC39" s="21">
        <v>67218.989308999997</v>
      </c>
      <c r="AD39" s="21">
        <v>850838.170132</v>
      </c>
      <c r="AE39" s="21">
        <v>0</v>
      </c>
      <c r="AF39" s="21">
        <v>141905.59</v>
      </c>
      <c r="AG39" s="21">
        <v>51519.47</v>
      </c>
      <c r="AH39" s="21">
        <v>189682.5</v>
      </c>
      <c r="AI39" s="21">
        <v>0</v>
      </c>
      <c r="AJ39" s="21">
        <v>30784.07</v>
      </c>
      <c r="AK39" s="21">
        <v>0</v>
      </c>
      <c r="AL39" s="21">
        <v>0</v>
      </c>
      <c r="AM39" s="21">
        <v>48994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39533796.429747</v>
      </c>
      <c r="AU39" s="21">
        <v>1154541.1578279999</v>
      </c>
      <c r="AV39" s="21">
        <v>0</v>
      </c>
      <c r="AW39" s="21">
        <v>0</v>
      </c>
      <c r="AX39" s="21">
        <v>1307629.352807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1780335.660188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24743.72</v>
      </c>
      <c r="BN39" s="21">
        <v>14397178.641665</v>
      </c>
      <c r="BO39" s="21">
        <v>0</v>
      </c>
      <c r="BP39" s="21">
        <v>9153087.2732909992</v>
      </c>
      <c r="BQ39" s="21">
        <v>853343.61</v>
      </c>
      <c r="BR39" s="21">
        <v>27134240.281562999</v>
      </c>
      <c r="BS39" s="21">
        <v>4469739.0175550003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1300236.52</v>
      </c>
      <c r="CK39" s="21">
        <v>0</v>
      </c>
      <c r="CL39" s="21">
        <v>0</v>
      </c>
      <c r="CM39" s="22">
        <v>1300236.52</v>
      </c>
      <c r="CN39" s="21">
        <v>0</v>
      </c>
      <c r="CO39" s="21">
        <v>1300236.52</v>
      </c>
      <c r="CP39" s="22">
        <v>0</v>
      </c>
      <c r="CQ39" s="21">
        <v>0</v>
      </c>
      <c r="CR39" s="21">
        <v>0</v>
      </c>
      <c r="CS39" s="21">
        <v>4238678.4114539996</v>
      </c>
      <c r="CT39" s="21">
        <v>101959853.39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1689069203.0350759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4760450.18</v>
      </c>
      <c r="E40" s="21">
        <v>94843.77</v>
      </c>
      <c r="F40" s="21">
        <v>2512930.3199999998</v>
      </c>
      <c r="G40" s="21">
        <v>2152676.09</v>
      </c>
      <c r="H40" s="21">
        <v>19318.169999999998</v>
      </c>
      <c r="I40" s="21">
        <v>789982.97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29687984.239999998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8644898.7799999993</v>
      </c>
      <c r="W40" s="21">
        <v>33161504.93</v>
      </c>
      <c r="X40" s="21">
        <v>3526506.84</v>
      </c>
      <c r="Y40" s="21">
        <v>0</v>
      </c>
      <c r="Z40" s="21">
        <v>0</v>
      </c>
      <c r="AA40" s="21">
        <v>0</v>
      </c>
      <c r="AB40" s="21">
        <v>0</v>
      </c>
      <c r="AC40" s="21">
        <v>46807.87</v>
      </c>
      <c r="AD40" s="21">
        <v>24772.97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15726491.91</v>
      </c>
      <c r="AU40" s="21">
        <v>426339.29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1000604.3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5429367.8099999996</v>
      </c>
      <c r="BO40" s="21">
        <v>0</v>
      </c>
      <c r="BP40" s="21">
        <v>755113.37</v>
      </c>
      <c r="BQ40" s="21">
        <v>0</v>
      </c>
      <c r="BR40" s="21">
        <v>265230.15000000002</v>
      </c>
      <c r="BS40" s="21">
        <v>75745.48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80498.929999999993</v>
      </c>
      <c r="CT40" s="21">
        <v>3047.62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104424665.81000003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6957113.5500000091</v>
      </c>
      <c r="E41" s="21">
        <v>5707905.0300000086</v>
      </c>
      <c r="F41" s="21">
        <v>970409.16999999969</v>
      </c>
      <c r="G41" s="21">
        <v>278799.35000000038</v>
      </c>
      <c r="H41" s="21">
        <v>0</v>
      </c>
      <c r="I41" s="21">
        <v>5957181.7799999956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319695.39999999991</v>
      </c>
      <c r="P41" s="21">
        <v>0</v>
      </c>
      <c r="Q41" s="21">
        <v>228247.27</v>
      </c>
      <c r="R41" s="21">
        <v>0</v>
      </c>
      <c r="S41" s="21">
        <v>0</v>
      </c>
      <c r="T41" s="21">
        <v>528830134.74000138</v>
      </c>
      <c r="U41" s="21">
        <v>0</v>
      </c>
      <c r="V41" s="21">
        <v>35019940.219999924</v>
      </c>
      <c r="W41" s="21">
        <v>245725729.54999977</v>
      </c>
      <c r="X41" s="21">
        <v>0</v>
      </c>
      <c r="Y41" s="21">
        <v>590305.97000000009</v>
      </c>
      <c r="Z41" s="21">
        <v>211261.59999999942</v>
      </c>
      <c r="AA41" s="21">
        <v>0</v>
      </c>
      <c r="AB41" s="21">
        <v>0</v>
      </c>
      <c r="AC41" s="21">
        <v>129160.99</v>
      </c>
      <c r="AD41" s="21">
        <v>105941.13000000002</v>
      </c>
      <c r="AE41" s="21">
        <v>0</v>
      </c>
      <c r="AF41" s="21">
        <v>0</v>
      </c>
      <c r="AG41" s="21">
        <v>0</v>
      </c>
      <c r="AH41" s="21">
        <v>7224777.0300000003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6937.41</v>
      </c>
      <c r="AQ41" s="21">
        <v>0</v>
      </c>
      <c r="AR41" s="21">
        <v>0</v>
      </c>
      <c r="AS41" s="21">
        <v>0</v>
      </c>
      <c r="AT41" s="21">
        <v>22327345.030000068</v>
      </c>
      <c r="AU41" s="21">
        <v>2556384.8499999922</v>
      </c>
      <c r="AV41" s="21">
        <v>220030.23000000068</v>
      </c>
      <c r="AW41" s="21">
        <v>0</v>
      </c>
      <c r="AX41" s="21">
        <v>160953.9400000007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8991919.5399998967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1049.3699999999887</v>
      </c>
      <c r="BM41" s="21">
        <v>0</v>
      </c>
      <c r="BN41" s="21">
        <v>3182072.8399999212</v>
      </c>
      <c r="BO41" s="21">
        <v>0</v>
      </c>
      <c r="BP41" s="21">
        <v>741391.36000000022</v>
      </c>
      <c r="BQ41" s="21">
        <v>0</v>
      </c>
      <c r="BR41" s="21">
        <v>11184.820000000002</v>
      </c>
      <c r="BS41" s="21">
        <v>303311.88999999972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252299.22999999998</v>
      </c>
      <c r="CC41" s="21">
        <v>0</v>
      </c>
      <c r="CD41" s="21">
        <v>12224.52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6101420.2000000002</v>
      </c>
      <c r="CK41" s="21">
        <v>0</v>
      </c>
      <c r="CL41" s="21">
        <v>0</v>
      </c>
      <c r="CM41" s="22">
        <v>6101420.2000000002</v>
      </c>
      <c r="CN41" s="21">
        <v>0</v>
      </c>
      <c r="CO41" s="21">
        <v>6101420.2000000002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876168014.46000123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228424.74000000011</v>
      </c>
      <c r="E42" s="21">
        <v>114905.00000000012</v>
      </c>
      <c r="F42" s="21">
        <v>0</v>
      </c>
      <c r="G42" s="21">
        <v>113519.73999999999</v>
      </c>
      <c r="H42" s="21">
        <v>0</v>
      </c>
      <c r="I42" s="21">
        <v>3094851.4000000022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27900</v>
      </c>
      <c r="P42" s="21">
        <v>0</v>
      </c>
      <c r="Q42" s="21">
        <v>0</v>
      </c>
      <c r="R42" s="21">
        <v>0</v>
      </c>
      <c r="S42" s="21">
        <v>0</v>
      </c>
      <c r="T42" s="21">
        <v>178739103.26001972</v>
      </c>
      <c r="U42" s="21">
        <v>154549.70000000001</v>
      </c>
      <c r="V42" s="21">
        <v>38524460.609993942</v>
      </c>
      <c r="W42" s="21">
        <v>108945852.57000165</v>
      </c>
      <c r="X42" s="21">
        <v>0</v>
      </c>
      <c r="Y42" s="21">
        <v>17066.71</v>
      </c>
      <c r="Z42" s="21">
        <v>37136.94999999999</v>
      </c>
      <c r="AA42" s="21">
        <v>0</v>
      </c>
      <c r="AB42" s="21">
        <v>0</v>
      </c>
      <c r="AC42" s="21">
        <v>37324.959999999999</v>
      </c>
      <c r="AD42" s="21">
        <v>39355.24000000002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637.5</v>
      </c>
      <c r="AQ42" s="21">
        <v>0</v>
      </c>
      <c r="AR42" s="21">
        <v>0</v>
      </c>
      <c r="AS42" s="21">
        <v>0</v>
      </c>
      <c r="AT42" s="21">
        <v>1650338.7299999997</v>
      </c>
      <c r="AU42" s="21">
        <v>23136.27</v>
      </c>
      <c r="AV42" s="21">
        <v>21534.48</v>
      </c>
      <c r="AW42" s="21">
        <v>0</v>
      </c>
      <c r="AX42" s="21">
        <v>21528.52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176699.90000000352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12460047.659999399</v>
      </c>
      <c r="BO42" s="21">
        <v>0</v>
      </c>
      <c r="BP42" s="21">
        <v>41491.699999999997</v>
      </c>
      <c r="BQ42" s="21">
        <v>0</v>
      </c>
      <c r="BR42" s="21">
        <v>0</v>
      </c>
      <c r="BS42" s="21">
        <v>30289.360000000022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5335610.7099999972</v>
      </c>
      <c r="CK42" s="21">
        <v>0</v>
      </c>
      <c r="CL42" s="21">
        <v>118851</v>
      </c>
      <c r="CM42" s="22">
        <v>5216759.7099999972</v>
      </c>
      <c r="CN42" s="21">
        <v>24865.169999999991</v>
      </c>
      <c r="CO42" s="21">
        <v>5191894.5399999972</v>
      </c>
      <c r="CP42" s="22">
        <v>0</v>
      </c>
      <c r="CQ42" s="21">
        <v>0</v>
      </c>
      <c r="CR42" s="21">
        <v>0</v>
      </c>
      <c r="CS42" s="21">
        <v>9178.2800000000007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349616519.25001454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-1098315.1200000001</v>
      </c>
      <c r="E43" s="21">
        <v>-60323.61</v>
      </c>
      <c r="F43" s="21">
        <v>-1037991.51</v>
      </c>
      <c r="G43" s="21">
        <v>0</v>
      </c>
      <c r="H43" s="21">
        <v>-171.39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-170.95</v>
      </c>
      <c r="Y43" s="21">
        <v>-63297.789999999994</v>
      </c>
      <c r="Z43" s="21">
        <v>-71710.22</v>
      </c>
      <c r="AA43" s="21">
        <v>0</v>
      </c>
      <c r="AB43" s="21">
        <v>0</v>
      </c>
      <c r="AC43" s="21">
        <v>-172.6</v>
      </c>
      <c r="AD43" s="21">
        <v>-1334.09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-47367.08</v>
      </c>
      <c r="AN43" s="21">
        <v>0</v>
      </c>
      <c r="AO43" s="21">
        <v>0</v>
      </c>
      <c r="AP43" s="21">
        <v>-3947.4</v>
      </c>
      <c r="AQ43" s="21">
        <v>0</v>
      </c>
      <c r="AR43" s="21">
        <v>0</v>
      </c>
      <c r="AS43" s="21">
        <v>0</v>
      </c>
      <c r="AT43" s="21">
        <v>-1643890.71</v>
      </c>
      <c r="AU43" s="21">
        <v>-3604.75</v>
      </c>
      <c r="AV43" s="21">
        <v>-858.97</v>
      </c>
      <c r="AW43" s="21">
        <v>0</v>
      </c>
      <c r="AX43" s="21">
        <v>-858.97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-968.7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-1.87</v>
      </c>
      <c r="BM43" s="21">
        <v>0</v>
      </c>
      <c r="BN43" s="21">
        <v>-3.73</v>
      </c>
      <c r="BO43" s="21">
        <v>0</v>
      </c>
      <c r="BP43" s="21">
        <v>-47296.1</v>
      </c>
      <c r="BQ43" s="21">
        <v>0</v>
      </c>
      <c r="BR43" s="21">
        <v>0</v>
      </c>
      <c r="BS43" s="21">
        <v>-5151.08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-2989121.5200000009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417786.3899999999</v>
      </c>
      <c r="E44" s="21">
        <v>32929.509999999995</v>
      </c>
      <c r="F44" s="21">
        <v>0</v>
      </c>
      <c r="G44" s="21">
        <v>384856.87999999989</v>
      </c>
      <c r="H44" s="21">
        <v>37008.78</v>
      </c>
      <c r="I44" s="21">
        <v>56847.340000000004</v>
      </c>
      <c r="J44" s="21">
        <v>0</v>
      </c>
      <c r="K44" s="21">
        <v>8535617.5799999982</v>
      </c>
      <c r="L44" s="21">
        <v>0</v>
      </c>
      <c r="M44" s="21">
        <v>0</v>
      </c>
      <c r="N44" s="21">
        <v>0</v>
      </c>
      <c r="O44" s="21">
        <v>713445.16999999981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226887.72999999984</v>
      </c>
      <c r="W44" s="21">
        <v>1014241.4999999972</v>
      </c>
      <c r="X44" s="21">
        <v>0</v>
      </c>
      <c r="Y44" s="21">
        <v>1079276.1300000001</v>
      </c>
      <c r="Z44" s="21">
        <v>191716.40999999992</v>
      </c>
      <c r="AA44" s="21">
        <v>0</v>
      </c>
      <c r="AB44" s="21">
        <v>0</v>
      </c>
      <c r="AC44" s="21">
        <v>8096.92</v>
      </c>
      <c r="AD44" s="21">
        <v>254334.36000000007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1062505.3599999999</v>
      </c>
      <c r="AN44" s="21">
        <v>0</v>
      </c>
      <c r="AO44" s="21">
        <v>0</v>
      </c>
      <c r="AP44" s="21">
        <v>2172.4900000000002</v>
      </c>
      <c r="AQ44" s="21">
        <v>0</v>
      </c>
      <c r="AR44" s="21">
        <v>0</v>
      </c>
      <c r="AS44" s="21">
        <v>0</v>
      </c>
      <c r="AT44" s="21">
        <v>8758751.9600000046</v>
      </c>
      <c r="AU44" s="21">
        <v>92442.129999999946</v>
      </c>
      <c r="AV44" s="21">
        <v>86308.690000000017</v>
      </c>
      <c r="AW44" s="21">
        <v>0</v>
      </c>
      <c r="AX44" s="21">
        <v>31896.340000000018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15162.570000000012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0.15000000000000002</v>
      </c>
      <c r="BM44" s="21">
        <v>0</v>
      </c>
      <c r="BN44" s="21">
        <v>31099.250000000109</v>
      </c>
      <c r="BO44" s="21">
        <v>0</v>
      </c>
      <c r="BP44" s="21">
        <v>5871345.29</v>
      </c>
      <c r="BQ44" s="21">
        <v>0</v>
      </c>
      <c r="BR44" s="21">
        <v>555711.91999999993</v>
      </c>
      <c r="BS44" s="21">
        <v>45615.189999999995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95531.779999999984</v>
      </c>
      <c r="CK44" s="21">
        <v>0</v>
      </c>
      <c r="CL44" s="21">
        <v>0</v>
      </c>
      <c r="CM44" s="22">
        <v>95531.779999999984</v>
      </c>
      <c r="CN44" s="21">
        <v>0</v>
      </c>
      <c r="CO44" s="21">
        <v>95531.779999999984</v>
      </c>
      <c r="CP44" s="22">
        <v>0</v>
      </c>
      <c r="CQ44" s="21">
        <v>0</v>
      </c>
      <c r="CR44" s="21">
        <v>0</v>
      </c>
      <c r="CS44" s="21">
        <v>193410.45000000484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29377211.880000003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1322219.9700000007</v>
      </c>
      <c r="E45" s="21">
        <v>1322219.9700000007</v>
      </c>
      <c r="F45" s="21">
        <v>0</v>
      </c>
      <c r="G45" s="21">
        <v>0</v>
      </c>
      <c r="H45" s="21">
        <v>0</v>
      </c>
      <c r="I45" s="21">
        <v>30300861.259999961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1320230436</v>
      </c>
      <c r="U45" s="21">
        <v>0</v>
      </c>
      <c r="V45" s="21">
        <v>32487921.25</v>
      </c>
      <c r="W45" s="21">
        <v>517005079.8499999</v>
      </c>
      <c r="X45" s="21">
        <v>0</v>
      </c>
      <c r="Y45" s="21">
        <v>0</v>
      </c>
      <c r="Z45" s="21">
        <v>636172.91899999976</v>
      </c>
      <c r="AA45" s="21">
        <v>0</v>
      </c>
      <c r="AB45" s="21">
        <v>0</v>
      </c>
      <c r="AC45" s="21">
        <v>11805.419999999998</v>
      </c>
      <c r="AD45" s="21">
        <v>156495.76999999979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1859225.909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18952928.170000002</v>
      </c>
      <c r="AU45" s="21">
        <v>58336.419999999984</v>
      </c>
      <c r="AV45" s="21">
        <v>174918.34999999986</v>
      </c>
      <c r="AW45" s="21">
        <v>0</v>
      </c>
      <c r="AX45" s="21">
        <v>64313.650000000023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70661499.299999952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58336.419999999984</v>
      </c>
      <c r="BM45" s="21">
        <v>0</v>
      </c>
      <c r="BN45" s="21">
        <v>68076933.019999981</v>
      </c>
      <c r="BO45" s="21">
        <v>0</v>
      </c>
      <c r="BP45" s="21">
        <v>1008.9599999999991</v>
      </c>
      <c r="BQ45" s="21">
        <v>0</v>
      </c>
      <c r="BR45" s="21">
        <v>0</v>
      </c>
      <c r="BS45" s="21">
        <v>1344.5499999999993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119186203.33999999</v>
      </c>
      <c r="CK45" s="21">
        <v>0</v>
      </c>
      <c r="CL45" s="21">
        <v>6516982.9200000018</v>
      </c>
      <c r="CM45" s="22">
        <v>112669220.41999999</v>
      </c>
      <c r="CN45" s="21">
        <v>87596.819999999949</v>
      </c>
      <c r="CO45" s="21">
        <v>112581623.59999999</v>
      </c>
      <c r="CP45" s="22">
        <v>0</v>
      </c>
      <c r="CQ45" s="21">
        <v>0</v>
      </c>
      <c r="CR45" s="21">
        <v>0</v>
      </c>
      <c r="CS45" s="21">
        <v>53960571.006999999</v>
      </c>
      <c r="CT45" s="21">
        <v>0</v>
      </c>
      <c r="CU45" s="21">
        <v>-34.85999999998603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2235206576.6749997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-3079.66</v>
      </c>
      <c r="E46" s="21">
        <v>-3079.66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-6647.2</v>
      </c>
      <c r="W46" s="21">
        <v>-28450.04</v>
      </c>
      <c r="X46" s="21">
        <v>0</v>
      </c>
      <c r="Y46" s="21">
        <v>0</v>
      </c>
      <c r="Z46" s="21">
        <v>-15.35</v>
      </c>
      <c r="AA46" s="21">
        <v>0</v>
      </c>
      <c r="AB46" s="21">
        <v>0</v>
      </c>
      <c r="AC46" s="21">
        <v>-97.58</v>
      </c>
      <c r="AD46" s="21">
        <v>-173.92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-30922.080000000002</v>
      </c>
      <c r="AU46" s="21">
        <v>-455.58</v>
      </c>
      <c r="AV46" s="21">
        <v>-822.27</v>
      </c>
      <c r="AW46" s="21">
        <v>0</v>
      </c>
      <c r="AX46" s="21">
        <v>-274.08999999999997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-380.91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-3059.33</v>
      </c>
      <c r="BO46" s="21">
        <v>0</v>
      </c>
      <c r="BP46" s="21">
        <v>0</v>
      </c>
      <c r="BQ46" s="21">
        <v>0</v>
      </c>
      <c r="BR46" s="21">
        <v>0</v>
      </c>
      <c r="BS46" s="21">
        <v>-128.04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-861.13000000060003</v>
      </c>
      <c r="CK46" s="21">
        <v>-729.62</v>
      </c>
      <c r="CL46" s="21">
        <v>0</v>
      </c>
      <c r="CM46" s="22">
        <v>-131.5100000006</v>
      </c>
      <c r="CN46" s="21">
        <v>0</v>
      </c>
      <c r="CO46" s="21">
        <v>-131.5100000006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-75367.180000000604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4319.8499999999995</v>
      </c>
      <c r="E48" s="21">
        <v>4319.8499999999995</v>
      </c>
      <c r="F48" s="21">
        <v>0</v>
      </c>
      <c r="G48" s="21">
        <v>0</v>
      </c>
      <c r="H48" s="21">
        <v>2.5099999999999998</v>
      </c>
      <c r="I48" s="21">
        <v>809731.66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299321.87</v>
      </c>
      <c r="W48" s="21">
        <v>5768814.8199999994</v>
      </c>
      <c r="X48" s="21">
        <v>0</v>
      </c>
      <c r="Y48" s="21">
        <v>0</v>
      </c>
      <c r="Z48" s="21">
        <v>62.97</v>
      </c>
      <c r="AA48" s="21">
        <v>0</v>
      </c>
      <c r="AB48" s="21">
        <v>0</v>
      </c>
      <c r="AC48" s="21">
        <v>249.82</v>
      </c>
      <c r="AD48" s="21">
        <v>481.39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21944.15</v>
      </c>
      <c r="AU48" s="21">
        <v>359.81</v>
      </c>
      <c r="AV48" s="21">
        <v>574.75</v>
      </c>
      <c r="AW48" s="21">
        <v>0</v>
      </c>
      <c r="AX48" s="21">
        <v>122.71000000000001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5731.37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1648.71</v>
      </c>
      <c r="BO48" s="21">
        <v>0</v>
      </c>
      <c r="BP48" s="21">
        <v>233.17</v>
      </c>
      <c r="BQ48" s="21">
        <v>0</v>
      </c>
      <c r="BR48" s="21">
        <v>0</v>
      </c>
      <c r="BS48" s="21">
        <v>404.93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6914004.4899999984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301120.37</v>
      </c>
      <c r="J49" s="21">
        <v>0</v>
      </c>
      <c r="K49" s="21">
        <v>1206304.8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432267.27</v>
      </c>
      <c r="X49" s="21">
        <v>0</v>
      </c>
      <c r="Y49" s="21">
        <v>0</v>
      </c>
      <c r="Z49" s="21">
        <v>65811.06</v>
      </c>
      <c r="AA49" s="21">
        <v>0</v>
      </c>
      <c r="AB49" s="21">
        <v>0</v>
      </c>
      <c r="AC49" s="21">
        <v>0</v>
      </c>
      <c r="AD49" s="21">
        <v>525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21724696.27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728.65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157.5</v>
      </c>
      <c r="BO49" s="21">
        <v>0</v>
      </c>
      <c r="BP49" s="21">
        <v>0</v>
      </c>
      <c r="BQ49" s="21">
        <v>0</v>
      </c>
      <c r="BR49" s="21">
        <v>0</v>
      </c>
      <c r="BS49" s="21">
        <v>889854.25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15142.85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24636608.02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11364876215.073986</v>
      </c>
      <c r="CK53" s="21">
        <v>0</v>
      </c>
      <c r="CL53" s="21">
        <v>-11478.050000000001</v>
      </c>
      <c r="CM53" s="22">
        <v>1483499374.5999892</v>
      </c>
      <c r="CN53" s="21">
        <v>1910708.9799999997</v>
      </c>
      <c r="CO53" s="21">
        <v>1481588665.6199892</v>
      </c>
      <c r="CP53" s="22">
        <v>9881388318.5239964</v>
      </c>
      <c r="CQ53" s="21">
        <v>232227934.00400001</v>
      </c>
      <c r="CR53" s="21">
        <v>9649160384.5199966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11364876215.073986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185238468.45999998</v>
      </c>
      <c r="CK55" s="21">
        <v>0</v>
      </c>
      <c r="CL55" s="21">
        <v>434157.12</v>
      </c>
      <c r="CM55" s="22">
        <v>35261663.839999996</v>
      </c>
      <c r="CN55" s="21">
        <v>129307.26</v>
      </c>
      <c r="CO55" s="21">
        <v>35132356.579999998</v>
      </c>
      <c r="CP55" s="22">
        <v>149542647.5</v>
      </c>
      <c r="CQ55" s="21">
        <v>6724229.9899999993</v>
      </c>
      <c r="CR55" s="21">
        <v>142818417.50999999</v>
      </c>
      <c r="CS55" s="21">
        <v>10338254.187922999</v>
      </c>
      <c r="CT55" s="21">
        <v>0</v>
      </c>
      <c r="CU55" s="21">
        <v>0</v>
      </c>
      <c r="CV55" s="21">
        <v>0</v>
      </c>
      <c r="CW55" s="21">
        <v>14842.49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195591565.137923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10733.03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6685675.0699999994</v>
      </c>
      <c r="CK56" s="21">
        <v>0</v>
      </c>
      <c r="CL56" s="21">
        <v>0</v>
      </c>
      <c r="CM56" s="22">
        <v>6685675.0699999994</v>
      </c>
      <c r="CN56" s="21">
        <v>0</v>
      </c>
      <c r="CO56" s="21">
        <v>6685675.0699999994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95497325.369998455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102193733.46999846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15445250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15445250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191672606.09999999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191672606.09999999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765820.62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8493895.6699999999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9259716.2899999991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703.8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151768755.35000002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151769459.15000004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1142191.5700000005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1113615.29</v>
      </c>
      <c r="CW62" s="21">
        <v>85253349.589999914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87509156.449999914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0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5221533.37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40859376.195218012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46080909.565218009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13651.04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73308078.540000007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73321729.580000013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0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0</v>
      </c>
      <c r="CK67" s="21">
        <v>0</v>
      </c>
      <c r="CL67" s="21">
        <v>0</v>
      </c>
      <c r="CM67" s="22">
        <v>0</v>
      </c>
      <c r="CN67" s="21">
        <v>0</v>
      </c>
      <c r="CO67" s="21">
        <v>0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766088.04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766088.04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898798.58129899995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70456812.275866002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71355610.857165009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5888655.1200000001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5888655.1200000001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2516985.9299999899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952744683.86999619</v>
      </c>
      <c r="CK70" s="21">
        <v>0</v>
      </c>
      <c r="CL70" s="21">
        <v>0</v>
      </c>
      <c r="CM70" s="22">
        <v>144241956.29000023</v>
      </c>
      <c r="CN70" s="21">
        <v>1632515.5300000003</v>
      </c>
      <c r="CO70" s="21">
        <v>142609440.76000023</v>
      </c>
      <c r="CP70" s="22">
        <v>808502727.57999599</v>
      </c>
      <c r="CQ70" s="21">
        <v>899839.83999999985</v>
      </c>
      <c r="CR70" s="21">
        <v>807602887.73999596</v>
      </c>
      <c r="CS70" s="21">
        <v>24615.620000000003</v>
      </c>
      <c r="CT70" s="21">
        <v>0</v>
      </c>
      <c r="CU70" s="21">
        <v>0</v>
      </c>
      <c r="CV70" s="21">
        <v>0</v>
      </c>
      <c r="CW70" s="21">
        <v>4865983.71999982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960152269.13999534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10843948.459999993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137225.93</v>
      </c>
      <c r="CK71" s="21">
        <v>0</v>
      </c>
      <c r="CL71" s="21">
        <v>0</v>
      </c>
      <c r="CM71" s="22">
        <v>137225.93</v>
      </c>
      <c r="CN71" s="21">
        <v>-515.07000000000005</v>
      </c>
      <c r="CO71" s="21">
        <v>137741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206671877.38000017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217653051.77000016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60099114.614465989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60099114.614465989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17714901489.282242</v>
      </c>
      <c r="E73" s="56">
        <v>616150786.04369831</v>
      </c>
      <c r="F73" s="56">
        <v>6766284970.4286699</v>
      </c>
      <c r="G73" s="56">
        <v>10332465732.809872</v>
      </c>
      <c r="H73" s="56">
        <v>3032430004.6349339</v>
      </c>
      <c r="I73" s="56">
        <v>693253684.80855608</v>
      </c>
      <c r="J73" s="56">
        <v>751186.69000000041</v>
      </c>
      <c r="K73" s="56">
        <v>166449053.21000004</v>
      </c>
      <c r="L73" s="56">
        <v>0</v>
      </c>
      <c r="M73" s="56">
        <v>4287270.4800000004</v>
      </c>
      <c r="N73" s="56">
        <v>26448275.910000004</v>
      </c>
      <c r="O73" s="56">
        <v>2907376411.9168515</v>
      </c>
      <c r="P73" s="56">
        <v>11644392.32</v>
      </c>
      <c r="Q73" s="56">
        <v>1722927139.8599558</v>
      </c>
      <c r="R73" s="56">
        <v>0</v>
      </c>
      <c r="S73" s="56">
        <v>0</v>
      </c>
      <c r="T73" s="56">
        <v>20350658675.941792</v>
      </c>
      <c r="U73" s="56">
        <v>233149754.17908397</v>
      </c>
      <c r="V73" s="56">
        <v>1386031681.2364898</v>
      </c>
      <c r="W73" s="56">
        <v>9335675596.0796547</v>
      </c>
      <c r="X73" s="56">
        <v>16573751.990003942</v>
      </c>
      <c r="Y73" s="56">
        <v>1284465671.0159283</v>
      </c>
      <c r="Z73" s="56">
        <v>2177687406.3314962</v>
      </c>
      <c r="AA73" s="56">
        <v>83563.920000000027</v>
      </c>
      <c r="AB73" s="56">
        <v>14798990.58</v>
      </c>
      <c r="AC73" s="56">
        <v>31221628.275470097</v>
      </c>
      <c r="AD73" s="56">
        <v>273347328.73001039</v>
      </c>
      <c r="AE73" s="56">
        <v>8211540.2300000004</v>
      </c>
      <c r="AF73" s="56">
        <v>67734285.589940995</v>
      </c>
      <c r="AG73" s="56">
        <v>378059115.86000001</v>
      </c>
      <c r="AH73" s="56">
        <v>289944639.95999992</v>
      </c>
      <c r="AI73" s="56">
        <v>27008279.84</v>
      </c>
      <c r="AJ73" s="56">
        <v>17068723.289000001</v>
      </c>
      <c r="AK73" s="56">
        <v>8519101.2503164019</v>
      </c>
      <c r="AL73" s="56">
        <v>0</v>
      </c>
      <c r="AM73" s="56">
        <v>1097067861.8164649</v>
      </c>
      <c r="AN73" s="56">
        <v>9482029.5666080005</v>
      </c>
      <c r="AO73" s="56">
        <v>1078697035.28</v>
      </c>
      <c r="AP73" s="56">
        <v>100367312.81297451</v>
      </c>
      <c r="AQ73" s="56">
        <v>0</v>
      </c>
      <c r="AR73" s="56">
        <v>0</v>
      </c>
      <c r="AS73" s="56">
        <v>0</v>
      </c>
      <c r="AT73" s="56">
        <v>6608347632.7293396</v>
      </c>
      <c r="AU73" s="56">
        <v>449594514.95431554</v>
      </c>
      <c r="AV73" s="56">
        <v>317213272.62871921</v>
      </c>
      <c r="AW73" s="56">
        <v>0</v>
      </c>
      <c r="AX73" s="56">
        <v>178361797.94945219</v>
      </c>
      <c r="AY73" s="56">
        <v>0</v>
      </c>
      <c r="AZ73" s="56">
        <v>0</v>
      </c>
      <c r="BA73" s="56">
        <v>0</v>
      </c>
      <c r="BB73" s="56">
        <v>2250</v>
      </c>
      <c r="BC73" s="56">
        <v>0</v>
      </c>
      <c r="BD73" s="56">
        <v>588949896.72723055</v>
      </c>
      <c r="BE73" s="56">
        <v>49.74</v>
      </c>
      <c r="BF73" s="56">
        <v>0</v>
      </c>
      <c r="BG73" s="56">
        <v>0</v>
      </c>
      <c r="BH73" s="56">
        <v>200475.68</v>
      </c>
      <c r="BI73" s="56">
        <v>1449625396.206862</v>
      </c>
      <c r="BJ73" s="56">
        <v>358351432.865354</v>
      </c>
      <c r="BK73" s="56">
        <v>0</v>
      </c>
      <c r="BL73" s="56">
        <v>611636.96074300003</v>
      </c>
      <c r="BM73" s="56">
        <v>37666706.059999995</v>
      </c>
      <c r="BN73" s="56">
        <v>511598020.73756057</v>
      </c>
      <c r="BO73" s="56">
        <v>0</v>
      </c>
      <c r="BP73" s="56">
        <v>2362006206.8471208</v>
      </c>
      <c r="BQ73" s="56">
        <v>348121052.77431059</v>
      </c>
      <c r="BR73" s="56">
        <v>1437652273.0331922</v>
      </c>
      <c r="BS73" s="56">
        <v>684378617.30274987</v>
      </c>
      <c r="BT73" s="56">
        <v>0</v>
      </c>
      <c r="BU73" s="56">
        <v>0</v>
      </c>
      <c r="BV73" s="56">
        <v>832203791.17440784</v>
      </c>
      <c r="BW73" s="56">
        <v>0</v>
      </c>
      <c r="BX73" s="56">
        <v>128550.26000000001</v>
      </c>
      <c r="BY73" s="56">
        <v>0</v>
      </c>
      <c r="BZ73" s="56">
        <v>0</v>
      </c>
      <c r="CA73" s="56">
        <v>16614475.82</v>
      </c>
      <c r="CB73" s="56">
        <v>153324088.61999997</v>
      </c>
      <c r="CC73" s="56">
        <v>640905.63</v>
      </c>
      <c r="CD73" s="56">
        <v>12289721.690000001</v>
      </c>
      <c r="CE73" s="56">
        <v>909725.02999999991</v>
      </c>
      <c r="CF73" s="56">
        <v>0</v>
      </c>
      <c r="CG73" s="56">
        <v>69799780.590000004</v>
      </c>
      <c r="CH73" s="56">
        <v>495541.6</v>
      </c>
      <c r="CI73" s="56">
        <v>48212488.089811526</v>
      </c>
      <c r="CJ73" s="56">
        <v>41697528448.309845</v>
      </c>
      <c r="CK73" s="56">
        <v>8033795.2000002749</v>
      </c>
      <c r="CL73" s="56">
        <v>23574734.59</v>
      </c>
      <c r="CM73" s="56">
        <v>11168899009.010798</v>
      </c>
      <c r="CN73" s="56">
        <v>1016308672.6141096</v>
      </c>
      <c r="CO73" s="56">
        <v>10152590336.39669</v>
      </c>
      <c r="CP73" s="56">
        <v>30497020909.509048</v>
      </c>
      <c r="CQ73" s="56">
        <v>3427792393.1932588</v>
      </c>
      <c r="CR73" s="56">
        <v>27069228516.315792</v>
      </c>
      <c r="CS73" s="56">
        <v>165569773.04015696</v>
      </c>
      <c r="CT73" s="56">
        <v>217358151.70999992</v>
      </c>
      <c r="CU73" s="56">
        <v>56506.950000000012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123014136064.59898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21414366.401298985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1144806053.3299961</v>
      </c>
      <c r="CK74" s="56">
        <v>0</v>
      </c>
      <c r="CL74" s="56">
        <v>434157.12</v>
      </c>
      <c r="CM74" s="56">
        <v>186326521.13000023</v>
      </c>
      <c r="CN74" s="56">
        <v>1761307.7200000002</v>
      </c>
      <c r="CO74" s="56">
        <v>184565213.41000021</v>
      </c>
      <c r="CP74" s="56">
        <v>958045375.07999599</v>
      </c>
      <c r="CQ74" s="56">
        <v>7624069.8299999991</v>
      </c>
      <c r="CR74" s="56">
        <v>950421305.24999595</v>
      </c>
      <c r="CS74" s="56">
        <v>10362869.807922998</v>
      </c>
      <c r="CT74" s="56">
        <v>0</v>
      </c>
      <c r="CU74" s="56">
        <v>0</v>
      </c>
      <c r="CV74" s="56">
        <v>1113615.29</v>
      </c>
      <c r="CW74" s="56">
        <v>1011062010.4555483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2188758915.2847662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17714901489.282242</v>
      </c>
      <c r="E75" s="56">
        <v>616150786.04369831</v>
      </c>
      <c r="F75" s="56">
        <v>6766284970.4286699</v>
      </c>
      <c r="G75" s="56">
        <v>10332465732.809872</v>
      </c>
      <c r="H75" s="56">
        <v>3032430004.6349339</v>
      </c>
      <c r="I75" s="56">
        <v>693253684.80855608</v>
      </c>
      <c r="J75" s="56">
        <v>751186.69000000041</v>
      </c>
      <c r="K75" s="56">
        <v>166449053.21000004</v>
      </c>
      <c r="L75" s="56">
        <v>0</v>
      </c>
      <c r="M75" s="56">
        <v>4287270.4800000004</v>
      </c>
      <c r="N75" s="56">
        <v>26448275.910000004</v>
      </c>
      <c r="O75" s="56">
        <v>2907376411.9168515</v>
      </c>
      <c r="P75" s="56">
        <v>11644392.32</v>
      </c>
      <c r="Q75" s="56">
        <v>1722927139.8599558</v>
      </c>
      <c r="R75" s="56">
        <v>0</v>
      </c>
      <c r="S75" s="56">
        <v>0</v>
      </c>
      <c r="T75" s="56">
        <v>20350658675.941792</v>
      </c>
      <c r="U75" s="56">
        <v>233149754.17908397</v>
      </c>
      <c r="V75" s="56">
        <v>1386031681.2364898</v>
      </c>
      <c r="W75" s="56">
        <v>9335675596.0796547</v>
      </c>
      <c r="X75" s="56">
        <v>16573751.990003942</v>
      </c>
      <c r="Y75" s="56">
        <v>1284465671.0159283</v>
      </c>
      <c r="Z75" s="56">
        <v>2177687406.3314962</v>
      </c>
      <c r="AA75" s="56">
        <v>83563.920000000027</v>
      </c>
      <c r="AB75" s="56">
        <v>14798990.58</v>
      </c>
      <c r="AC75" s="56">
        <v>31221628.275470097</v>
      </c>
      <c r="AD75" s="56">
        <v>273347328.73001039</v>
      </c>
      <c r="AE75" s="56">
        <v>8211540.2300000004</v>
      </c>
      <c r="AF75" s="56">
        <v>67734285.589940995</v>
      </c>
      <c r="AG75" s="56">
        <v>378059115.86000001</v>
      </c>
      <c r="AH75" s="56">
        <v>289944639.95999992</v>
      </c>
      <c r="AI75" s="56">
        <v>27008279.84</v>
      </c>
      <c r="AJ75" s="56">
        <v>17068723.289000001</v>
      </c>
      <c r="AK75" s="56">
        <v>8519101.2503164019</v>
      </c>
      <c r="AL75" s="56">
        <v>0</v>
      </c>
      <c r="AM75" s="56">
        <v>1097067861.8164649</v>
      </c>
      <c r="AN75" s="56">
        <v>9482029.5666080005</v>
      </c>
      <c r="AO75" s="56">
        <v>1078697035.28</v>
      </c>
      <c r="AP75" s="56">
        <v>100367312.81297451</v>
      </c>
      <c r="AQ75" s="56">
        <v>0</v>
      </c>
      <c r="AR75" s="56">
        <v>0</v>
      </c>
      <c r="AS75" s="56">
        <v>0</v>
      </c>
      <c r="AT75" s="56">
        <v>6608347632.7293396</v>
      </c>
      <c r="AU75" s="56">
        <v>449594514.95431554</v>
      </c>
      <c r="AV75" s="56">
        <v>317213272.62871921</v>
      </c>
      <c r="AW75" s="56">
        <v>0</v>
      </c>
      <c r="AX75" s="56">
        <v>178361797.94945219</v>
      </c>
      <c r="AY75" s="56">
        <v>0</v>
      </c>
      <c r="AZ75" s="56">
        <v>0</v>
      </c>
      <c r="BA75" s="56">
        <v>0</v>
      </c>
      <c r="BB75" s="56">
        <v>2250</v>
      </c>
      <c r="BC75" s="56">
        <v>0</v>
      </c>
      <c r="BD75" s="56">
        <v>610364263.12852955</v>
      </c>
      <c r="BE75" s="56">
        <v>49.74</v>
      </c>
      <c r="BF75" s="56">
        <v>0</v>
      </c>
      <c r="BG75" s="56">
        <v>0</v>
      </c>
      <c r="BH75" s="56">
        <v>200475.68</v>
      </c>
      <c r="BI75" s="56">
        <v>1449625396.206862</v>
      </c>
      <c r="BJ75" s="56">
        <v>358351432.865354</v>
      </c>
      <c r="BK75" s="56">
        <v>0</v>
      </c>
      <c r="BL75" s="56">
        <v>611636.96074300003</v>
      </c>
      <c r="BM75" s="56">
        <v>37666706.059999995</v>
      </c>
      <c r="BN75" s="56">
        <v>511598020.73756057</v>
      </c>
      <c r="BO75" s="56">
        <v>0</v>
      </c>
      <c r="BP75" s="56">
        <v>2362006206.8471208</v>
      </c>
      <c r="BQ75" s="56">
        <v>348121052.77431059</v>
      </c>
      <c r="BR75" s="56">
        <v>1437652273.0331922</v>
      </c>
      <c r="BS75" s="56">
        <v>684378617.30274987</v>
      </c>
      <c r="BT75" s="56">
        <v>0</v>
      </c>
      <c r="BU75" s="56">
        <v>0</v>
      </c>
      <c r="BV75" s="56">
        <v>832203791.17440784</v>
      </c>
      <c r="BW75" s="56">
        <v>0</v>
      </c>
      <c r="BX75" s="56">
        <v>128550.26000000001</v>
      </c>
      <c r="BY75" s="56">
        <v>0</v>
      </c>
      <c r="BZ75" s="56">
        <v>0</v>
      </c>
      <c r="CA75" s="56">
        <v>16614475.82</v>
      </c>
      <c r="CB75" s="56">
        <v>153324088.61999997</v>
      </c>
      <c r="CC75" s="56">
        <v>640905.63</v>
      </c>
      <c r="CD75" s="56">
        <v>12289721.690000001</v>
      </c>
      <c r="CE75" s="56">
        <v>909725.02999999991</v>
      </c>
      <c r="CF75" s="56">
        <v>0</v>
      </c>
      <c r="CG75" s="56">
        <v>69799780.590000004</v>
      </c>
      <c r="CH75" s="56">
        <v>495541.6</v>
      </c>
      <c r="CI75" s="56">
        <v>48212488.089811526</v>
      </c>
      <c r="CJ75" s="56">
        <v>42842334501.639839</v>
      </c>
      <c r="CK75" s="56">
        <v>8033795.2000002749</v>
      </c>
      <c r="CL75" s="56">
        <v>24008891.710000001</v>
      </c>
      <c r="CM75" s="56">
        <v>11355225530.140799</v>
      </c>
      <c r="CN75" s="56">
        <v>1018069980.3341097</v>
      </c>
      <c r="CO75" s="56">
        <v>10337155549.80669</v>
      </c>
      <c r="CP75" s="56">
        <v>31455066284.589043</v>
      </c>
      <c r="CQ75" s="56">
        <v>3435416463.0232587</v>
      </c>
      <c r="CR75" s="56">
        <v>28019649821.565788</v>
      </c>
      <c r="CS75" s="56">
        <v>175932642.84807995</v>
      </c>
      <c r="CT75" s="56">
        <v>217358151.70999992</v>
      </c>
      <c r="CU75" s="56">
        <v>56506.950000000012</v>
      </c>
      <c r="CV75" s="56">
        <v>1113615.29</v>
      </c>
      <c r="CW75" s="56">
        <v>1011062010.4555483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125202894979.88374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6E0B-9939-4F72-9A12-A991C0395337}">
  <dimension ref="A1:DM141"/>
  <sheetViews>
    <sheetView showGridLines="0" zoomScale="80" zoomScaleNormal="80" workbookViewId="0">
      <pane xSplit="3" ySplit="6" topLeftCell="D7" activePane="bottomRight" state="frozen"/>
      <selection activeCell="DC48" sqref="DC48"/>
      <selection pane="topRight" activeCell="DC48" sqref="DC48"/>
      <selection pane="bottomLeft" activeCell="DC48" sqref="DC48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12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83090383.370000005</v>
      </c>
      <c r="E7" s="21">
        <v>0</v>
      </c>
      <c r="F7" s="21">
        <v>0</v>
      </c>
      <c r="G7" s="21">
        <v>83090383.370000005</v>
      </c>
      <c r="H7" s="21">
        <v>4544944.42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76966348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870888.23</v>
      </c>
      <c r="Z7" s="21">
        <v>93928291.950000003</v>
      </c>
      <c r="AA7" s="21">
        <v>0</v>
      </c>
      <c r="AB7" s="21">
        <v>377586.4</v>
      </c>
      <c r="AC7" s="21">
        <v>137676.07999999999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1988390.38</v>
      </c>
      <c r="AK7" s="21">
        <v>0</v>
      </c>
      <c r="AL7" s="21">
        <v>0</v>
      </c>
      <c r="AM7" s="21">
        <v>6063512.9000000004</v>
      </c>
      <c r="AN7" s="21">
        <v>0</v>
      </c>
      <c r="AO7" s="21">
        <v>0</v>
      </c>
      <c r="AP7" s="21">
        <v>968636.26</v>
      </c>
      <c r="AQ7" s="21">
        <v>0</v>
      </c>
      <c r="AR7" s="21">
        <v>0</v>
      </c>
      <c r="AS7" s="21">
        <v>0</v>
      </c>
      <c r="AT7" s="21">
        <v>15969210.91</v>
      </c>
      <c r="AU7" s="21">
        <v>615519.89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3341069.77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2006697.51</v>
      </c>
      <c r="BQ7" s="21">
        <v>0</v>
      </c>
      <c r="BR7" s="21">
        <v>44342566.890000001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104177.47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335315900.43000007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257480586.03999999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3197426.52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2">
        <v>0</v>
      </c>
      <c r="CK8" s="21">
        <v>0</v>
      </c>
      <c r="CL8" s="21">
        <v>0</v>
      </c>
      <c r="CM8" s="22">
        <v>0</v>
      </c>
      <c r="CN8" s="21">
        <v>0</v>
      </c>
      <c r="CO8" s="21">
        <v>0</v>
      </c>
      <c r="CP8" s="22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260678012.56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0</v>
      </c>
      <c r="CK9" s="21">
        <v>0</v>
      </c>
      <c r="CL9" s="21">
        <v>0</v>
      </c>
      <c r="CM9" s="22">
        <v>0</v>
      </c>
      <c r="CN9" s="21">
        <v>0</v>
      </c>
      <c r="CO9" s="21">
        <v>0</v>
      </c>
      <c r="CP9" s="22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0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2">
        <v>0</v>
      </c>
      <c r="CK10" s="21">
        <v>0</v>
      </c>
      <c r="CL10" s="21">
        <v>0</v>
      </c>
      <c r="CM10" s="22">
        <v>0</v>
      </c>
      <c r="CN10" s="21">
        <v>0</v>
      </c>
      <c r="CO10" s="21">
        <v>0</v>
      </c>
      <c r="CP10" s="22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0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2">
        <v>0</v>
      </c>
      <c r="CK11" s="21">
        <v>0</v>
      </c>
      <c r="CL11" s="21">
        <v>0</v>
      </c>
      <c r="CM11" s="22">
        <v>0</v>
      </c>
      <c r="CN11" s="21">
        <v>0</v>
      </c>
      <c r="CO11" s="21">
        <v>0</v>
      </c>
      <c r="CP11" s="22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0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0</v>
      </c>
      <c r="CK13" s="21">
        <v>0</v>
      </c>
      <c r="CL13" s="21">
        <v>0</v>
      </c>
      <c r="CM13" s="22">
        <v>0</v>
      </c>
      <c r="CN13" s="21">
        <v>0</v>
      </c>
      <c r="CO13" s="21">
        <v>0</v>
      </c>
      <c r="CP13" s="22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0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373736296.75999999</v>
      </c>
      <c r="E14" s="21">
        <v>274107.86000000004</v>
      </c>
      <c r="F14" s="21">
        <v>14229865.960000001</v>
      </c>
      <c r="G14" s="21">
        <v>359232322.94</v>
      </c>
      <c r="H14" s="21">
        <v>42804665.670000002</v>
      </c>
      <c r="I14" s="21">
        <v>1915.82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11010786.300000001</v>
      </c>
      <c r="P14" s="21">
        <v>0</v>
      </c>
      <c r="Q14" s="21">
        <v>12442907.419999998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248863.12</v>
      </c>
      <c r="Z14" s="21">
        <v>33126.039999999994</v>
      </c>
      <c r="AA14" s="21">
        <v>0</v>
      </c>
      <c r="AB14" s="21">
        <v>0</v>
      </c>
      <c r="AC14" s="21">
        <v>340742.35</v>
      </c>
      <c r="AD14" s="21">
        <v>7136943.3900000006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31813.89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254609.45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75.2</v>
      </c>
      <c r="BO14" s="21">
        <v>0</v>
      </c>
      <c r="BP14" s="21">
        <v>13443894.949999999</v>
      </c>
      <c r="BQ14" s="21">
        <v>2087394.42</v>
      </c>
      <c r="BR14" s="21">
        <v>76481541.660000011</v>
      </c>
      <c r="BS14" s="21">
        <v>2762744.2600000002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2">
        <v>0</v>
      </c>
      <c r="CK14" s="21">
        <v>0</v>
      </c>
      <c r="CL14" s="21">
        <v>0</v>
      </c>
      <c r="CM14" s="22">
        <v>0</v>
      </c>
      <c r="CN14" s="21">
        <v>0</v>
      </c>
      <c r="CO14" s="21">
        <v>0</v>
      </c>
      <c r="CP14" s="22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542818320.70000005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1569365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4687687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6257052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3623537.879999999</v>
      </c>
      <c r="BJ16" s="21">
        <v>9355884.0066853985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12979421.886685397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205854545.71000001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1782323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207636868.71000001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13524296.161700003</v>
      </c>
      <c r="E18" s="21">
        <v>518048.58676779689</v>
      </c>
      <c r="F18" s="21">
        <v>8839523.7335787024</v>
      </c>
      <c r="G18" s="21">
        <v>4166723.8413535031</v>
      </c>
      <c r="H18" s="21">
        <v>1911407.7225000001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324320.12</v>
      </c>
      <c r="P18" s="21">
        <v>0</v>
      </c>
      <c r="Q18" s="21">
        <v>175837.03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992138.23999999999</v>
      </c>
      <c r="Z18" s="21">
        <v>5055.18</v>
      </c>
      <c r="AA18" s="21">
        <v>0</v>
      </c>
      <c r="AB18" s="21">
        <v>0</v>
      </c>
      <c r="AC18" s="21">
        <v>27424.794000000002</v>
      </c>
      <c r="AD18" s="21">
        <v>380640.85760000005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16021615.6962</v>
      </c>
      <c r="AU18" s="21">
        <v>2823103.1792000001</v>
      </c>
      <c r="AV18" s="21">
        <v>3.28</v>
      </c>
      <c r="AW18" s="21">
        <v>0</v>
      </c>
      <c r="AX18" s="21">
        <v>2877617.4992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1119599.47</v>
      </c>
      <c r="BQ18" s="21">
        <v>12164347.569999998</v>
      </c>
      <c r="BR18" s="21">
        <v>129319859.25</v>
      </c>
      <c r="BS18" s="21">
        <v>125875.35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181793141.40040001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0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2">
        <v>0</v>
      </c>
      <c r="CK20" s="21">
        <v>0</v>
      </c>
      <c r="CL20" s="21">
        <v>0</v>
      </c>
      <c r="CM20" s="22">
        <v>0</v>
      </c>
      <c r="CN20" s="21">
        <v>0</v>
      </c>
      <c r="CO20" s="21">
        <v>0</v>
      </c>
      <c r="CP20" s="22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0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269155343.33999997</v>
      </c>
      <c r="U21" s="21">
        <v>8276045.5099999998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1625398.01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0</v>
      </c>
      <c r="CK21" s="21">
        <v>0</v>
      </c>
      <c r="CL21" s="21">
        <v>0</v>
      </c>
      <c r="CM21" s="22">
        <v>0</v>
      </c>
      <c r="CN21" s="21">
        <v>0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279056786.85999995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2">
        <v>0</v>
      </c>
      <c r="CK22" s="21">
        <v>0</v>
      </c>
      <c r="CL22" s="21">
        <v>0</v>
      </c>
      <c r="CM22" s="22">
        <v>0</v>
      </c>
      <c r="CN22" s="21">
        <v>0</v>
      </c>
      <c r="CO22" s="21">
        <v>0</v>
      </c>
      <c r="CP22" s="22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0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0</v>
      </c>
      <c r="CK23" s="21">
        <v>0</v>
      </c>
      <c r="CL23" s="21">
        <v>0</v>
      </c>
      <c r="CM23" s="22">
        <v>0</v>
      </c>
      <c r="CN23" s="21">
        <v>0</v>
      </c>
      <c r="CO23" s="21">
        <v>0</v>
      </c>
      <c r="CP23" s="22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0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5713606.27000002</v>
      </c>
      <c r="E24" s="21">
        <v>2622239.25000002</v>
      </c>
      <c r="F24" s="21">
        <v>2245111.62</v>
      </c>
      <c r="G24" s="21">
        <v>846255.4</v>
      </c>
      <c r="H24" s="21">
        <v>369.6</v>
      </c>
      <c r="I24" s="21">
        <v>22423333.030000001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973863.8</v>
      </c>
      <c r="P24" s="21">
        <v>0</v>
      </c>
      <c r="Q24" s="21">
        <v>0</v>
      </c>
      <c r="R24" s="21">
        <v>0</v>
      </c>
      <c r="S24" s="21">
        <v>0</v>
      </c>
      <c r="T24" s="21">
        <v>1519767698.6900799</v>
      </c>
      <c r="U24" s="21">
        <v>380352.47</v>
      </c>
      <c r="V24" s="21">
        <v>34281384.150000602</v>
      </c>
      <c r="W24" s="21">
        <v>249292785.94999099</v>
      </c>
      <c r="X24" s="21">
        <v>0</v>
      </c>
      <c r="Y24" s="21">
        <v>622010.73</v>
      </c>
      <c r="Z24" s="21">
        <v>589010.12000000197</v>
      </c>
      <c r="AA24" s="21">
        <v>0</v>
      </c>
      <c r="AB24" s="21">
        <v>0</v>
      </c>
      <c r="AC24" s="21">
        <v>651729.43000000203</v>
      </c>
      <c r="AD24" s="21">
        <v>1121896.27</v>
      </c>
      <c r="AE24" s="21">
        <v>0</v>
      </c>
      <c r="AF24" s="21">
        <v>-2219163.77</v>
      </c>
      <c r="AG24" s="21">
        <v>0</v>
      </c>
      <c r="AH24" s="21">
        <v>0</v>
      </c>
      <c r="AI24" s="21">
        <v>0</v>
      </c>
      <c r="AJ24" s="21">
        <v>33743.379999999997</v>
      </c>
      <c r="AK24" s="21">
        <v>0</v>
      </c>
      <c r="AL24" s="21">
        <v>0</v>
      </c>
      <c r="AM24" s="21">
        <v>3000229.05</v>
      </c>
      <c r="AN24" s="21">
        <v>0</v>
      </c>
      <c r="AO24" s="21">
        <v>0</v>
      </c>
      <c r="AP24" s="21">
        <v>443567.12</v>
      </c>
      <c r="AQ24" s="21">
        <v>0</v>
      </c>
      <c r="AR24" s="21">
        <v>0</v>
      </c>
      <c r="AS24" s="21">
        <v>0</v>
      </c>
      <c r="AT24" s="21">
        <v>160952691.88999999</v>
      </c>
      <c r="AU24" s="21">
        <v>290851.46000000002</v>
      </c>
      <c r="AV24" s="21">
        <v>250551.19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802608.64000000502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7770677.5600000797</v>
      </c>
      <c r="BO24" s="21">
        <v>0</v>
      </c>
      <c r="BP24" s="21">
        <v>4902057.9499999601</v>
      </c>
      <c r="BQ24" s="21">
        <v>0</v>
      </c>
      <c r="BR24" s="21">
        <v>124163.22</v>
      </c>
      <c r="BS24" s="21">
        <v>3767604.7200000398</v>
      </c>
      <c r="BT24" s="21">
        <v>0</v>
      </c>
      <c r="BU24" s="21">
        <v>0</v>
      </c>
      <c r="BV24" s="21">
        <v>0</v>
      </c>
      <c r="BW24" s="21">
        <v>0</v>
      </c>
      <c r="BX24" s="21">
        <v>2994005.63</v>
      </c>
      <c r="BY24" s="21">
        <v>0</v>
      </c>
      <c r="BZ24" s="21">
        <v>0</v>
      </c>
      <c r="CA24" s="21">
        <v>26296372.649999999</v>
      </c>
      <c r="CB24" s="21">
        <v>4188451687.4200602</v>
      </c>
      <c r="CC24" s="21">
        <v>880087.96</v>
      </c>
      <c r="CD24" s="21">
        <v>372428113.72999799</v>
      </c>
      <c r="CE24" s="21">
        <v>0</v>
      </c>
      <c r="CF24" s="21">
        <v>0</v>
      </c>
      <c r="CG24" s="21">
        <v>482092.65</v>
      </c>
      <c r="CH24" s="21">
        <v>71225847.940000102</v>
      </c>
      <c r="CI24" s="21">
        <v>0</v>
      </c>
      <c r="CJ24" s="22">
        <v>124763951.16</v>
      </c>
      <c r="CK24" s="21">
        <v>2797153.4</v>
      </c>
      <c r="CL24" s="21">
        <v>0</v>
      </c>
      <c r="CM24" s="22">
        <v>120090716.16</v>
      </c>
      <c r="CN24" s="21">
        <v>0</v>
      </c>
      <c r="CO24" s="21">
        <v>120090716.16</v>
      </c>
      <c r="CP24" s="22">
        <v>1876081.6</v>
      </c>
      <c r="CQ24" s="21">
        <v>0</v>
      </c>
      <c r="CR24" s="21">
        <v>1876081.6</v>
      </c>
      <c r="CS24" s="21">
        <v>203488.92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6803663270.9801302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-9892416.0199999996</v>
      </c>
      <c r="U25" s="21">
        <v>-21127273.940000001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-2770323.44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0.18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2356.4899999999998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1367.85</v>
      </c>
      <c r="BQ25" s="21">
        <v>0</v>
      </c>
      <c r="BR25" s="21">
        <v>0</v>
      </c>
      <c r="BS25" s="21">
        <v>4545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0</v>
      </c>
      <c r="CK25" s="21">
        <v>0</v>
      </c>
      <c r="CL25" s="21">
        <v>0</v>
      </c>
      <c r="CM25" s="22">
        <v>0</v>
      </c>
      <c r="CN25" s="21">
        <v>0</v>
      </c>
      <c r="CO25" s="21">
        <v>0</v>
      </c>
      <c r="CP25" s="22">
        <v>0</v>
      </c>
      <c r="CQ25" s="21">
        <v>0</v>
      </c>
      <c r="CR25" s="21">
        <v>0</v>
      </c>
      <c r="CS25" s="21">
        <v>1806.95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-33779936.929999992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0</v>
      </c>
      <c r="CK26" s="21">
        <v>0</v>
      </c>
      <c r="CL26" s="21">
        <v>0</v>
      </c>
      <c r="CM26" s="22">
        <v>0</v>
      </c>
      <c r="CN26" s="21">
        <v>0</v>
      </c>
      <c r="CO26" s="21">
        <v>0</v>
      </c>
      <c r="CP26" s="22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0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682087404.53999996</v>
      </c>
      <c r="E27" s="21">
        <v>0</v>
      </c>
      <c r="F27" s="21">
        <v>8530290.9900000002</v>
      </c>
      <c r="G27" s="21">
        <v>673557113.54999995</v>
      </c>
      <c r="H27" s="21">
        <v>8102907.2800000003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47039525.539999999</v>
      </c>
      <c r="P27" s="21">
        <v>0</v>
      </c>
      <c r="Q27" s="21">
        <v>0</v>
      </c>
      <c r="R27" s="21">
        <v>0</v>
      </c>
      <c r="S27" s="21">
        <v>0</v>
      </c>
      <c r="T27" s="21">
        <v>555923345.52999997</v>
      </c>
      <c r="U27" s="21">
        <v>7709854.25</v>
      </c>
      <c r="V27" s="21">
        <v>0</v>
      </c>
      <c r="W27" s="21">
        <v>1931981.78</v>
      </c>
      <c r="X27" s="21">
        <v>0</v>
      </c>
      <c r="Y27" s="21">
        <v>552806.93000000005</v>
      </c>
      <c r="Z27" s="21">
        <v>285796119.05000001</v>
      </c>
      <c r="AA27" s="21">
        <v>0</v>
      </c>
      <c r="AB27" s="21">
        <v>0</v>
      </c>
      <c r="AC27" s="21">
        <v>20753.099999999999</v>
      </c>
      <c r="AD27" s="21">
        <v>4889.25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1948513.79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362715.17</v>
      </c>
      <c r="AQ27" s="21">
        <v>0</v>
      </c>
      <c r="AR27" s="21">
        <v>0</v>
      </c>
      <c r="AS27" s="21">
        <v>0</v>
      </c>
      <c r="AT27" s="21">
        <v>81918414.680000007</v>
      </c>
      <c r="AU27" s="21">
        <v>2528063.15</v>
      </c>
      <c r="AV27" s="21">
        <v>128529.82</v>
      </c>
      <c r="AW27" s="21">
        <v>0</v>
      </c>
      <c r="AX27" s="21">
        <v>126558.89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61093896.710000001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26371109.73</v>
      </c>
      <c r="BN27" s="21">
        <v>173021.18</v>
      </c>
      <c r="BO27" s="21">
        <v>0</v>
      </c>
      <c r="BP27" s="21">
        <v>23978084.629999999</v>
      </c>
      <c r="BQ27" s="21">
        <v>0</v>
      </c>
      <c r="BR27" s="21">
        <v>6311667.5899999999</v>
      </c>
      <c r="BS27" s="21">
        <v>820539.01</v>
      </c>
      <c r="BT27" s="21">
        <v>0</v>
      </c>
      <c r="BU27" s="21">
        <v>0</v>
      </c>
      <c r="BV27" s="21">
        <v>0</v>
      </c>
      <c r="BW27" s="21">
        <v>0</v>
      </c>
      <c r="BX27" s="21">
        <v>1025986.37</v>
      </c>
      <c r="BY27" s="21">
        <v>0</v>
      </c>
      <c r="BZ27" s="21">
        <v>0</v>
      </c>
      <c r="CA27" s="21">
        <v>10805812.970000001</v>
      </c>
      <c r="CB27" s="21">
        <v>337664199.44999999</v>
      </c>
      <c r="CC27" s="21">
        <v>1930157</v>
      </c>
      <c r="CD27" s="21">
        <v>92235367.799999997</v>
      </c>
      <c r="CE27" s="21">
        <v>0</v>
      </c>
      <c r="CF27" s="21">
        <v>0</v>
      </c>
      <c r="CG27" s="21">
        <v>2204853.0499999998</v>
      </c>
      <c r="CH27" s="21">
        <v>16534954.890000001</v>
      </c>
      <c r="CI27" s="21">
        <v>0</v>
      </c>
      <c r="CJ27" s="22">
        <v>0</v>
      </c>
      <c r="CK27" s="21">
        <v>0</v>
      </c>
      <c r="CL27" s="21">
        <v>0</v>
      </c>
      <c r="CM27" s="22">
        <v>0</v>
      </c>
      <c r="CN27" s="21">
        <v>0</v>
      </c>
      <c r="CO27" s="21">
        <v>0</v>
      </c>
      <c r="CP27" s="22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2257332033.1300001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7575</v>
      </c>
      <c r="W28" s="21">
        <v>65455.68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24.6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60</v>
      </c>
      <c r="BO28" s="21">
        <v>0</v>
      </c>
      <c r="BP28" s="21">
        <v>31986.74</v>
      </c>
      <c r="BQ28" s="21">
        <v>0</v>
      </c>
      <c r="BR28" s="21">
        <v>69992.05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175094.07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0</v>
      </c>
      <c r="CK29" s="21">
        <v>0</v>
      </c>
      <c r="CL29" s="21">
        <v>0</v>
      </c>
      <c r="CM29" s="22">
        <v>0</v>
      </c>
      <c r="CN29" s="21">
        <v>0</v>
      </c>
      <c r="CO29" s="21">
        <v>0</v>
      </c>
      <c r="CP29" s="22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0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0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0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819331850.38</v>
      </c>
      <c r="U31" s="21">
        <v>49419077.562957004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4023199.56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2">
        <v>0</v>
      </c>
      <c r="CK31" s="21">
        <v>0</v>
      </c>
      <c r="CL31" s="21">
        <v>0</v>
      </c>
      <c r="CM31" s="22">
        <v>0</v>
      </c>
      <c r="CN31" s="21">
        <v>0</v>
      </c>
      <c r="CO31" s="21">
        <v>0</v>
      </c>
      <c r="CP31" s="22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872774127.50295699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2">
        <v>0</v>
      </c>
      <c r="CK32" s="21">
        <v>0</v>
      </c>
      <c r="CL32" s="21">
        <v>0</v>
      </c>
      <c r="CM32" s="22">
        <v>0</v>
      </c>
      <c r="CN32" s="21">
        <v>0</v>
      </c>
      <c r="CO32" s="21">
        <v>0</v>
      </c>
      <c r="CP32" s="22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0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178731101.12</v>
      </c>
      <c r="U33" s="21">
        <v>7990368.4400000004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2186938.9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188908408.46000001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99045841.310000002</v>
      </c>
      <c r="E34" s="21">
        <v>11045335.122020103</v>
      </c>
      <c r="F34" s="21">
        <v>88000506.187979892</v>
      </c>
      <c r="G34" s="21">
        <v>0</v>
      </c>
      <c r="H34" s="21">
        <v>13154396.82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18469535.82</v>
      </c>
      <c r="P34" s="21">
        <v>0</v>
      </c>
      <c r="Q34" s="21">
        <v>831473.1399999999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1764394.17</v>
      </c>
      <c r="Z34" s="21">
        <v>1300698.96</v>
      </c>
      <c r="AA34" s="21">
        <v>0</v>
      </c>
      <c r="AB34" s="21">
        <v>0</v>
      </c>
      <c r="AC34" s="21">
        <v>106294.08999999998</v>
      </c>
      <c r="AD34" s="21">
        <v>878065.86999999988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2099291.2000000002</v>
      </c>
      <c r="AK34" s="21">
        <v>0</v>
      </c>
      <c r="AL34" s="21">
        <v>0</v>
      </c>
      <c r="AM34" s="21">
        <v>569354.5</v>
      </c>
      <c r="AN34" s="21">
        <v>0</v>
      </c>
      <c r="AO34" s="21">
        <v>0</v>
      </c>
      <c r="AP34" s="21">
        <v>545340.93999999994</v>
      </c>
      <c r="AQ34" s="21">
        <v>0</v>
      </c>
      <c r="AR34" s="21">
        <v>0</v>
      </c>
      <c r="AS34" s="21">
        <v>0</v>
      </c>
      <c r="AT34" s="21">
        <v>231163263.38999996</v>
      </c>
      <c r="AU34" s="21">
        <v>3958342.42</v>
      </c>
      <c r="AV34" s="21">
        <v>7277148.209999999</v>
      </c>
      <c r="AW34" s="21">
        <v>0</v>
      </c>
      <c r="AX34" s="21">
        <v>3899026.6499999994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149311.71999999997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209.9</v>
      </c>
      <c r="BO34" s="21">
        <v>0</v>
      </c>
      <c r="BP34" s="21">
        <v>95067.65</v>
      </c>
      <c r="BQ34" s="21">
        <v>0</v>
      </c>
      <c r="BR34" s="21">
        <v>1709920.06</v>
      </c>
      <c r="BS34" s="21">
        <v>6747938.1400000006</v>
      </c>
      <c r="BT34" s="21">
        <v>0</v>
      </c>
      <c r="BU34" s="21">
        <v>0</v>
      </c>
      <c r="BV34" s="21">
        <v>87172.19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356.89999999999986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393852444.04999983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54241259.549999997</v>
      </c>
      <c r="U35" s="21">
        <v>8288168.8200000003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2741119.19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0</v>
      </c>
      <c r="CK35" s="21">
        <v>0</v>
      </c>
      <c r="CL35" s="21">
        <v>0</v>
      </c>
      <c r="CM35" s="22">
        <v>0</v>
      </c>
      <c r="CN35" s="21">
        <v>0</v>
      </c>
      <c r="CO35" s="21">
        <v>0</v>
      </c>
      <c r="CP35" s="22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65270547.559999995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0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2">
        <v>0</v>
      </c>
      <c r="CK37" s="21">
        <v>0</v>
      </c>
      <c r="CL37" s="21">
        <v>0</v>
      </c>
      <c r="CM37" s="22">
        <v>0</v>
      </c>
      <c r="CN37" s="21">
        <v>0</v>
      </c>
      <c r="CO37" s="21">
        <v>0</v>
      </c>
      <c r="CP37" s="22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0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533423641</v>
      </c>
      <c r="U38" s="21">
        <v>7979058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1832223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543234922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79917.14</v>
      </c>
      <c r="E39" s="21">
        <v>79917.14</v>
      </c>
      <c r="F39" s="21">
        <v>0</v>
      </c>
      <c r="G39" s="21">
        <v>0</v>
      </c>
      <c r="H39" s="21">
        <v>0</v>
      </c>
      <c r="I39" s="21">
        <v>3348284.74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26220802.129999999</v>
      </c>
      <c r="U39" s="21">
        <v>0</v>
      </c>
      <c r="V39" s="21">
        <v>2500036.25</v>
      </c>
      <c r="W39" s="21">
        <v>5425652.8499999996</v>
      </c>
      <c r="X39" s="21">
        <v>0</v>
      </c>
      <c r="Y39" s="21">
        <v>0</v>
      </c>
      <c r="Z39" s="21">
        <v>252</v>
      </c>
      <c r="AA39" s="21">
        <v>0</v>
      </c>
      <c r="AB39" s="21">
        <v>0</v>
      </c>
      <c r="AC39" s="21">
        <v>282.10000000000002</v>
      </c>
      <c r="AD39" s="21">
        <v>139.71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55261.77</v>
      </c>
      <c r="AU39" s="21">
        <v>981.49</v>
      </c>
      <c r="AV39" s="21">
        <v>0</v>
      </c>
      <c r="AW39" s="21">
        <v>0</v>
      </c>
      <c r="AX39" s="21">
        <v>981.49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23776.02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45765.95</v>
      </c>
      <c r="BO39" s="21">
        <v>0</v>
      </c>
      <c r="BP39" s="21">
        <v>0</v>
      </c>
      <c r="BQ39" s="21">
        <v>0</v>
      </c>
      <c r="BR39" s="21">
        <v>0</v>
      </c>
      <c r="BS39" s="21">
        <v>485.4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466732.36</v>
      </c>
      <c r="CK39" s="21">
        <v>0</v>
      </c>
      <c r="CL39" s="21">
        <v>0</v>
      </c>
      <c r="CM39" s="22">
        <v>466732.36</v>
      </c>
      <c r="CN39" s="21">
        <v>0</v>
      </c>
      <c r="CO39" s="21">
        <v>466732.36</v>
      </c>
      <c r="CP39" s="22">
        <v>0</v>
      </c>
      <c r="CQ39" s="21">
        <v>0</v>
      </c>
      <c r="CR39" s="21">
        <v>0</v>
      </c>
      <c r="CS39" s="21">
        <v>3166338.7065499998</v>
      </c>
      <c r="CT39" s="21">
        <v>2382589.84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43718279.946550012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144196.85999999999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144196.85999999999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0</v>
      </c>
      <c r="CK41" s="21">
        <v>0</v>
      </c>
      <c r="CL41" s="21">
        <v>0</v>
      </c>
      <c r="CM41" s="22">
        <v>0</v>
      </c>
      <c r="CN41" s="21">
        <v>0</v>
      </c>
      <c r="CO41" s="21">
        <v>0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0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98853559.980000004</v>
      </c>
      <c r="U42" s="21">
        <v>43123055.5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1716208.1900000002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0</v>
      </c>
      <c r="CK42" s="21">
        <v>0</v>
      </c>
      <c r="CL42" s="21">
        <v>0</v>
      </c>
      <c r="CM42" s="22">
        <v>0</v>
      </c>
      <c r="CN42" s="21">
        <v>0</v>
      </c>
      <c r="CO42" s="21">
        <v>0</v>
      </c>
      <c r="CP42" s="22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143692823.67000002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0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1583958.01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1583958.01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779252035.74000299</v>
      </c>
      <c r="U45" s="21">
        <v>6418928.5600020001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785670964.30000496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0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0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1860976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1860976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1698179.4139493708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1698179.4139493708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0</v>
      </c>
      <c r="CK53" s="21">
        <v>0</v>
      </c>
      <c r="CL53" s="21">
        <v>0</v>
      </c>
      <c r="CM53" s="22">
        <v>0</v>
      </c>
      <c r="CN53" s="21">
        <v>0</v>
      </c>
      <c r="CO53" s="21">
        <v>0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0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0</v>
      </c>
      <c r="CK55" s="21">
        <v>0</v>
      </c>
      <c r="CL55" s="21">
        <v>0</v>
      </c>
      <c r="CM55" s="22">
        <v>0</v>
      </c>
      <c r="CN55" s="21">
        <v>0</v>
      </c>
      <c r="CO55" s="21">
        <v>0</v>
      </c>
      <c r="CP55" s="22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0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0</v>
      </c>
      <c r="CK56" s="21">
        <v>0</v>
      </c>
      <c r="CL56" s="21">
        <v>0</v>
      </c>
      <c r="CM56" s="22">
        <v>0</v>
      </c>
      <c r="CN56" s="21">
        <v>0</v>
      </c>
      <c r="CO56" s="21">
        <v>0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0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0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0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0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13197.700000762939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13197.700000762939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65623734.159958951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876832835.78986692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942456569.94982588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0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0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0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91951.62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100526070.37</v>
      </c>
      <c r="CK67" s="21">
        <v>0</v>
      </c>
      <c r="CL67" s="21">
        <v>0</v>
      </c>
      <c r="CM67" s="22">
        <v>100526070.37</v>
      </c>
      <c r="CN67" s="21">
        <v>3938019.44</v>
      </c>
      <c r="CO67" s="21">
        <v>96588050.930000007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84849.45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100702871.44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0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0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0</v>
      </c>
      <c r="CK70" s="21">
        <v>0</v>
      </c>
      <c r="CL70" s="21">
        <v>0</v>
      </c>
      <c r="CM70" s="22">
        <v>0</v>
      </c>
      <c r="CN70" s="21">
        <v>0</v>
      </c>
      <c r="CO70" s="21">
        <v>0</v>
      </c>
      <c r="CP70" s="22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0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0</v>
      </c>
      <c r="CK71" s="21">
        <v>0</v>
      </c>
      <c r="CL71" s="21">
        <v>0</v>
      </c>
      <c r="CM71" s="22">
        <v>0</v>
      </c>
      <c r="CN71" s="21">
        <v>0</v>
      </c>
      <c r="CO71" s="21">
        <v>0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0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33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33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1257277745.5517001</v>
      </c>
      <c r="E73" s="56">
        <v>14539647.958787922</v>
      </c>
      <c r="F73" s="56">
        <v>121845298.4915586</v>
      </c>
      <c r="G73" s="56">
        <v>1120892799.1013534</v>
      </c>
      <c r="H73" s="56">
        <v>70518691.512500003</v>
      </c>
      <c r="I73" s="56">
        <v>25773533.590000004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154784379.57999998</v>
      </c>
      <c r="P73" s="56">
        <v>0</v>
      </c>
      <c r="Q73" s="56">
        <v>13450217.589999998</v>
      </c>
      <c r="R73" s="56">
        <v>0</v>
      </c>
      <c r="S73" s="56">
        <v>0</v>
      </c>
      <c r="T73" s="56">
        <v>5288343353.1900826</v>
      </c>
      <c r="U73" s="56">
        <v>118457635.172959</v>
      </c>
      <c r="V73" s="56">
        <v>36788995.400000602</v>
      </c>
      <c r="W73" s="56">
        <v>256715876.25999099</v>
      </c>
      <c r="X73" s="56">
        <v>0</v>
      </c>
      <c r="Y73" s="56">
        <v>5051101.42</v>
      </c>
      <c r="Z73" s="56">
        <v>381652553.30000001</v>
      </c>
      <c r="AA73" s="56">
        <v>0</v>
      </c>
      <c r="AB73" s="56">
        <v>377586.4</v>
      </c>
      <c r="AC73" s="56">
        <v>1284901.9440000022</v>
      </c>
      <c r="AD73" s="56">
        <v>9522575.3476</v>
      </c>
      <c r="AE73" s="56">
        <v>0</v>
      </c>
      <c r="AF73" s="56">
        <v>-2219163.77</v>
      </c>
      <c r="AG73" s="56">
        <v>0</v>
      </c>
      <c r="AH73" s="56">
        <v>0</v>
      </c>
      <c r="AI73" s="56">
        <v>0</v>
      </c>
      <c r="AJ73" s="56">
        <v>29116930.103949375</v>
      </c>
      <c r="AK73" s="56">
        <v>0</v>
      </c>
      <c r="AL73" s="56">
        <v>0</v>
      </c>
      <c r="AM73" s="56">
        <v>9633096.4499999993</v>
      </c>
      <c r="AN73" s="56">
        <v>0</v>
      </c>
      <c r="AO73" s="56">
        <v>0</v>
      </c>
      <c r="AP73" s="56">
        <v>2352073.5599999996</v>
      </c>
      <c r="AQ73" s="56">
        <v>0</v>
      </c>
      <c r="AR73" s="56">
        <v>0</v>
      </c>
      <c r="AS73" s="56">
        <v>0</v>
      </c>
      <c r="AT73" s="56">
        <v>506224655.19620001</v>
      </c>
      <c r="AU73" s="56">
        <v>10216861.589199999</v>
      </c>
      <c r="AV73" s="56">
        <v>7656232.4999999991</v>
      </c>
      <c r="AW73" s="56">
        <v>0</v>
      </c>
      <c r="AX73" s="56">
        <v>6904184.5291999998</v>
      </c>
      <c r="AY73" s="56">
        <v>0</v>
      </c>
      <c r="AZ73" s="56">
        <v>0</v>
      </c>
      <c r="BA73" s="56">
        <v>0</v>
      </c>
      <c r="BB73" s="56">
        <v>0</v>
      </c>
      <c r="BC73" s="56">
        <v>0</v>
      </c>
      <c r="BD73" s="56">
        <v>70355340.399999991</v>
      </c>
      <c r="BE73" s="56">
        <v>0</v>
      </c>
      <c r="BF73" s="56">
        <v>0</v>
      </c>
      <c r="BG73" s="56">
        <v>0</v>
      </c>
      <c r="BH73" s="56">
        <v>0</v>
      </c>
      <c r="BI73" s="56">
        <v>3623537.879999999</v>
      </c>
      <c r="BJ73" s="56">
        <v>9355884.0066853985</v>
      </c>
      <c r="BK73" s="56">
        <v>0</v>
      </c>
      <c r="BL73" s="56">
        <v>0</v>
      </c>
      <c r="BM73" s="56">
        <v>26371109.73</v>
      </c>
      <c r="BN73" s="56">
        <v>7989809.7900000801</v>
      </c>
      <c r="BO73" s="56">
        <v>0</v>
      </c>
      <c r="BP73" s="56">
        <v>45578756.749999955</v>
      </c>
      <c r="BQ73" s="56">
        <v>14251741.989999998</v>
      </c>
      <c r="BR73" s="56">
        <v>258359710.72000003</v>
      </c>
      <c r="BS73" s="56">
        <v>14229731.880000042</v>
      </c>
      <c r="BT73" s="56">
        <v>0</v>
      </c>
      <c r="BU73" s="56">
        <v>0</v>
      </c>
      <c r="BV73" s="56">
        <v>87172.19</v>
      </c>
      <c r="BW73" s="56">
        <v>0</v>
      </c>
      <c r="BX73" s="56">
        <v>4019992</v>
      </c>
      <c r="BY73" s="56">
        <v>0</v>
      </c>
      <c r="BZ73" s="56">
        <v>0</v>
      </c>
      <c r="CA73" s="56">
        <v>37102185.619999997</v>
      </c>
      <c r="CB73" s="56">
        <v>4526115886.87006</v>
      </c>
      <c r="CC73" s="56">
        <v>2810244.96</v>
      </c>
      <c r="CD73" s="56">
        <v>464663481.529998</v>
      </c>
      <c r="CE73" s="56">
        <v>0</v>
      </c>
      <c r="CF73" s="56">
        <v>0</v>
      </c>
      <c r="CG73" s="56">
        <v>2686945.6999999997</v>
      </c>
      <c r="CH73" s="56">
        <v>87760802.830000103</v>
      </c>
      <c r="CI73" s="56">
        <v>0</v>
      </c>
      <c r="CJ73" s="56">
        <v>125230683.52</v>
      </c>
      <c r="CK73" s="56">
        <v>2797153.4</v>
      </c>
      <c r="CL73" s="56">
        <v>0</v>
      </c>
      <c r="CM73" s="56">
        <v>120557448.52</v>
      </c>
      <c r="CN73" s="56">
        <v>0</v>
      </c>
      <c r="CO73" s="56">
        <v>120557448.52</v>
      </c>
      <c r="CP73" s="56">
        <v>1876081.6</v>
      </c>
      <c r="CQ73" s="56">
        <v>0</v>
      </c>
      <c r="CR73" s="56">
        <v>1876081.6</v>
      </c>
      <c r="CS73" s="56">
        <v>3476168.94655</v>
      </c>
      <c r="CT73" s="56">
        <v>2382589.84</v>
      </c>
      <c r="CU73" s="56">
        <v>0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13896335793.570675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65715718.779958948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100526070.37</v>
      </c>
      <c r="CK74" s="56">
        <v>0</v>
      </c>
      <c r="CL74" s="56">
        <v>0</v>
      </c>
      <c r="CM74" s="56">
        <v>100526070.37</v>
      </c>
      <c r="CN74" s="56">
        <v>3938019.44</v>
      </c>
      <c r="CO74" s="56">
        <v>96588050.930000007</v>
      </c>
      <c r="CP74" s="56">
        <v>0</v>
      </c>
      <c r="CQ74" s="56">
        <v>0</v>
      </c>
      <c r="CR74" s="56">
        <v>0</v>
      </c>
      <c r="CS74" s="56">
        <v>0</v>
      </c>
      <c r="CT74" s="56">
        <v>0</v>
      </c>
      <c r="CU74" s="56">
        <v>0</v>
      </c>
      <c r="CV74" s="56">
        <v>0</v>
      </c>
      <c r="CW74" s="56">
        <v>876930882.93986773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1043172672.0898266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1257277745.5517001</v>
      </c>
      <c r="E75" s="56">
        <v>14539647.958787922</v>
      </c>
      <c r="F75" s="56">
        <v>121845298.4915586</v>
      </c>
      <c r="G75" s="56">
        <v>1120892799.1013534</v>
      </c>
      <c r="H75" s="56">
        <v>70518691.512500003</v>
      </c>
      <c r="I75" s="56">
        <v>25773533.590000004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154784379.57999998</v>
      </c>
      <c r="P75" s="56">
        <v>0</v>
      </c>
      <c r="Q75" s="56">
        <v>13450217.589999998</v>
      </c>
      <c r="R75" s="56">
        <v>0</v>
      </c>
      <c r="S75" s="56">
        <v>0</v>
      </c>
      <c r="T75" s="56">
        <v>5288343353.1900826</v>
      </c>
      <c r="U75" s="56">
        <v>118457635.172959</v>
      </c>
      <c r="V75" s="56">
        <v>36788995.400000602</v>
      </c>
      <c r="W75" s="56">
        <v>256715876.25999099</v>
      </c>
      <c r="X75" s="56">
        <v>0</v>
      </c>
      <c r="Y75" s="56">
        <v>5051101.42</v>
      </c>
      <c r="Z75" s="56">
        <v>381652553.30000001</v>
      </c>
      <c r="AA75" s="56">
        <v>0</v>
      </c>
      <c r="AB75" s="56">
        <v>377586.4</v>
      </c>
      <c r="AC75" s="56">
        <v>1284901.9440000022</v>
      </c>
      <c r="AD75" s="56">
        <v>9522575.3476</v>
      </c>
      <c r="AE75" s="56">
        <v>0</v>
      </c>
      <c r="AF75" s="56">
        <v>-2219163.77</v>
      </c>
      <c r="AG75" s="56">
        <v>0</v>
      </c>
      <c r="AH75" s="56">
        <v>0</v>
      </c>
      <c r="AI75" s="56">
        <v>0</v>
      </c>
      <c r="AJ75" s="56">
        <v>29116930.103949375</v>
      </c>
      <c r="AK75" s="56">
        <v>0</v>
      </c>
      <c r="AL75" s="56">
        <v>0</v>
      </c>
      <c r="AM75" s="56">
        <v>9633096.4499999993</v>
      </c>
      <c r="AN75" s="56">
        <v>0</v>
      </c>
      <c r="AO75" s="56">
        <v>0</v>
      </c>
      <c r="AP75" s="56">
        <v>2352073.5599999996</v>
      </c>
      <c r="AQ75" s="56">
        <v>0</v>
      </c>
      <c r="AR75" s="56">
        <v>0</v>
      </c>
      <c r="AS75" s="56">
        <v>0</v>
      </c>
      <c r="AT75" s="56">
        <v>506224655.19620001</v>
      </c>
      <c r="AU75" s="56">
        <v>10216861.589199999</v>
      </c>
      <c r="AV75" s="56">
        <v>7656232.4999999991</v>
      </c>
      <c r="AW75" s="56">
        <v>0</v>
      </c>
      <c r="AX75" s="56">
        <v>6904184.5291999998</v>
      </c>
      <c r="AY75" s="56">
        <v>0</v>
      </c>
      <c r="AZ75" s="56">
        <v>0</v>
      </c>
      <c r="BA75" s="56">
        <v>0</v>
      </c>
      <c r="BB75" s="56">
        <v>0</v>
      </c>
      <c r="BC75" s="56">
        <v>0</v>
      </c>
      <c r="BD75" s="56">
        <v>136071059.17995894</v>
      </c>
      <c r="BE75" s="56">
        <v>0</v>
      </c>
      <c r="BF75" s="56">
        <v>0</v>
      </c>
      <c r="BG75" s="56">
        <v>0</v>
      </c>
      <c r="BH75" s="56">
        <v>0</v>
      </c>
      <c r="BI75" s="56">
        <v>3623537.879999999</v>
      </c>
      <c r="BJ75" s="56">
        <v>9355884.0066853985</v>
      </c>
      <c r="BK75" s="56">
        <v>0</v>
      </c>
      <c r="BL75" s="56">
        <v>0</v>
      </c>
      <c r="BM75" s="56">
        <v>26371109.73</v>
      </c>
      <c r="BN75" s="56">
        <v>7989809.7900000801</v>
      </c>
      <c r="BO75" s="56">
        <v>0</v>
      </c>
      <c r="BP75" s="56">
        <v>45578756.749999955</v>
      </c>
      <c r="BQ75" s="56">
        <v>14251741.989999998</v>
      </c>
      <c r="BR75" s="56">
        <v>258359710.72000003</v>
      </c>
      <c r="BS75" s="56">
        <v>14229731.880000042</v>
      </c>
      <c r="BT75" s="56">
        <v>0</v>
      </c>
      <c r="BU75" s="56">
        <v>0</v>
      </c>
      <c r="BV75" s="56">
        <v>87172.19</v>
      </c>
      <c r="BW75" s="56">
        <v>0</v>
      </c>
      <c r="BX75" s="56">
        <v>4019992</v>
      </c>
      <c r="BY75" s="56">
        <v>0</v>
      </c>
      <c r="BZ75" s="56">
        <v>0</v>
      </c>
      <c r="CA75" s="56">
        <v>37102185.619999997</v>
      </c>
      <c r="CB75" s="56">
        <v>4526115886.87006</v>
      </c>
      <c r="CC75" s="56">
        <v>2810244.96</v>
      </c>
      <c r="CD75" s="56">
        <v>464663481.529998</v>
      </c>
      <c r="CE75" s="56">
        <v>0</v>
      </c>
      <c r="CF75" s="56">
        <v>0</v>
      </c>
      <c r="CG75" s="56">
        <v>2686945.6999999997</v>
      </c>
      <c r="CH75" s="56">
        <v>87760802.830000103</v>
      </c>
      <c r="CI75" s="56">
        <v>0</v>
      </c>
      <c r="CJ75" s="56">
        <v>225756753.88999999</v>
      </c>
      <c r="CK75" s="56">
        <v>2797153.4</v>
      </c>
      <c r="CL75" s="56">
        <v>0</v>
      </c>
      <c r="CM75" s="56">
        <v>221083518.88999999</v>
      </c>
      <c r="CN75" s="56">
        <v>3938019.44</v>
      </c>
      <c r="CO75" s="56">
        <v>217145499.44999999</v>
      </c>
      <c r="CP75" s="56">
        <v>1876081.6</v>
      </c>
      <c r="CQ75" s="56">
        <v>0</v>
      </c>
      <c r="CR75" s="56">
        <v>1876081.6</v>
      </c>
      <c r="CS75" s="56">
        <v>3476168.94655</v>
      </c>
      <c r="CT75" s="56">
        <v>2382589.84</v>
      </c>
      <c r="CU75" s="56">
        <v>0</v>
      </c>
      <c r="CV75" s="56">
        <v>0</v>
      </c>
      <c r="CW75" s="56">
        <v>876930882.93986773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14939508465.660501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34</vt:i4>
      </vt:variant>
      <vt:variant>
        <vt:lpstr>Adlandırılmış Aralıklar</vt:lpstr>
      </vt:variant>
      <vt:variant>
        <vt:i4>1</vt:i4>
      </vt:variant>
    </vt:vector>
  </HeadingPairs>
  <TitlesOfParts>
    <vt:vector size="35" baseType="lpstr">
      <vt:lpstr>Genel</vt:lpstr>
      <vt:lpstr>Branş Bazlı Analiz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Merkez</vt:lpstr>
      <vt:lpstr>Acente</vt:lpstr>
      <vt:lpstr>Banka</vt:lpstr>
      <vt:lpstr>Broker</vt:lpstr>
      <vt:lpstr>Diğer</vt:lpstr>
      <vt:lpstr>Branşlar5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2026-08-14T20:27:06Z</dcterms:created>
  <dcterms:modified xsi:type="dcterms:W3CDTF">2026-08-17T06:43:23Z</dcterms:modified>
</cp:coreProperties>
</file>